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19200" windowHeight="6990" tabRatio="726" activeTab="0"/>
  </bookViews>
  <sheets>
    <sheet name="T2.1" sheetId="1" r:id="rId1"/>
  </sheets>
  <definedNames>
    <definedName name="_xlnm.Print_Area" localSheetId="0">'T2.1'!$A$1:$L$42</definedName>
  </definedNames>
  <calcPr fullCalcOnLoad="1"/>
</workbook>
</file>

<file path=xl/sharedStrings.xml><?xml version="1.0" encoding="utf-8"?>
<sst xmlns="http://schemas.openxmlformats.org/spreadsheetml/2006/main" count="39" uniqueCount="37">
  <si>
    <t>Amazonas</t>
  </si>
  <si>
    <t xml:space="preserve">Pará </t>
  </si>
  <si>
    <t xml:space="preserve">Tocantins </t>
  </si>
  <si>
    <t>Maranhão</t>
  </si>
  <si>
    <t xml:space="preserve">Piauí </t>
  </si>
  <si>
    <t>Ceará</t>
  </si>
  <si>
    <t>Rio Grande do Norte</t>
  </si>
  <si>
    <t xml:space="preserve">Paraíba </t>
  </si>
  <si>
    <t xml:space="preserve">Pernambuco </t>
  </si>
  <si>
    <t>Alagoas</t>
  </si>
  <si>
    <t xml:space="preserve">Sergipe </t>
  </si>
  <si>
    <t>Bahia</t>
  </si>
  <si>
    <t xml:space="preserve">Minas Gerais </t>
  </si>
  <si>
    <t xml:space="preserve">Rio de Janeiro  </t>
  </si>
  <si>
    <t xml:space="preserve">São Paulo </t>
  </si>
  <si>
    <t xml:space="preserve">Paraná  </t>
  </si>
  <si>
    <t xml:space="preserve">Rio Grande do Sul </t>
  </si>
  <si>
    <t xml:space="preserve">Mato Grosso do Sul </t>
  </si>
  <si>
    <t xml:space="preserve">Mato Grosso  </t>
  </si>
  <si>
    <t xml:space="preserve">Goiás </t>
  </si>
  <si>
    <t xml:space="preserve">Espírito Santo </t>
  </si>
  <si>
    <t>Rondônia</t>
  </si>
  <si>
    <t>Acre</t>
  </si>
  <si>
    <t>..</t>
  </si>
  <si>
    <t>Production of anhydrous and hydrated ethanol (10³ m³)</t>
  </si>
  <si>
    <t>Brazilian Region</t>
  </si>
  <si>
    <t>and State</t>
  </si>
  <si>
    <t>Note: Only states with anhydrous and/or hydrated ethanol production within the past ten years were listed.</t>
  </si>
  <si>
    <t>North</t>
  </si>
  <si>
    <t>Northeast</t>
  </si>
  <si>
    <t>Southeast</t>
  </si>
  <si>
    <t>South</t>
  </si>
  <si>
    <t>Central-West</t>
  </si>
  <si>
    <t>Source: MAPA/Sapcana to 2011. Since 2012, data as per Ordinance ANP No. 729/2018</t>
  </si>
  <si>
    <t>Brazil</t>
  </si>
  <si>
    <t>20/19
%</t>
  </si>
  <si>
    <t>Table 2.1 – Production of anhydrous and hydrated ethanol, by Brazilian Region and State – 2011-2020</t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</si>
</sst>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&quot;#,##0;&quot;R$&quot;\-#,##0"/>
    <numFmt numFmtId="179" formatCode="&quot;R$&quot;#,##0;[Red]&quot;R$&quot;\-#,##0"/>
    <numFmt numFmtId="180" formatCode="&quot;R$&quot;#,##0.00;&quot;R$&quot;\-#,##0.00"/>
    <numFmt numFmtId="181" formatCode="&quot;R$&quot;#,##0.00;[Red]&quot;R$&quot;\-#,##0.00"/>
    <numFmt numFmtId="182" formatCode="_ &quot;R$&quot;* #,##0_ ;_ &quot;R$&quot;* \-#,##0_ ;_ &quot;R$&quot;* &quot;-&quot;_ ;_ @_ "/>
    <numFmt numFmtId="183" formatCode="_ * #,##0_ ;_ * \-#,##0_ ;_ * &quot;-&quot;_ ;_ @_ "/>
    <numFmt numFmtId="184" formatCode="_ &quot;R$&quot;* #,##0.00_ ;_ &quot;R$&quot;* \-#,##0.00_ ;_ &quot;R$&quot;* &quot;-&quot;??_ ;_ @_ "/>
    <numFmt numFmtId="185" formatCode="_ * #,##0.00_ ;_ * \-#,##0.00_ ;_ * &quot;-&quot;??_ ;_ @_ "/>
    <numFmt numFmtId="186" formatCode="_(* #,##0.0_);_(* \(#,##0.0\);_(* &quot;-&quot;??_);_(@_)"/>
    <numFmt numFmtId="187" formatCode="_(* #,##0_);_(* \(#,##0\);_(* &quot;-&quot;??_);_(@_)"/>
    <numFmt numFmtId="188" formatCode="0.000"/>
    <numFmt numFmtId="189" formatCode="_(* #,##0.000_);_(* \(#,##0.000\);_(* &quot;-&quot;??_);_(@_)"/>
    <numFmt numFmtId="190" formatCode="_(* #,##0.0000_);_(* \(#,##0.0000\);_(* &quot;-&quot;??_);_(@_)"/>
    <numFmt numFmtId="191" formatCode="#,##0.0"/>
    <numFmt numFmtId="192" formatCode="_(* #,##0.00000_);_(* \(#,##0.00000\);_(* &quot;-&quot;??_);_(@_)"/>
    <numFmt numFmtId="193" formatCode="_(* #,##0.000000_);_(* \(#,##0.000000\);_(* &quot;-&quot;??_);_(@_)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#,##0.000"/>
    <numFmt numFmtId="198" formatCode="#,##0.0000"/>
    <numFmt numFmtId="199" formatCode="#,##0.00000"/>
    <numFmt numFmtId="200" formatCode="#,##0.000000"/>
    <numFmt numFmtId="201" formatCode="0.0000"/>
    <numFmt numFmtId="202" formatCode="0.0%"/>
    <numFmt numFmtId="203" formatCode="0.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 Neue"/>
      <family val="2"/>
    </font>
    <font>
      <b/>
      <sz val="7"/>
      <name val="Helvetica Neue"/>
      <family val="2"/>
    </font>
    <font>
      <sz val="7"/>
      <name val="Helvetica Neue"/>
      <family val="2"/>
    </font>
    <font>
      <sz val="7"/>
      <color indexed="10"/>
      <name val="Helvetica Neue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8" fillId="23" borderId="0" applyBorder="0">
      <alignment horizontal="centerContinuous" vertical="center" wrapText="1"/>
      <protection hidden="1"/>
    </xf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1" fillId="30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33" borderId="0" applyNumberFormat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2" fontId="4" fillId="34" borderId="0" xfId="0" applyNumberFormat="1" applyFont="1" applyFill="1" applyBorder="1" applyAlignment="1">
      <alignment horizontal="left" vertical="center"/>
    </xf>
    <xf numFmtId="2" fontId="4" fillId="34" borderId="0" xfId="0" applyNumberFormat="1" applyFont="1" applyFill="1" applyBorder="1" applyAlignment="1">
      <alignment horizontal="right" vertical="center"/>
    </xf>
    <xf numFmtId="2" fontId="5" fillId="34" borderId="0" xfId="0" applyNumberFormat="1" applyFont="1" applyFill="1" applyBorder="1" applyAlignment="1">
      <alignment horizontal="right" vertical="center"/>
    </xf>
    <xf numFmtId="2" fontId="6" fillId="34" borderId="0" xfId="0" applyNumberFormat="1" applyFont="1" applyFill="1" applyBorder="1" applyAlignment="1">
      <alignment horizontal="right" vertical="center"/>
    </xf>
    <xf numFmtId="2" fontId="5" fillId="34" borderId="0" xfId="0" applyNumberFormat="1" applyFont="1" applyFill="1" applyBorder="1" applyAlignment="1">
      <alignment horizontal="center" vertical="center"/>
    </xf>
    <xf numFmtId="2" fontId="6" fillId="34" borderId="0" xfId="0" applyNumberFormat="1" applyFont="1" applyFill="1" applyBorder="1" applyAlignment="1">
      <alignment vertical="center"/>
    </xf>
    <xf numFmtId="2" fontId="5" fillId="34" borderId="0" xfId="0" applyNumberFormat="1" applyFont="1" applyFill="1" applyBorder="1" applyAlignment="1">
      <alignment horizontal="left" vertical="center"/>
    </xf>
    <xf numFmtId="1" fontId="5" fillId="35" borderId="10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Border="1" applyAlignment="1">
      <alignment vertical="center"/>
    </xf>
    <xf numFmtId="4" fontId="5" fillId="34" borderId="0" xfId="0" applyNumberFormat="1" applyFont="1" applyFill="1" applyBorder="1" applyAlignment="1">
      <alignment horizontal="right" vertical="center" wrapText="1"/>
    </xf>
    <xf numFmtId="4" fontId="5" fillId="34" borderId="0" xfId="62" applyNumberFormat="1" applyFont="1" applyFill="1" applyBorder="1" applyAlignment="1" applyProtection="1">
      <alignment horizontal="right" vertical="center" wrapText="1"/>
      <protection/>
    </xf>
    <xf numFmtId="2" fontId="6" fillId="34" borderId="0" xfId="0" applyNumberFormat="1" applyFont="1" applyFill="1" applyBorder="1" applyAlignment="1">
      <alignment horizontal="center" vertical="center"/>
    </xf>
    <xf numFmtId="2" fontId="6" fillId="34" borderId="0" xfId="0" applyNumberFormat="1" applyFont="1" applyFill="1" applyBorder="1" applyAlignment="1">
      <alignment horizontal="left" vertical="center"/>
    </xf>
    <xf numFmtId="4" fontId="5" fillId="34" borderId="0" xfId="0" applyNumberFormat="1" applyFont="1" applyFill="1" applyBorder="1" applyAlignment="1">
      <alignment horizontal="right" vertical="center"/>
    </xf>
    <xf numFmtId="4" fontId="6" fillId="34" borderId="0" xfId="0" applyNumberFormat="1" applyFont="1" applyFill="1" applyBorder="1" applyAlignment="1">
      <alignment horizontal="right" vertical="center"/>
    </xf>
    <xf numFmtId="4" fontId="6" fillId="34" borderId="0" xfId="62" applyNumberFormat="1" applyFont="1" applyFill="1" applyBorder="1" applyAlignment="1" applyProtection="1">
      <alignment horizontal="right" vertical="center" wrapText="1"/>
      <protection/>
    </xf>
    <xf numFmtId="171" fontId="6" fillId="34" borderId="0" xfId="62" applyFont="1" applyFill="1" applyBorder="1" applyAlignment="1">
      <alignment horizontal="right" vertical="center"/>
    </xf>
    <xf numFmtId="2" fontId="6" fillId="34" borderId="11" xfId="0" applyNumberFormat="1" applyFont="1" applyFill="1" applyBorder="1" applyAlignment="1">
      <alignment horizontal="left" vertical="center"/>
    </xf>
    <xf numFmtId="2" fontId="6" fillId="34" borderId="11" xfId="0" applyNumberFormat="1" applyFont="1" applyFill="1" applyBorder="1" applyAlignment="1">
      <alignment vertical="center"/>
    </xf>
    <xf numFmtId="2" fontId="7" fillId="34" borderId="0" xfId="0" applyNumberFormat="1" applyFont="1" applyFill="1" applyBorder="1" applyAlignment="1">
      <alignment horizontal="right" vertical="center"/>
    </xf>
    <xf numFmtId="2" fontId="6" fillId="34" borderId="0" xfId="0" applyNumberFormat="1" applyFont="1" applyFill="1" applyBorder="1" applyAlignment="1">
      <alignment horizontal="left" vertical="center"/>
    </xf>
    <xf numFmtId="200" fontId="5" fillId="34" borderId="0" xfId="0" applyNumberFormat="1" applyFont="1" applyFill="1" applyBorder="1" applyAlignment="1">
      <alignment horizontal="right" vertical="center"/>
    </xf>
    <xf numFmtId="4" fontId="5" fillId="34" borderId="0" xfId="62" applyNumberFormat="1" applyFont="1" applyFill="1" applyBorder="1" applyAlignment="1" applyProtection="1">
      <alignment horizontal="right" vertical="center" wrapText="1"/>
      <protection/>
    </xf>
    <xf numFmtId="171" fontId="6" fillId="34" borderId="0" xfId="62" applyFont="1" applyFill="1" applyBorder="1" applyAlignment="1">
      <alignment horizontal="right" vertical="center"/>
    </xf>
    <xf numFmtId="202" fontId="6" fillId="34" borderId="0" xfId="50" applyNumberFormat="1" applyFont="1" applyFill="1" applyBorder="1" applyAlignment="1">
      <alignment horizontal="center" vertical="center"/>
    </xf>
    <xf numFmtId="203" fontId="6" fillId="34" borderId="0" xfId="50" applyNumberFormat="1" applyFont="1" applyFill="1" applyBorder="1" applyAlignment="1">
      <alignment horizontal="center" vertical="center"/>
    </xf>
    <xf numFmtId="202" fontId="6" fillId="34" borderId="0" xfId="50" applyNumberFormat="1" applyFont="1" applyFill="1" applyBorder="1" applyAlignment="1">
      <alignment vertical="center"/>
    </xf>
    <xf numFmtId="4" fontId="6" fillId="34" borderId="0" xfId="0" applyNumberFormat="1" applyFont="1" applyFill="1" applyBorder="1" applyAlignment="1">
      <alignment horizontal="right" vertical="center" wrapText="1"/>
    </xf>
    <xf numFmtId="2" fontId="6" fillId="34" borderId="0" xfId="0" applyNumberFormat="1" applyFont="1" applyFill="1" applyBorder="1" applyAlignment="1">
      <alignment horizontal="right" vertical="center"/>
    </xf>
    <xf numFmtId="1" fontId="6" fillId="34" borderId="0" xfId="0" applyNumberFormat="1" applyFont="1" applyFill="1" applyBorder="1" applyAlignment="1">
      <alignment horizontal="right" vertical="center"/>
    </xf>
    <xf numFmtId="2" fontId="5" fillId="36" borderId="12" xfId="48" applyNumberFormat="1" applyFont="1" applyFill="1" applyBorder="1" applyAlignment="1">
      <alignment horizontal="center" vertical="center" wrapText="1"/>
      <protection/>
    </xf>
    <xf numFmtId="2" fontId="5" fillId="36" borderId="13" xfId="48" applyNumberFormat="1" applyFont="1" applyFill="1" applyBorder="1" applyAlignment="1">
      <alignment horizontal="center" vertical="center" wrapText="1"/>
      <protection/>
    </xf>
    <xf numFmtId="2" fontId="6" fillId="34" borderId="0" xfId="48" applyNumberFormat="1" applyFont="1" applyFill="1" applyBorder="1" applyAlignment="1">
      <alignment horizontal="left" vertical="center"/>
      <protection/>
    </xf>
    <xf numFmtId="2" fontId="5" fillId="34" borderId="0" xfId="48" applyNumberFormat="1" applyFont="1" applyFill="1" applyBorder="1" applyAlignment="1">
      <alignment horizontal="left" vertical="center"/>
      <protection/>
    </xf>
    <xf numFmtId="2" fontId="5" fillId="35" borderId="14" xfId="0" applyNumberFormat="1" applyFont="1" applyFill="1" applyBorder="1" applyAlignment="1">
      <alignment horizontal="center" vertical="center" wrapText="1"/>
    </xf>
    <xf numFmtId="2" fontId="5" fillId="35" borderId="15" xfId="0" applyNumberFormat="1" applyFont="1" applyFill="1" applyBorder="1" applyAlignment="1">
      <alignment horizontal="center" vertical="center" wrapText="1"/>
    </xf>
    <xf numFmtId="2" fontId="4" fillId="34" borderId="0" xfId="48" applyNumberFormat="1" applyFont="1" applyFill="1" applyBorder="1" applyAlignment="1">
      <alignment horizontal="left" vertical="center" wrapText="1"/>
      <protection/>
    </xf>
    <xf numFmtId="2" fontId="5" fillId="34" borderId="10" xfId="48" applyNumberFormat="1" applyFont="1" applyFill="1" applyBorder="1" applyAlignment="1">
      <alignment horizontal="center" vertical="center"/>
      <protection/>
    </xf>
    <xf numFmtId="2" fontId="5" fillId="34" borderId="16" xfId="48" applyNumberFormat="1" applyFont="1" applyFill="1" applyBorder="1" applyAlignment="1">
      <alignment horizontal="center" vertical="center"/>
      <protection/>
    </xf>
    <xf numFmtId="2" fontId="5" fillId="34" borderId="17" xfId="48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Encabezado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Currency" xfId="45"/>
    <cellStyle name="Currency [0]" xfId="46"/>
    <cellStyle name="Neutro" xfId="47"/>
    <cellStyle name="Normal 2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tabSelected="1" zoomScalePageLayoutView="0" workbookViewId="0" topLeftCell="A1">
      <selection activeCell="A2" sqref="A2"/>
    </sheetView>
  </sheetViews>
  <sheetFormatPr defaultColWidth="7.7109375" defaultRowHeight="12.75"/>
  <cols>
    <col min="1" max="1" width="16.28125" style="13" customWidth="1"/>
    <col min="2" max="8" width="8.140625" style="4" bestFit="1" customWidth="1"/>
    <col min="9" max="9" width="9.00390625" style="4" bestFit="1" customWidth="1"/>
    <col min="10" max="11" width="9.00390625" style="4" customWidth="1"/>
    <col min="12" max="12" width="6.7109375" style="4" customWidth="1"/>
    <col min="13" max="13" width="6.00390625" style="4" bestFit="1" customWidth="1"/>
    <col min="14" max="14" width="11.421875" style="4" bestFit="1" customWidth="1"/>
    <col min="15" max="16384" width="7.7109375" style="4" customWidth="1"/>
  </cols>
  <sheetData>
    <row r="1" spans="1:13" s="2" customFormat="1" ht="12" customHeight="1">
      <c r="A1" s="37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"/>
    </row>
    <row r="2" s="2" customFormat="1" ht="9" customHeight="1">
      <c r="A2" s="3"/>
    </row>
    <row r="3" spans="1:12" ht="15" customHeight="1">
      <c r="A3" s="31" t="s">
        <v>25</v>
      </c>
      <c r="B3" s="38" t="s">
        <v>24</v>
      </c>
      <c r="C3" s="39"/>
      <c r="D3" s="39"/>
      <c r="E3" s="39"/>
      <c r="F3" s="39"/>
      <c r="G3" s="39"/>
      <c r="H3" s="39"/>
      <c r="I3" s="39"/>
      <c r="J3" s="39"/>
      <c r="K3" s="40"/>
      <c r="L3" s="35" t="s">
        <v>35</v>
      </c>
    </row>
    <row r="4" spans="1:17" s="6" customFormat="1" ht="12.75" customHeight="1">
      <c r="A4" s="32" t="s">
        <v>26</v>
      </c>
      <c r="B4" s="8">
        <v>2011</v>
      </c>
      <c r="C4" s="8">
        <v>2012</v>
      </c>
      <c r="D4" s="8">
        <v>2013</v>
      </c>
      <c r="E4" s="8">
        <v>2014</v>
      </c>
      <c r="F4" s="8">
        <v>2015</v>
      </c>
      <c r="G4" s="8">
        <v>2016</v>
      </c>
      <c r="H4" s="8">
        <v>2017</v>
      </c>
      <c r="I4" s="8">
        <v>2018</v>
      </c>
      <c r="J4" s="8">
        <v>2019</v>
      </c>
      <c r="K4" s="8">
        <v>2020</v>
      </c>
      <c r="L4" s="36"/>
      <c r="M4" s="5"/>
      <c r="N4" s="5"/>
      <c r="P4" s="7"/>
      <c r="Q4" s="5"/>
    </row>
    <row r="5" spans="1:17" ht="9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5"/>
      <c r="N5" s="5"/>
      <c r="P5" s="7"/>
      <c r="Q5" s="5"/>
    </row>
    <row r="6" spans="1:17" ht="9">
      <c r="A6" s="7" t="s">
        <v>34</v>
      </c>
      <c r="B6" s="10">
        <f aca="true" t="shared" si="0" ref="B6:K6">B8+B15+B26+B32+B36</f>
        <v>22892.504</v>
      </c>
      <c r="C6" s="10">
        <f t="shared" si="0"/>
        <v>23758.673126</v>
      </c>
      <c r="D6" s="10">
        <f t="shared" si="0"/>
        <v>27527.832447</v>
      </c>
      <c r="E6" s="10">
        <f t="shared" si="0"/>
        <v>28214.690834999994</v>
      </c>
      <c r="F6" s="10">
        <f t="shared" si="0"/>
        <v>29996.740168999997</v>
      </c>
      <c r="G6" s="10">
        <f t="shared" si="0"/>
        <v>28694.282666</v>
      </c>
      <c r="H6" s="10">
        <f t="shared" si="0"/>
        <v>28592.743401999996</v>
      </c>
      <c r="I6" s="10">
        <f t="shared" si="0"/>
        <v>33041.324423000005</v>
      </c>
      <c r="J6" s="10">
        <f t="shared" si="0"/>
        <v>35316.793125</v>
      </c>
      <c r="K6" s="10">
        <f t="shared" si="0"/>
        <v>32803.19055099999</v>
      </c>
      <c r="L6" s="11">
        <f>((K6/J6)-1)*100</f>
        <v>-7.117301293759537</v>
      </c>
      <c r="M6" s="26"/>
      <c r="N6" s="10"/>
      <c r="O6" s="10"/>
      <c r="P6" s="10"/>
      <c r="Q6" s="12"/>
    </row>
    <row r="7" spans="1:17" ht="9">
      <c r="A7" s="7"/>
      <c r="B7" s="22"/>
      <c r="C7" s="22"/>
      <c r="D7" s="22"/>
      <c r="E7" s="22"/>
      <c r="F7" s="22"/>
      <c r="G7" s="22"/>
      <c r="H7" s="22"/>
      <c r="I7" s="22"/>
      <c r="J7" s="22"/>
      <c r="K7" s="22"/>
      <c r="L7" s="10"/>
      <c r="M7" s="25"/>
      <c r="N7" s="25"/>
      <c r="P7" s="13"/>
      <c r="Q7" s="12"/>
    </row>
    <row r="8" spans="1:17" ht="9">
      <c r="A8" s="34" t="s">
        <v>28</v>
      </c>
      <c r="B8" s="10">
        <f aca="true" t="shared" si="1" ref="B8:K8">SUM(B9:B13)</f>
        <v>169.855</v>
      </c>
      <c r="C8" s="10">
        <f t="shared" si="1"/>
        <v>212.848023</v>
      </c>
      <c r="D8" s="10">
        <f t="shared" si="1"/>
        <v>238.74332099999998</v>
      </c>
      <c r="E8" s="10">
        <f t="shared" si="1"/>
        <v>238.55305099999998</v>
      </c>
      <c r="F8" s="10">
        <f t="shared" si="1"/>
        <v>254.033998</v>
      </c>
      <c r="G8" s="10">
        <f t="shared" si="1"/>
        <v>213.351</v>
      </c>
      <c r="H8" s="10">
        <f t="shared" si="1"/>
        <v>237.63697100000002</v>
      </c>
      <c r="I8" s="10">
        <f t="shared" si="1"/>
        <v>205.543764</v>
      </c>
      <c r="J8" s="10">
        <f t="shared" si="1"/>
        <v>241.26600000000002</v>
      </c>
      <c r="K8" s="10">
        <f t="shared" si="1"/>
        <v>233.917385</v>
      </c>
      <c r="L8" s="11">
        <f>((K8/J8)-1)*100</f>
        <v>-3.045856026128846</v>
      </c>
      <c r="M8" s="27"/>
      <c r="N8" s="10"/>
      <c r="O8" s="10"/>
      <c r="P8" s="10"/>
      <c r="Q8" s="6"/>
    </row>
    <row r="9" spans="1:17" ht="9">
      <c r="A9" s="21" t="s">
        <v>22</v>
      </c>
      <c r="B9" s="24">
        <v>12.416</v>
      </c>
      <c r="C9" s="24">
        <v>8.653452999999999</v>
      </c>
      <c r="D9" s="24">
        <v>7.460332999999999</v>
      </c>
      <c r="E9" s="24">
        <v>12.769985000000002</v>
      </c>
      <c r="F9" s="24">
        <v>12.988814999999999</v>
      </c>
      <c r="G9" s="24">
        <v>9.058</v>
      </c>
      <c r="H9" s="24">
        <v>4.901497</v>
      </c>
      <c r="I9" s="24">
        <v>1.3896350000000002</v>
      </c>
      <c r="J9" s="24">
        <v>4.848</v>
      </c>
      <c r="K9" s="24">
        <v>0.0663</v>
      </c>
      <c r="L9" s="28" t="s">
        <v>23</v>
      </c>
      <c r="M9" s="27"/>
      <c r="N9" s="24"/>
      <c r="O9" s="24"/>
      <c r="P9" s="13"/>
      <c r="Q9" s="6"/>
    </row>
    <row r="10" spans="1:17" ht="9">
      <c r="A10" s="13" t="s">
        <v>0</v>
      </c>
      <c r="B10" s="17">
        <v>2.681</v>
      </c>
      <c r="C10" s="17">
        <v>4.101399000000001</v>
      </c>
      <c r="D10" s="17">
        <v>5.008348</v>
      </c>
      <c r="E10" s="17">
        <v>0</v>
      </c>
      <c r="F10" s="17">
        <v>4.508889</v>
      </c>
      <c r="G10" s="17">
        <v>3.673</v>
      </c>
      <c r="H10" s="17">
        <v>0</v>
      </c>
      <c r="I10" s="17">
        <v>0</v>
      </c>
      <c r="J10" s="17">
        <v>0</v>
      </c>
      <c r="K10" s="17">
        <v>0</v>
      </c>
      <c r="L10" s="16" t="s">
        <v>23</v>
      </c>
      <c r="M10" s="27"/>
      <c r="N10" s="24"/>
      <c r="O10" s="24"/>
      <c r="P10" s="13"/>
      <c r="Q10" s="6"/>
    </row>
    <row r="11" spans="1:17" ht="9">
      <c r="A11" s="13" t="s">
        <v>1</v>
      </c>
      <c r="B11" s="17">
        <v>6.432</v>
      </c>
      <c r="C11" s="17">
        <v>4.046</v>
      </c>
      <c r="D11" s="17">
        <v>4.874878</v>
      </c>
      <c r="E11" s="17">
        <v>2.918</v>
      </c>
      <c r="F11" s="17">
        <v>5.804</v>
      </c>
      <c r="G11" s="17">
        <v>5.497</v>
      </c>
      <c r="H11" s="17">
        <v>4.845000000000001</v>
      </c>
      <c r="I11" s="17">
        <v>5.468</v>
      </c>
      <c r="J11" s="17">
        <v>8.816</v>
      </c>
      <c r="K11" s="17">
        <v>9.009</v>
      </c>
      <c r="L11" s="16">
        <f>((K11/J11)-1)*100</f>
        <v>2.18920145190562</v>
      </c>
      <c r="M11" s="27"/>
      <c r="N11" s="17"/>
      <c r="O11" s="24"/>
      <c r="P11" s="13"/>
      <c r="Q11" s="6"/>
    </row>
    <row r="12" spans="1:17" ht="9">
      <c r="A12" s="21" t="s">
        <v>21</v>
      </c>
      <c r="B12" s="24">
        <v>39.138</v>
      </c>
      <c r="C12" s="24">
        <v>34.362152</v>
      </c>
      <c r="D12" s="24">
        <v>37.061974</v>
      </c>
      <c r="E12" s="24">
        <v>42.14528299999999</v>
      </c>
      <c r="F12" s="24">
        <v>40.926316</v>
      </c>
      <c r="G12" s="24">
        <v>33.15</v>
      </c>
      <c r="H12" s="24">
        <v>51.619027</v>
      </c>
      <c r="I12" s="24">
        <v>43.464166000000006</v>
      </c>
      <c r="J12" s="24">
        <v>61.232</v>
      </c>
      <c r="K12" s="24">
        <v>50.340467</v>
      </c>
      <c r="L12" s="16">
        <f>((K12/J12)-1)*100</f>
        <v>-17.787321988502747</v>
      </c>
      <c r="M12" s="27"/>
      <c r="N12" s="17"/>
      <c r="O12" s="24"/>
      <c r="P12" s="13"/>
      <c r="Q12" s="6"/>
    </row>
    <row r="13" spans="1:17" ht="9">
      <c r="A13" s="13" t="s">
        <v>2</v>
      </c>
      <c r="B13" s="17">
        <v>109.18799999999999</v>
      </c>
      <c r="C13" s="17">
        <v>161.685019</v>
      </c>
      <c r="D13" s="17">
        <v>184.337788</v>
      </c>
      <c r="E13" s="17">
        <v>180.719783</v>
      </c>
      <c r="F13" s="17">
        <v>189.80597799999998</v>
      </c>
      <c r="G13" s="17">
        <v>161.973</v>
      </c>
      <c r="H13" s="17">
        <v>176.27144700000002</v>
      </c>
      <c r="I13" s="17">
        <v>155.22196300000002</v>
      </c>
      <c r="J13" s="17">
        <v>166.37</v>
      </c>
      <c r="K13" s="17">
        <v>174.501618</v>
      </c>
      <c r="L13" s="16">
        <f>((K13/J13)-1)*100</f>
        <v>4.887670854120341</v>
      </c>
      <c r="M13" s="27"/>
      <c r="N13" s="17"/>
      <c r="O13" s="24"/>
      <c r="P13" s="13"/>
      <c r="Q13" s="5"/>
    </row>
    <row r="14" spans="1:17" ht="9">
      <c r="A14" s="7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0"/>
      <c r="M14" s="27"/>
      <c r="N14" s="24"/>
      <c r="O14" s="24"/>
      <c r="P14" s="7"/>
      <c r="Q14" s="9"/>
    </row>
    <row r="15" spans="1:17" ht="9">
      <c r="A15" s="34" t="s">
        <v>29</v>
      </c>
      <c r="B15" s="10">
        <f aca="true" t="shared" si="2" ref="B15:G15">SUM(B16:B24)</f>
        <v>1938.531</v>
      </c>
      <c r="C15" s="10">
        <f t="shared" si="2"/>
        <v>1741.1270060000002</v>
      </c>
      <c r="D15" s="10">
        <f t="shared" si="2"/>
        <v>1532.9899260000002</v>
      </c>
      <c r="E15" s="10">
        <f t="shared" si="2"/>
        <v>1842.8606749999997</v>
      </c>
      <c r="F15" s="10">
        <f t="shared" si="2"/>
        <v>2169.231075</v>
      </c>
      <c r="G15" s="10">
        <f t="shared" si="2"/>
        <v>1506.6918930000002</v>
      </c>
      <c r="H15" s="10">
        <f>SUM(H16:H24)</f>
        <v>1414.779372</v>
      </c>
      <c r="I15" s="10">
        <f>SUM(I16:I24)</f>
        <v>2010.5581450000002</v>
      </c>
      <c r="J15" s="10">
        <f>SUM(J16:J24)</f>
        <v>1904.907063</v>
      </c>
      <c r="K15" s="10">
        <f>SUM(K16:K24)</f>
        <v>1901.4447589999997</v>
      </c>
      <c r="L15" s="11">
        <f>((K15/J15)-1)*100</f>
        <v>-0.18175710864065664</v>
      </c>
      <c r="M15" s="27"/>
      <c r="N15" s="10"/>
      <c r="O15" s="10"/>
      <c r="P15" s="10"/>
      <c r="Q15" s="6"/>
    </row>
    <row r="16" spans="1:17" ht="9">
      <c r="A16" s="13" t="s">
        <v>9</v>
      </c>
      <c r="B16" s="17">
        <v>178.371</v>
      </c>
      <c r="C16" s="17">
        <v>160.372717</v>
      </c>
      <c r="D16" s="17">
        <v>167.89879</v>
      </c>
      <c r="E16" s="17">
        <v>179.15070999999998</v>
      </c>
      <c r="F16" s="17">
        <v>186.980954</v>
      </c>
      <c r="G16" s="17">
        <v>127.99648</v>
      </c>
      <c r="H16" s="17">
        <v>162.556946</v>
      </c>
      <c r="I16" s="17">
        <v>147.615979</v>
      </c>
      <c r="J16" s="17">
        <v>167.7435</v>
      </c>
      <c r="K16" s="17">
        <v>174.547847</v>
      </c>
      <c r="L16" s="16">
        <f>((K16/J16)-1)*100</f>
        <v>4.056399800886457</v>
      </c>
      <c r="M16" s="27"/>
      <c r="N16" s="17"/>
      <c r="O16" s="24"/>
      <c r="P16" s="13"/>
      <c r="Q16" s="6"/>
    </row>
    <row r="17" spans="1:17" ht="9">
      <c r="A17" s="13" t="s">
        <v>11</v>
      </c>
      <c r="B17" s="17">
        <v>36.635</v>
      </c>
      <c r="C17" s="17">
        <v>6.608463</v>
      </c>
      <c r="D17" s="17">
        <v>31.937491</v>
      </c>
      <c r="E17" s="17">
        <v>32.506926</v>
      </c>
      <c r="F17" s="17">
        <v>32.679517</v>
      </c>
      <c r="G17" s="17">
        <v>21.606135</v>
      </c>
      <c r="H17" s="17">
        <v>20.404588</v>
      </c>
      <c r="I17" s="17">
        <v>37.477886</v>
      </c>
      <c r="J17" s="17">
        <v>46.458772999999994</v>
      </c>
      <c r="K17" s="17">
        <v>40.29345000000001</v>
      </c>
      <c r="L17" s="16">
        <f>((K17/J17)-1)*100</f>
        <v>-13.270524815625217</v>
      </c>
      <c r="M17" s="27"/>
      <c r="N17" s="17"/>
      <c r="O17" s="24"/>
      <c r="P17" s="13"/>
      <c r="Q17" s="6"/>
    </row>
    <row r="18" spans="1:17" ht="9">
      <c r="A18" s="13" t="s">
        <v>5</v>
      </c>
      <c r="B18" s="17">
        <v>8.784</v>
      </c>
      <c r="C18" s="17">
        <v>3.977569</v>
      </c>
      <c r="D18" s="17">
        <v>9.000694</v>
      </c>
      <c r="E18" s="17">
        <v>9.131623</v>
      </c>
      <c r="F18" s="17">
        <v>14.599848999999999</v>
      </c>
      <c r="G18" s="17">
        <v>5.242</v>
      </c>
      <c r="H18" s="17">
        <v>0</v>
      </c>
      <c r="I18" s="17">
        <v>0</v>
      </c>
      <c r="J18" s="17">
        <v>0</v>
      </c>
      <c r="K18" s="17">
        <v>0</v>
      </c>
      <c r="L18" s="28" t="s">
        <v>23</v>
      </c>
      <c r="M18" s="27"/>
      <c r="N18" s="17"/>
      <c r="O18" s="24"/>
      <c r="P18" s="13"/>
      <c r="Q18" s="6"/>
    </row>
    <row r="19" spans="1:17" ht="9">
      <c r="A19" s="13" t="s">
        <v>3</v>
      </c>
      <c r="B19" s="17">
        <v>95.917</v>
      </c>
      <c r="C19" s="17">
        <v>90.34944</v>
      </c>
      <c r="D19" s="17">
        <v>55.558268</v>
      </c>
      <c r="E19" s="17">
        <v>73.236396</v>
      </c>
      <c r="F19" s="17">
        <v>98.26014299999999</v>
      </c>
      <c r="G19" s="17">
        <v>75.154945</v>
      </c>
      <c r="H19" s="17">
        <v>66.349253</v>
      </c>
      <c r="I19" s="17">
        <v>114.899291</v>
      </c>
      <c r="J19" s="17">
        <v>109.642442</v>
      </c>
      <c r="K19" s="17">
        <v>118.30425399999999</v>
      </c>
      <c r="L19" s="16">
        <f aca="true" t="shared" si="3" ref="L19:L24">((K19/J19)-1)*100</f>
        <v>7.900053886067204</v>
      </c>
      <c r="M19" s="27"/>
      <c r="N19" s="24"/>
      <c r="O19" s="24"/>
      <c r="P19" s="13"/>
      <c r="Q19" s="6"/>
    </row>
    <row r="20" spans="1:17" ht="9">
      <c r="A20" s="13" t="s">
        <v>7</v>
      </c>
      <c r="B20" s="17">
        <v>327.95500000000004</v>
      </c>
      <c r="C20" s="17">
        <v>294.45696200000003</v>
      </c>
      <c r="D20" s="17">
        <v>287.002903</v>
      </c>
      <c r="E20" s="17">
        <v>375.70194499999997</v>
      </c>
      <c r="F20" s="17">
        <v>447.057098</v>
      </c>
      <c r="G20" s="17">
        <v>360.23425100000003</v>
      </c>
      <c r="H20" s="17">
        <v>329.634914</v>
      </c>
      <c r="I20" s="17">
        <v>431.044077</v>
      </c>
      <c r="J20" s="17">
        <v>359.026839</v>
      </c>
      <c r="K20" s="17">
        <v>376.675038</v>
      </c>
      <c r="L20" s="16">
        <f t="shared" si="3"/>
        <v>4.915565379222242</v>
      </c>
      <c r="M20" s="27"/>
      <c r="N20" s="24"/>
      <c r="O20" s="24"/>
      <c r="P20" s="13"/>
      <c r="Q20" s="6"/>
    </row>
    <row r="21" spans="1:17" ht="9">
      <c r="A21" s="13" t="s">
        <v>8</v>
      </c>
      <c r="B21" s="17">
        <v>366.881</v>
      </c>
      <c r="C21" s="17">
        <v>333.40777099999997</v>
      </c>
      <c r="D21" s="17">
        <v>249.26577300000002</v>
      </c>
      <c r="E21" s="17">
        <v>336.05658900000003</v>
      </c>
      <c r="F21" s="17">
        <v>442.943171</v>
      </c>
      <c r="G21" s="17">
        <v>347.869722</v>
      </c>
      <c r="H21" s="17">
        <v>279.446371</v>
      </c>
      <c r="I21" s="17">
        <v>465.51343</v>
      </c>
      <c r="J21" s="17">
        <v>367.95691899999997</v>
      </c>
      <c r="K21" s="17">
        <v>395.01759000000004</v>
      </c>
      <c r="L21" s="16">
        <f t="shared" si="3"/>
        <v>7.354304159721492</v>
      </c>
      <c r="M21" s="27"/>
      <c r="N21" s="17"/>
      <c r="O21" s="24"/>
      <c r="P21" s="13"/>
      <c r="Q21" s="6"/>
    </row>
    <row r="22" spans="1:17" ht="9">
      <c r="A22" s="13" t="s">
        <v>4</v>
      </c>
      <c r="B22" s="17">
        <v>721.6949999999999</v>
      </c>
      <c r="C22" s="17">
        <v>579.664696</v>
      </c>
      <c r="D22" s="17">
        <v>457.73355900000007</v>
      </c>
      <c r="E22" s="17">
        <v>485.24547399999994</v>
      </c>
      <c r="F22" s="17">
        <v>554.55769</v>
      </c>
      <c r="G22" s="17">
        <v>366.48572799999994</v>
      </c>
      <c r="H22" s="17">
        <v>311.880222</v>
      </c>
      <c r="I22" s="17">
        <v>464.10231300000004</v>
      </c>
      <c r="J22" s="17">
        <v>503.156852</v>
      </c>
      <c r="K22" s="17">
        <v>425.904409</v>
      </c>
      <c r="L22" s="16">
        <f t="shared" si="3"/>
        <v>-15.353550824743623</v>
      </c>
      <c r="M22" s="27"/>
      <c r="N22" s="17"/>
      <c r="O22" s="24"/>
      <c r="P22" s="13"/>
      <c r="Q22" s="6"/>
    </row>
    <row r="23" spans="1:17" ht="9">
      <c r="A23" s="13" t="s">
        <v>6</v>
      </c>
      <c r="B23" s="17">
        <v>97.894</v>
      </c>
      <c r="C23" s="17">
        <v>124.840807</v>
      </c>
      <c r="D23" s="17">
        <v>99.132981</v>
      </c>
      <c r="E23" s="17">
        <v>111.53703399999999</v>
      </c>
      <c r="F23" s="17">
        <v>169.887677</v>
      </c>
      <c r="G23" s="17">
        <v>76.031749</v>
      </c>
      <c r="H23" s="17">
        <v>63.73613999999999</v>
      </c>
      <c r="I23" s="17">
        <v>104.20349</v>
      </c>
      <c r="J23" s="17">
        <v>101.826513</v>
      </c>
      <c r="K23" s="17">
        <v>97.156601</v>
      </c>
      <c r="L23" s="16">
        <f t="shared" si="3"/>
        <v>-4.586145457028479</v>
      </c>
      <c r="M23" s="27"/>
      <c r="N23" s="17"/>
      <c r="O23" s="24"/>
      <c r="P23" s="13"/>
      <c r="Q23" s="6"/>
    </row>
    <row r="24" spans="1:17" ht="9">
      <c r="A24" s="13" t="s">
        <v>10</v>
      </c>
      <c r="B24" s="17">
        <v>104.399</v>
      </c>
      <c r="C24" s="17">
        <v>147.448581</v>
      </c>
      <c r="D24" s="17">
        <v>175.45946700000002</v>
      </c>
      <c r="E24" s="17">
        <v>240.29397799999998</v>
      </c>
      <c r="F24" s="17">
        <v>222.26497600000005</v>
      </c>
      <c r="G24" s="17">
        <v>126.07088300000001</v>
      </c>
      <c r="H24" s="17">
        <v>180.770938</v>
      </c>
      <c r="I24" s="17">
        <v>245.701679</v>
      </c>
      <c r="J24" s="17">
        <v>249.09522499999997</v>
      </c>
      <c r="K24" s="17">
        <v>273.54557</v>
      </c>
      <c r="L24" s="16">
        <f t="shared" si="3"/>
        <v>9.815661861844216</v>
      </c>
      <c r="M24" s="27"/>
      <c r="N24" s="24"/>
      <c r="O24" s="24"/>
      <c r="P24" s="13"/>
      <c r="Q24" s="6"/>
    </row>
    <row r="25" spans="1:17" ht="9">
      <c r="A25" s="7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6"/>
      <c r="M25" s="27"/>
      <c r="N25" s="24"/>
      <c r="O25" s="24"/>
      <c r="P25" s="7"/>
      <c r="Q25" s="9"/>
    </row>
    <row r="26" spans="1:17" ht="9">
      <c r="A26" s="34" t="s">
        <v>30</v>
      </c>
      <c r="B26" s="10">
        <f aca="true" t="shared" si="4" ref="B26:G26">SUM(B27:B30)</f>
        <v>14208.833</v>
      </c>
      <c r="C26" s="10">
        <f t="shared" si="4"/>
        <v>14345.261048000002</v>
      </c>
      <c r="D26" s="10">
        <f t="shared" si="4"/>
        <v>16997.610759000003</v>
      </c>
      <c r="E26" s="10">
        <f t="shared" si="4"/>
        <v>16798.599738999997</v>
      </c>
      <c r="F26" s="10">
        <f t="shared" si="4"/>
        <v>17269.301916</v>
      </c>
      <c r="G26" s="10">
        <f t="shared" si="4"/>
        <v>17101.834138</v>
      </c>
      <c r="H26" s="10">
        <f>SUM(H27:H30)</f>
        <v>16688.533304999997</v>
      </c>
      <c r="I26" s="10">
        <f>SUM(I27:I30)</f>
        <v>19685.831137000005</v>
      </c>
      <c r="J26" s="10">
        <f>SUM(J27:J30)</f>
        <v>20472.136105999998</v>
      </c>
      <c r="K26" s="10">
        <f>SUM(K27:K30)</f>
        <v>18001.19430799999</v>
      </c>
      <c r="L26" s="23">
        <f>((K26/J26)-1)*100</f>
        <v>-12.069780042522382</v>
      </c>
      <c r="M26" s="27"/>
      <c r="N26" s="10"/>
      <c r="O26" s="10"/>
      <c r="P26" s="10"/>
      <c r="Q26" s="6"/>
    </row>
    <row r="27" spans="1:17" ht="9">
      <c r="A27" s="13" t="s">
        <v>20</v>
      </c>
      <c r="B27" s="17">
        <v>2105.6499999999996</v>
      </c>
      <c r="C27" s="17">
        <v>2102.990385</v>
      </c>
      <c r="D27" s="17">
        <v>2809.093664</v>
      </c>
      <c r="E27" s="17">
        <v>2676.281452</v>
      </c>
      <c r="F27" s="17">
        <v>3202.9160519999996</v>
      </c>
      <c r="G27" s="17">
        <v>2699.4254199999996</v>
      </c>
      <c r="H27" s="17">
        <v>2705.404056</v>
      </c>
      <c r="I27" s="17">
        <v>3257.5987129999994</v>
      </c>
      <c r="J27" s="17">
        <v>3579.206026</v>
      </c>
      <c r="K27" s="17">
        <v>3075.454356</v>
      </c>
      <c r="L27" s="16">
        <f>((K27/J27)-1)*100</f>
        <v>-14.074397124408499</v>
      </c>
      <c r="M27" s="27"/>
      <c r="N27" s="17"/>
      <c r="O27" s="24"/>
      <c r="P27" s="13"/>
      <c r="Q27" s="9"/>
    </row>
    <row r="28" spans="1:17" ht="9">
      <c r="A28" s="13" t="s">
        <v>12</v>
      </c>
      <c r="B28" s="17">
        <v>196.996</v>
      </c>
      <c r="C28" s="17">
        <v>186.40156100000002</v>
      </c>
      <c r="D28" s="17">
        <v>180.71683499999997</v>
      </c>
      <c r="E28" s="17">
        <v>162.345026</v>
      </c>
      <c r="F28" s="17">
        <v>178.73417600000005</v>
      </c>
      <c r="G28" s="17">
        <v>75.307676</v>
      </c>
      <c r="H28" s="17">
        <v>90.64543699999999</v>
      </c>
      <c r="I28" s="17">
        <v>127.569572</v>
      </c>
      <c r="J28" s="17">
        <v>120.96786699999998</v>
      </c>
      <c r="K28" s="17">
        <v>89.69269200000001</v>
      </c>
      <c r="L28" s="16">
        <f>((K28/J28)-1)*100</f>
        <v>-25.854117936955923</v>
      </c>
      <c r="M28" s="27"/>
      <c r="N28" s="17"/>
      <c r="O28" s="24"/>
      <c r="P28" s="13"/>
      <c r="Q28" s="6"/>
    </row>
    <row r="29" spans="1:17" ht="9">
      <c r="A29" s="13" t="s">
        <v>13</v>
      </c>
      <c r="B29" s="17">
        <v>81.257</v>
      </c>
      <c r="C29" s="17">
        <v>68.38123500000002</v>
      </c>
      <c r="D29" s="17">
        <v>86.09875500000001</v>
      </c>
      <c r="E29" s="17">
        <v>88.48513999999999</v>
      </c>
      <c r="F29" s="17">
        <v>57.603867</v>
      </c>
      <c r="G29" s="17">
        <v>94.68982599999998</v>
      </c>
      <c r="H29" s="17">
        <v>53.891687</v>
      </c>
      <c r="I29" s="17">
        <v>97.25979299999999</v>
      </c>
      <c r="J29" s="17">
        <v>91.61986</v>
      </c>
      <c r="K29" s="17">
        <v>139.88015200000004</v>
      </c>
      <c r="L29" s="16">
        <f>((K29/J29)-1)*100</f>
        <v>52.67448782392816</v>
      </c>
      <c r="M29" s="27"/>
      <c r="N29" s="24"/>
      <c r="O29" s="24"/>
      <c r="P29" s="13"/>
      <c r="Q29" s="6"/>
    </row>
    <row r="30" spans="1:17" ht="9">
      <c r="A30" s="13" t="s">
        <v>14</v>
      </c>
      <c r="B30" s="17">
        <v>11824.93</v>
      </c>
      <c r="C30" s="17">
        <v>11987.487867000002</v>
      </c>
      <c r="D30" s="17">
        <v>13921.701505</v>
      </c>
      <c r="E30" s="17">
        <v>13871.488120999999</v>
      </c>
      <c r="F30" s="17">
        <v>13830.047821</v>
      </c>
      <c r="G30" s="17">
        <v>14232.411216</v>
      </c>
      <c r="H30" s="17">
        <v>13838.592125</v>
      </c>
      <c r="I30" s="17">
        <v>16203.403059000004</v>
      </c>
      <c r="J30" s="17">
        <v>16680.342353</v>
      </c>
      <c r="K30" s="17">
        <v>14696.16710799999</v>
      </c>
      <c r="L30" s="16">
        <f>((K30/J30)-1)*100</f>
        <v>-11.895290893973476</v>
      </c>
      <c r="M30" s="27"/>
      <c r="N30" s="24"/>
      <c r="O30" s="24"/>
      <c r="P30" s="13"/>
      <c r="Q30" s="5"/>
    </row>
    <row r="31" spans="2:17" ht="9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6"/>
      <c r="M31" s="27"/>
      <c r="N31" s="17"/>
      <c r="O31" s="24"/>
      <c r="P31" s="7"/>
      <c r="Q31" s="9"/>
    </row>
    <row r="32" spans="1:17" ht="9">
      <c r="A32" s="34" t="s">
        <v>31</v>
      </c>
      <c r="B32" s="10">
        <f aca="true" t="shared" si="5" ref="B32:G32">SUM(B33:B34)</f>
        <v>1405.636</v>
      </c>
      <c r="C32" s="10">
        <f t="shared" si="5"/>
        <v>1305.712906</v>
      </c>
      <c r="D32" s="10">
        <f t="shared" si="5"/>
        <v>1470.949467</v>
      </c>
      <c r="E32" s="10">
        <f t="shared" si="5"/>
        <v>1583.859492</v>
      </c>
      <c r="F32" s="10">
        <f t="shared" si="5"/>
        <v>1466.1739589999997</v>
      </c>
      <c r="G32" s="10">
        <f t="shared" si="5"/>
        <v>1476.605184</v>
      </c>
      <c r="H32" s="10">
        <f>SUM(H33:H34)</f>
        <v>1293.864704</v>
      </c>
      <c r="I32" s="10">
        <f>SUM(I33:I34)</f>
        <v>1626.1990959999998</v>
      </c>
      <c r="J32" s="10">
        <f>SUM(J33:J34)</f>
        <v>1666.274167</v>
      </c>
      <c r="K32" s="10">
        <f>SUM(K33:K34)</f>
        <v>1263.9560569999996</v>
      </c>
      <c r="L32" s="23">
        <f>((K32/J32)-1)*100</f>
        <v>-24.14477268913936</v>
      </c>
      <c r="M32" s="27"/>
      <c r="N32" s="10"/>
      <c r="O32" s="10"/>
      <c r="P32" s="10"/>
      <c r="Q32" s="6"/>
    </row>
    <row r="33" spans="1:17" ht="9">
      <c r="A33" s="13" t="s">
        <v>15</v>
      </c>
      <c r="B33" s="17">
        <v>1399.061</v>
      </c>
      <c r="C33" s="17">
        <v>1304.047392</v>
      </c>
      <c r="D33" s="17">
        <v>1466.439621</v>
      </c>
      <c r="E33" s="17">
        <v>1579.462039</v>
      </c>
      <c r="F33" s="17">
        <v>1462.3872709999998</v>
      </c>
      <c r="G33" s="17">
        <v>1473.691184</v>
      </c>
      <c r="H33" s="17">
        <v>1291.370872</v>
      </c>
      <c r="I33" s="17">
        <v>1624.00967</v>
      </c>
      <c r="J33" s="17">
        <v>1664.633784</v>
      </c>
      <c r="K33" s="17">
        <v>1263.8678059999997</v>
      </c>
      <c r="L33" s="16">
        <f>((K33/J33)-1)*100</f>
        <v>-24.075324065392167</v>
      </c>
      <c r="M33" s="27"/>
      <c r="N33" s="17"/>
      <c r="O33" s="24"/>
      <c r="P33" s="13"/>
      <c r="Q33" s="6"/>
    </row>
    <row r="34" spans="1:17" ht="9">
      <c r="A34" s="13" t="s">
        <v>16</v>
      </c>
      <c r="B34" s="17">
        <v>6.575</v>
      </c>
      <c r="C34" s="17">
        <v>1.665514</v>
      </c>
      <c r="D34" s="17">
        <v>4.509846</v>
      </c>
      <c r="E34" s="17">
        <v>4.3974530000000005</v>
      </c>
      <c r="F34" s="17">
        <v>3.7866880000000003</v>
      </c>
      <c r="G34" s="17">
        <v>2.914</v>
      </c>
      <c r="H34" s="17">
        <v>2.493832</v>
      </c>
      <c r="I34" s="17">
        <v>2.189426</v>
      </c>
      <c r="J34" s="17">
        <v>1.6403829999999997</v>
      </c>
      <c r="K34" s="17">
        <v>0.088251</v>
      </c>
      <c r="L34" s="16">
        <f>((K34/J34)-1)*100</f>
        <v>-94.62009786738828</v>
      </c>
      <c r="M34" s="27"/>
      <c r="N34" s="24"/>
      <c r="O34" s="24"/>
      <c r="P34" s="13"/>
      <c r="Q34" s="5"/>
    </row>
    <row r="35" spans="2:17" ht="9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6"/>
      <c r="M35" s="27"/>
      <c r="N35" s="24"/>
      <c r="O35" s="24"/>
      <c r="P35" s="7"/>
      <c r="Q35" s="9"/>
    </row>
    <row r="36" spans="1:17" ht="9">
      <c r="A36" s="34" t="s">
        <v>32</v>
      </c>
      <c r="B36" s="10">
        <f aca="true" t="shared" si="6" ref="B36:G36">SUM(B37:B39)</f>
        <v>5169.648999999999</v>
      </c>
      <c r="C36" s="10">
        <f t="shared" si="6"/>
        <v>6153.7241429999995</v>
      </c>
      <c r="D36" s="10">
        <f t="shared" si="6"/>
        <v>7287.538974</v>
      </c>
      <c r="E36" s="10">
        <f t="shared" si="6"/>
        <v>7750.817878</v>
      </c>
      <c r="F36" s="10">
        <f t="shared" si="6"/>
        <v>8837.999221</v>
      </c>
      <c r="G36" s="10">
        <f t="shared" si="6"/>
        <v>8395.800451000001</v>
      </c>
      <c r="H36" s="10">
        <f>SUM(H37:H39)</f>
        <v>8957.929049999999</v>
      </c>
      <c r="I36" s="10">
        <f>SUM(I37:I39)</f>
        <v>9513.192281</v>
      </c>
      <c r="J36" s="10">
        <f>SUM(J37:J39)</f>
        <v>11032.209788999999</v>
      </c>
      <c r="K36" s="10">
        <f>SUM(K37:K39)</f>
        <v>11402.678042</v>
      </c>
      <c r="L36" s="23">
        <f>((K36/J36)-1)*100</f>
        <v>3.358060262499607</v>
      </c>
      <c r="M36" s="27"/>
      <c r="N36" s="10"/>
      <c r="O36" s="10"/>
      <c r="P36" s="10"/>
      <c r="Q36" s="6"/>
    </row>
    <row r="37" spans="1:17" ht="9">
      <c r="A37" s="13" t="s">
        <v>19</v>
      </c>
      <c r="B37" s="17">
        <v>1630.29</v>
      </c>
      <c r="C37" s="17">
        <v>1980.7340239999999</v>
      </c>
      <c r="D37" s="17">
        <v>2218.096267</v>
      </c>
      <c r="E37" s="17">
        <v>2349.7419480000003</v>
      </c>
      <c r="F37" s="17">
        <v>2712.3303859999996</v>
      </c>
      <c r="G37" s="17">
        <v>2599.941104</v>
      </c>
      <c r="H37" s="17">
        <v>2668.0626709999997</v>
      </c>
      <c r="I37" s="17">
        <v>3264.4794950000005</v>
      </c>
      <c r="J37" s="17">
        <v>3307.201729999999</v>
      </c>
      <c r="K37" s="17">
        <v>2879.649369</v>
      </c>
      <c r="L37" s="16">
        <f>((K37/J37)-1)*100</f>
        <v>-12.927919005412436</v>
      </c>
      <c r="M37" s="27"/>
      <c r="N37" s="17"/>
      <c r="O37" s="24"/>
      <c r="P37" s="13"/>
      <c r="Q37" s="6"/>
    </row>
    <row r="38" spans="1:16" ht="9">
      <c r="A38" s="13" t="s">
        <v>18</v>
      </c>
      <c r="B38" s="17">
        <v>862.109</v>
      </c>
      <c r="C38" s="17">
        <v>953.5311710000001</v>
      </c>
      <c r="D38" s="17">
        <v>1181.9413909999998</v>
      </c>
      <c r="E38" s="17">
        <v>1132.0428909999998</v>
      </c>
      <c r="F38" s="17">
        <v>1316.318791</v>
      </c>
      <c r="G38" s="17">
        <v>1211.6462580000002</v>
      </c>
      <c r="H38" s="17">
        <v>1415.0901230000002</v>
      </c>
      <c r="I38" s="17">
        <v>1757.282435</v>
      </c>
      <c r="J38" s="17">
        <v>2254.2703810000003</v>
      </c>
      <c r="K38" s="17">
        <v>3204.992607</v>
      </c>
      <c r="L38" s="16">
        <f>((K38/J38)-1)*100</f>
        <v>42.174276609102094</v>
      </c>
      <c r="M38" s="27"/>
      <c r="N38" s="17"/>
      <c r="O38" s="24"/>
      <c r="P38" s="13"/>
    </row>
    <row r="39" spans="1:16" ht="9">
      <c r="A39" s="13" t="s">
        <v>17</v>
      </c>
      <c r="B39" s="17">
        <v>2677.25</v>
      </c>
      <c r="C39" s="17">
        <v>3219.458948</v>
      </c>
      <c r="D39" s="17">
        <v>3887.5013160000003</v>
      </c>
      <c r="E39" s="17">
        <v>4269.033039</v>
      </c>
      <c r="F39" s="17">
        <v>4809.350044000001</v>
      </c>
      <c r="G39" s="17">
        <v>4584.213089000001</v>
      </c>
      <c r="H39" s="17">
        <v>4874.776256</v>
      </c>
      <c r="I39" s="17">
        <v>4491.430351</v>
      </c>
      <c r="J39" s="17">
        <v>5470.7376779999995</v>
      </c>
      <c r="K39" s="17">
        <v>5318.036066</v>
      </c>
      <c r="L39" s="16">
        <f>((K39/J39)-1)*100</f>
        <v>-2.791243539496935</v>
      </c>
      <c r="M39" s="27"/>
      <c r="N39" s="24"/>
      <c r="O39" s="24"/>
      <c r="P39" s="13"/>
    </row>
    <row r="40" spans="1:12" ht="9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ht="9">
      <c r="A41" s="33" t="s">
        <v>33</v>
      </c>
    </row>
    <row r="42" spans="1:8" ht="9">
      <c r="A42" s="33" t="s">
        <v>27</v>
      </c>
      <c r="B42" s="20"/>
      <c r="C42" s="20"/>
      <c r="D42" s="20"/>
      <c r="E42" s="20"/>
      <c r="F42" s="20"/>
      <c r="G42" s="20"/>
      <c r="H42" s="20"/>
    </row>
    <row r="44" ht="9">
      <c r="A44" s="7"/>
    </row>
    <row r="45" spans="1:11" ht="9">
      <c r="A45" s="7"/>
      <c r="E45" s="30"/>
      <c r="F45" s="30"/>
      <c r="G45" s="30"/>
      <c r="H45" s="30"/>
      <c r="I45" s="30"/>
      <c r="J45" s="30"/>
      <c r="K45" s="30"/>
    </row>
    <row r="46" spans="1:11" ht="9">
      <c r="A46" s="21"/>
      <c r="B46" s="29"/>
      <c r="C46" s="29"/>
      <c r="D46" s="29"/>
      <c r="E46" s="29"/>
      <c r="F46" s="29"/>
      <c r="G46" s="29"/>
      <c r="H46" s="29"/>
      <c r="I46" s="29"/>
      <c r="J46" s="29"/>
      <c r="K46" s="29"/>
    </row>
    <row r="47" spans="1:11" ht="9">
      <c r="A47" s="21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ht="9">
      <c r="A48" s="21"/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spans="1:11" ht="9">
      <c r="A49" s="21"/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spans="1:11" ht="9">
      <c r="A50" s="21"/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1" spans="1:11" ht="9">
      <c r="A51" s="21"/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ht="9">
      <c r="A52" s="21"/>
      <c r="B52" s="29"/>
      <c r="C52" s="29"/>
      <c r="D52" s="29"/>
      <c r="E52" s="29"/>
      <c r="F52" s="29"/>
      <c r="G52" s="29"/>
      <c r="H52" s="29"/>
      <c r="I52" s="29"/>
      <c r="J52" s="29"/>
      <c r="K52" s="29"/>
    </row>
    <row r="53" spans="1:11" ht="9">
      <c r="A53" s="21"/>
      <c r="B53" s="29"/>
      <c r="C53" s="29"/>
      <c r="D53" s="29"/>
      <c r="E53" s="29"/>
      <c r="F53" s="29"/>
      <c r="G53" s="29"/>
      <c r="H53" s="29"/>
      <c r="I53" s="29"/>
      <c r="J53" s="29"/>
      <c r="K53" s="29"/>
    </row>
    <row r="54" spans="1:11" ht="9">
      <c r="A54" s="21"/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spans="1:11" ht="9">
      <c r="A55" s="21"/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11" ht="9">
      <c r="A56" s="21"/>
      <c r="B56" s="29"/>
      <c r="C56" s="29"/>
      <c r="D56" s="29"/>
      <c r="E56" s="29"/>
      <c r="F56" s="29"/>
      <c r="G56" s="29"/>
      <c r="H56" s="29"/>
      <c r="I56" s="29"/>
      <c r="J56" s="29"/>
      <c r="K56" s="29"/>
    </row>
    <row r="57" spans="1:11" ht="9">
      <c r="A57" s="21"/>
      <c r="B57" s="29"/>
      <c r="C57" s="29"/>
      <c r="D57" s="29"/>
      <c r="E57" s="29"/>
      <c r="F57" s="29"/>
      <c r="G57" s="29"/>
      <c r="H57" s="29"/>
      <c r="I57" s="29"/>
      <c r="J57" s="29"/>
      <c r="K57" s="29"/>
    </row>
    <row r="58" spans="1:11" ht="9">
      <c r="A58" s="21"/>
      <c r="B58" s="29"/>
      <c r="C58" s="29"/>
      <c r="D58" s="29"/>
      <c r="E58" s="29"/>
      <c r="F58" s="29"/>
      <c r="G58" s="29"/>
      <c r="H58" s="29"/>
      <c r="I58" s="29"/>
      <c r="J58" s="29"/>
      <c r="K58" s="29"/>
    </row>
    <row r="59" spans="1:11" ht="9">
      <c r="A59" s="21"/>
      <c r="B59" s="29"/>
      <c r="C59" s="29"/>
      <c r="D59" s="29"/>
      <c r="E59" s="29"/>
      <c r="F59" s="29"/>
      <c r="G59" s="29"/>
      <c r="H59" s="29"/>
      <c r="I59" s="29"/>
      <c r="J59" s="29"/>
      <c r="K59" s="29"/>
    </row>
    <row r="60" spans="1:11" ht="9">
      <c r="A60" s="21"/>
      <c r="B60" s="29"/>
      <c r="C60" s="29"/>
      <c r="D60" s="29"/>
      <c r="E60" s="29"/>
      <c r="F60" s="29"/>
      <c r="G60" s="29"/>
      <c r="H60" s="29"/>
      <c r="I60" s="29"/>
      <c r="J60" s="29"/>
      <c r="K60" s="29"/>
    </row>
    <row r="66" spans="1:12" ht="9">
      <c r="A66" s="21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</row>
    <row r="67" spans="1:12" ht="9">
      <c r="A67" s="21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</row>
    <row r="68" spans="5:11" ht="9">
      <c r="E68" s="29"/>
      <c r="F68" s="29"/>
      <c r="G68" s="29"/>
      <c r="H68" s="29"/>
      <c r="I68" s="29"/>
      <c r="J68" s="29"/>
      <c r="K68" s="29"/>
    </row>
    <row r="69" spans="5:11" ht="9">
      <c r="E69" s="29"/>
      <c r="F69" s="29"/>
      <c r="G69" s="29"/>
      <c r="H69" s="29"/>
      <c r="I69" s="29"/>
      <c r="J69" s="29"/>
      <c r="K69" s="29"/>
    </row>
    <row r="70" spans="5:11" ht="9">
      <c r="E70" s="29"/>
      <c r="F70" s="29"/>
      <c r="G70" s="29"/>
      <c r="H70" s="29"/>
      <c r="I70" s="29"/>
      <c r="J70" s="29"/>
      <c r="K70" s="29"/>
    </row>
    <row r="71" spans="5:11" ht="9">
      <c r="E71" s="29"/>
      <c r="F71" s="29"/>
      <c r="G71" s="29"/>
      <c r="H71" s="29"/>
      <c r="I71" s="29"/>
      <c r="J71" s="29"/>
      <c r="K71" s="29"/>
    </row>
    <row r="72" spans="5:11" ht="9">
      <c r="E72" s="29"/>
      <c r="F72" s="29"/>
      <c r="G72" s="29"/>
      <c r="H72" s="29"/>
      <c r="I72" s="29"/>
      <c r="J72" s="29"/>
      <c r="K72" s="29"/>
    </row>
    <row r="73" spans="5:11" ht="9">
      <c r="E73" s="29"/>
      <c r="F73" s="29"/>
      <c r="G73" s="29"/>
      <c r="H73" s="29"/>
      <c r="I73" s="29"/>
      <c r="J73" s="29"/>
      <c r="K73" s="29"/>
    </row>
    <row r="74" spans="5:11" ht="9">
      <c r="E74" s="29"/>
      <c r="F74" s="29"/>
      <c r="G74" s="29"/>
      <c r="H74" s="29"/>
      <c r="I74" s="29"/>
      <c r="J74" s="29"/>
      <c r="K74" s="29"/>
    </row>
    <row r="75" spans="5:11" ht="9">
      <c r="E75" s="29"/>
      <c r="F75" s="29"/>
      <c r="G75" s="29"/>
      <c r="H75" s="29"/>
      <c r="I75" s="29"/>
      <c r="J75" s="29"/>
      <c r="K75" s="29"/>
    </row>
    <row r="78" ht="9">
      <c r="A78" s="7"/>
    </row>
  </sheetData>
  <sheetProtection/>
  <mergeCells count="3">
    <mergeCell ref="L3:L4"/>
    <mergeCell ref="A1:L1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5" r:id="rId1"/>
  <colBreaks count="1" manualBreakCount="1">
    <brk id="13" max="1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lastPrinted>2014-07-02T17:25:33Z</cp:lastPrinted>
  <dcterms:created xsi:type="dcterms:W3CDTF">1999-01-13T17:46:29Z</dcterms:created>
  <dcterms:modified xsi:type="dcterms:W3CDTF">2021-07-22T19:35:11Z</dcterms:modified>
  <cp:category/>
  <cp:version/>
  <cp:contentType/>
  <cp:contentStatus/>
</cp:coreProperties>
</file>