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310" windowHeight="6950" activeTab="0"/>
  </bookViews>
  <sheets>
    <sheet name="T1.21" sheetId="1" r:id="rId1"/>
    <sheet name="Gráficos 33 e 34" sheetId="2" state="hidden" r:id="rId2"/>
    <sheet name="Figura 09" sheetId="3" state="hidden" r:id="rId3"/>
  </sheets>
  <definedNames>
    <definedName name="_Fill" localSheetId="0" hidden="1">'T1.21'!#REF!</definedName>
    <definedName name="_Fill" hidden="1">#REF!</definedName>
    <definedName name="_xlnm.Print_Area" localSheetId="0">'T1.21'!$A$1:$X$29</definedName>
  </definedNames>
  <calcPr fullCalcOnLoad="1"/>
</workbook>
</file>

<file path=xl/sharedStrings.xml><?xml version="1.0" encoding="utf-8"?>
<sst xmlns="http://schemas.openxmlformats.org/spreadsheetml/2006/main" count="122" uniqueCount="59">
  <si>
    <t>Óleo Diesel</t>
  </si>
  <si>
    <t>mil m3</t>
  </si>
  <si>
    <t>-</t>
  </si>
  <si>
    <t>Querosene Iluminante</t>
  </si>
  <si>
    <t>Querosene de Aviação</t>
  </si>
  <si>
    <t>Gasolina de Aviação</t>
  </si>
  <si>
    <t>Nafta</t>
  </si>
  <si>
    <t>Solvente</t>
  </si>
  <si>
    <t>Asfalto</t>
  </si>
  <si>
    <t>Parafina</t>
  </si>
  <si>
    <t>Óleo e Graxa Lubrificante</t>
  </si>
  <si>
    <t>Óleo Combustível</t>
  </si>
  <si>
    <t>EVOLUÇÃO DA EXPORTAÇÃO DE DERIVADOS</t>
  </si>
  <si>
    <t>MIL m3</t>
  </si>
  <si>
    <r>
      <t>Fonte</t>
    </r>
    <r>
      <rPr>
        <b/>
        <sz val="9"/>
        <rFont val="Arial"/>
        <family val="2"/>
      </rPr>
      <t>: Quadro 17.</t>
    </r>
  </si>
  <si>
    <t>GRÁFICO 33</t>
  </si>
  <si>
    <t>GRÁFICO 34</t>
  </si>
  <si>
    <t xml:space="preserve">DE PETRÓLEO </t>
  </si>
  <si>
    <t xml:space="preserve">Combustíveil para Navios (bunker) </t>
  </si>
  <si>
    <t xml:space="preserve">Gasolina Automotiva </t>
  </si>
  <si>
    <t xml:space="preserve">Outros Energéticos </t>
  </si>
  <si>
    <t xml:space="preserve">GLP </t>
  </si>
  <si>
    <t xml:space="preserve">Outros Não Energéticos </t>
  </si>
  <si>
    <t>Outros</t>
  </si>
  <si>
    <t xml:space="preserve">EXPORTAÇÃO DE DERIVADOS DE PETRÓLEO </t>
  </si>
  <si>
    <t>FIGURA 09</t>
  </si>
  <si>
    <r>
      <t>1</t>
    </r>
    <r>
      <rPr>
        <b/>
        <sz val="9"/>
        <rFont val="Arial"/>
        <family val="2"/>
      </rPr>
      <t xml:space="preserve"> Inclui GLP, parafina, querosene de aviação, gasolina de aviação, asfalto e outros não energéticos.</t>
    </r>
  </si>
  <si>
    <t>Outros Energéticos e Não energ</t>
  </si>
  <si>
    <t>Outros1</t>
  </si>
  <si>
    <r>
      <t>1</t>
    </r>
    <r>
      <rPr>
        <b/>
        <sz val="10"/>
        <rFont val="Arial"/>
        <family val="2"/>
      </rPr>
      <t>Inclui Gasolina de Aviação, Querosene de Aviação, Querosene Iluminante, GLP, Outros Energéticos,</t>
    </r>
  </si>
  <si>
    <r>
      <t xml:space="preserve">   </t>
    </r>
    <r>
      <rPr>
        <b/>
        <sz val="10"/>
        <rFont val="Arial"/>
        <family val="2"/>
      </rPr>
      <t>Nafta,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Asfalto, Parafina, Óleo e Graxa Lubrificante, Solvente e Outros Não Energéticos.</t>
    </r>
  </si>
  <si>
    <t xml:space="preserve">Combustível para Navios (bunker) </t>
  </si>
  <si>
    <t>1990 -2000</t>
  </si>
  <si>
    <t>Total</t>
  </si>
  <si>
    <t>..</t>
  </si>
  <si>
    <r>
      <t>Exports (10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 xml:space="preserve">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</si>
  <si>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Oil products</t>
  </si>
  <si>
    <t>Sources: MDIC/Secex, excluding marine fuel oil. For marine fuel oil, Petrobras.</t>
  </si>
  <si>
    <r>
      <t>1</t>
    </r>
    <r>
      <rPr>
        <sz val="7"/>
        <rFont val="Helvetica Neue"/>
        <family val="0"/>
      </rPr>
      <t>Propane and butane included.</t>
    </r>
    <r>
      <rPr>
        <vertAlign val="superscript"/>
        <sz val="7"/>
        <rFont val="Helvetica Neue"/>
        <family val="0"/>
      </rPr>
      <t xml:space="preserve"> 2</t>
    </r>
    <r>
      <rPr>
        <sz val="7"/>
        <rFont val="Helvetica Neue"/>
        <family val="0"/>
      </rPr>
      <t xml:space="preserve">Fuel oil and diesel oil sales for ships in transit included.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Jet fuel sales for aircrafts in transit included.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Coke and other non-energy products of lesser  importance</t>
    </r>
  </si>
  <si>
    <t>included.</t>
  </si>
  <si>
    <t>Energy</t>
  </si>
  <si>
    <t>Gasoline A</t>
  </si>
  <si>
    <t>Aviation gasoline</t>
  </si>
  <si>
    <r>
      <t>LPG</t>
    </r>
    <r>
      <rPr>
        <vertAlign val="superscript"/>
        <sz val="7"/>
        <rFont val="Helvetica Neue"/>
        <family val="2"/>
      </rPr>
      <t>1</t>
    </r>
  </si>
  <si>
    <t>Fuel oil</t>
  </si>
  <si>
    <r>
      <t>Bunker</t>
    </r>
    <r>
      <rPr>
        <vertAlign val="superscript"/>
        <sz val="7"/>
        <rFont val="Helvetica Neue"/>
        <family val="2"/>
      </rPr>
      <t>2</t>
    </r>
  </si>
  <si>
    <t>Diesel</t>
  </si>
  <si>
    <t>Jet fuel</t>
  </si>
  <si>
    <t>Ligthning kerosene</t>
  </si>
  <si>
    <r>
      <t>Aircraft fuels</t>
    </r>
    <r>
      <rPr>
        <vertAlign val="superscript"/>
        <sz val="7"/>
        <rFont val="Helvetica Neue"/>
        <family val="0"/>
      </rPr>
      <t>3</t>
    </r>
  </si>
  <si>
    <t>Non-energy</t>
  </si>
  <si>
    <t>Asphalt</t>
  </si>
  <si>
    <t xml:space="preserve">Naphtha </t>
  </si>
  <si>
    <t>Lubricating oil and lubricating grease</t>
  </si>
  <si>
    <t>Paraffin</t>
  </si>
  <si>
    <t>Solvent</t>
  </si>
  <si>
    <r>
      <t>Others</t>
    </r>
    <r>
      <rPr>
        <vertAlign val="superscript"/>
        <sz val="7"/>
        <rFont val="Helvetica Neue"/>
        <family val="2"/>
      </rPr>
      <t>4</t>
    </r>
  </si>
  <si>
    <t>20/19
%</t>
  </si>
  <si>
    <t>Table 1.21 – Exports of energy and non-energy oil products – 2011-2020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</si>
</sst>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0.00000"/>
    <numFmt numFmtId="200" formatCode="0.0000"/>
    <numFmt numFmtId="201" formatCode="0.000"/>
    <numFmt numFmtId="202" formatCode="0.0"/>
    <numFmt numFmtId="203" formatCode="0.000000"/>
    <numFmt numFmtId="204" formatCode="0.0000000"/>
    <numFmt numFmtId="205" formatCode="0.00000000"/>
    <numFmt numFmtId="206" formatCode="0.000000000"/>
    <numFmt numFmtId="207" formatCode="General_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#,##0.000"/>
    <numFmt numFmtId="212" formatCode="#,##0.0"/>
    <numFmt numFmtId="213" formatCode="#,##0.000_);\(#,##0.000\)"/>
    <numFmt numFmtId="214" formatCode="#,##0.0000_);\(#,##0.0000\)"/>
    <numFmt numFmtId="215" formatCode="#,##0.00000_);\(#,##0.00000\)"/>
    <numFmt numFmtId="216" formatCode="_-* #,##0.0_-;\-* #,##0.0_-;_-* &quot;-&quot;?_-;_-@_-"/>
    <numFmt numFmtId="217" formatCode="0.0%"/>
    <numFmt numFmtId="218" formatCode="#,##0_);\(#,##0\)"/>
  </numFmts>
  <fonts count="6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sz val="12"/>
      <color indexed="10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b/>
      <sz val="10"/>
      <color indexed="10"/>
      <name val="Arial MT"/>
      <family val="0"/>
    </font>
    <font>
      <sz val="10"/>
      <color indexed="10"/>
      <name val="Arial MT"/>
      <family val="0"/>
    </font>
    <font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7"/>
      <color indexed="12"/>
      <name val="Helvetica Neue"/>
      <family val="0"/>
    </font>
    <font>
      <b/>
      <vertAlign val="superscript"/>
      <sz val="7"/>
      <name val="Helvetica Neue"/>
      <family val="0"/>
    </font>
    <font>
      <sz val="11.5"/>
      <color indexed="8"/>
      <name val="Arial"/>
      <family val="0"/>
    </font>
    <font>
      <sz val="9.25"/>
      <color indexed="8"/>
      <name val="Arial"/>
      <family val="0"/>
    </font>
    <font>
      <sz val="2.3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58" fillId="32" borderId="0" applyNumberFormat="0" applyBorder="0" applyAlignment="0" applyProtection="0"/>
    <xf numFmtId="0" fontId="59" fillId="21" borderId="5" applyNumberFormat="0" applyAlignment="0" applyProtection="0"/>
    <xf numFmtId="169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4" fontId="4" fillId="0" borderId="0" xfId="6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7" fontId="12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37" fontId="15" fillId="0" borderId="0" xfId="0" applyNumberFormat="1" applyFont="1" applyAlignment="1">
      <alignment/>
    </xf>
    <xf numFmtId="197" fontId="15" fillId="0" borderId="0" xfId="60" applyNumberFormat="1" applyFont="1" applyAlignment="1">
      <alignment/>
    </xf>
    <xf numFmtId="197" fontId="15" fillId="0" borderId="0" xfId="60" applyNumberFormat="1" applyFont="1" applyBorder="1" applyAlignment="1">
      <alignment/>
    </xf>
    <xf numFmtId="197" fontId="16" fillId="0" borderId="0" xfId="60" applyNumberFormat="1" applyFont="1" applyBorder="1" applyAlignment="1">
      <alignment/>
    </xf>
    <xf numFmtId="197" fontId="15" fillId="0" borderId="0" xfId="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Continuous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171" fontId="20" fillId="33" borderId="0" xfId="60" applyFon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37" fontId="19" fillId="33" borderId="0" xfId="0" applyNumberFormat="1" applyFont="1" applyFill="1" applyBorder="1" applyAlignment="1" applyProtection="1">
      <alignment horizontal="center" vertical="center"/>
      <protection/>
    </xf>
    <xf numFmtId="4" fontId="19" fillId="33" borderId="0" xfId="60" applyNumberFormat="1" applyFont="1" applyFill="1" applyBorder="1" applyAlignment="1" applyProtection="1">
      <alignment horizontal="right" vertical="center" wrapText="1"/>
      <protection/>
    </xf>
    <xf numFmtId="0" fontId="18" fillId="33" borderId="0" xfId="0" applyFont="1" applyFill="1" applyBorder="1" applyAlignment="1">
      <alignment horizontal="left" vertical="center"/>
    </xf>
    <xf numFmtId="37" fontId="18" fillId="33" borderId="0" xfId="0" applyNumberFormat="1" applyFont="1" applyFill="1" applyBorder="1" applyAlignment="1">
      <alignment vertical="center"/>
    </xf>
    <xf numFmtId="9" fontId="18" fillId="33" borderId="0" xfId="48" applyFont="1" applyFill="1" applyBorder="1" applyAlignment="1">
      <alignment/>
    </xf>
    <xf numFmtId="37" fontId="18" fillId="33" borderId="0" xfId="0" applyNumberFormat="1" applyFont="1" applyFill="1" applyBorder="1" applyAlignment="1" applyProtection="1">
      <alignment horizontal="right"/>
      <protection/>
    </xf>
    <xf numFmtId="37" fontId="18" fillId="33" borderId="0" xfId="0" applyNumberFormat="1" applyFont="1" applyFill="1" applyBorder="1" applyAlignment="1" applyProtection="1">
      <alignment horizontal="center"/>
      <protection/>
    </xf>
    <xf numFmtId="37" fontId="18" fillId="33" borderId="0" xfId="0" applyNumberFormat="1" applyFont="1" applyFill="1" applyBorder="1" applyAlignment="1" applyProtection="1">
      <alignment/>
      <protection/>
    </xf>
    <xf numFmtId="37" fontId="18" fillId="33" borderId="0" xfId="0" applyNumberFormat="1" applyFont="1" applyFill="1" applyBorder="1" applyAlignment="1" applyProtection="1">
      <alignment/>
      <protection/>
    </xf>
    <xf numFmtId="0" fontId="18" fillId="33" borderId="12" xfId="0" applyFont="1" applyFill="1" applyBorder="1" applyAlignment="1">
      <alignment horizontal="left" vertical="center"/>
    </xf>
    <xf numFmtId="37" fontId="18" fillId="33" borderId="12" xfId="0" applyNumberFormat="1" applyFont="1" applyFill="1" applyBorder="1" applyAlignment="1" applyProtection="1">
      <alignment horizontal="center"/>
      <protection/>
    </xf>
    <xf numFmtId="37" fontId="18" fillId="33" borderId="12" xfId="0" applyNumberFormat="1" applyFont="1" applyFill="1" applyBorder="1" applyAlignment="1" applyProtection="1">
      <alignment/>
      <protection/>
    </xf>
    <xf numFmtId="0" fontId="18" fillId="33" borderId="12" xfId="0" applyFont="1" applyFill="1" applyBorder="1" applyAlignment="1">
      <alignment/>
    </xf>
    <xf numFmtId="37" fontId="18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>
      <alignment horizontal="right"/>
    </xf>
    <xf numFmtId="37" fontId="20" fillId="33" borderId="0" xfId="0" applyNumberFormat="1" applyFont="1" applyFill="1" applyBorder="1" applyAlignment="1" applyProtection="1">
      <alignment horizontal="center"/>
      <protection/>
    </xf>
    <xf numFmtId="37" fontId="20" fillId="33" borderId="0" xfId="0" applyNumberFormat="1" applyFont="1" applyFill="1" applyBorder="1" applyAlignment="1" applyProtection="1">
      <alignment/>
      <protection/>
    </xf>
    <xf numFmtId="37" fontId="20" fillId="33" borderId="0" xfId="0" applyNumberFormat="1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>
      <alignment vertical="center"/>
    </xf>
    <xf numFmtId="37" fontId="22" fillId="33" borderId="0" xfId="0" applyNumberFormat="1" applyFont="1" applyFill="1" applyBorder="1" applyAlignment="1" applyProtection="1">
      <alignment vertical="center"/>
      <protection/>
    </xf>
    <xf numFmtId="171" fontId="22" fillId="33" borderId="0" xfId="60" applyFont="1" applyFill="1" applyBorder="1" applyAlignment="1">
      <alignment vertical="center"/>
    </xf>
    <xf numFmtId="4" fontId="22" fillId="33" borderId="0" xfId="0" applyNumberFormat="1" applyFont="1" applyFill="1" applyBorder="1" applyAlignment="1">
      <alignment horizontal="center" vertical="center"/>
    </xf>
    <xf numFmtId="212" fontId="19" fillId="33" borderId="0" xfId="0" applyNumberFormat="1" applyFont="1" applyFill="1" applyBorder="1" applyAlignment="1" applyProtection="1">
      <alignment horizontal="right" vertical="center" wrapText="1"/>
      <protection/>
    </xf>
    <xf numFmtId="212" fontId="18" fillId="33" borderId="0" xfId="0" applyNumberFormat="1" applyFont="1" applyFill="1" applyBorder="1" applyAlignment="1" applyProtection="1">
      <alignment horizontal="right" wrapText="1"/>
      <protection/>
    </xf>
    <xf numFmtId="212" fontId="18" fillId="33" borderId="0" xfId="0" applyNumberFormat="1" applyFont="1" applyFill="1" applyBorder="1" applyAlignment="1">
      <alignment vertical="center"/>
    </xf>
    <xf numFmtId="212" fontId="18" fillId="33" borderId="0" xfId="60" applyNumberFormat="1" applyFont="1" applyFill="1" applyBorder="1" applyAlignment="1">
      <alignment vertical="center"/>
    </xf>
    <xf numFmtId="212" fontId="18" fillId="33" borderId="0" xfId="0" applyNumberFormat="1" applyFont="1" applyFill="1" applyBorder="1" applyAlignment="1">
      <alignment/>
    </xf>
    <xf numFmtId="212" fontId="18" fillId="33" borderId="0" xfId="60" applyNumberFormat="1" applyFont="1" applyFill="1" applyBorder="1" applyAlignment="1" applyProtection="1">
      <alignment horizontal="right" wrapText="1"/>
      <protection/>
    </xf>
    <xf numFmtId="212" fontId="18" fillId="33" borderId="0" xfId="60" applyNumberFormat="1" applyFont="1" applyFill="1" applyBorder="1" applyAlignment="1" applyProtection="1">
      <alignment horizontal="right" wrapText="1"/>
      <protection/>
    </xf>
    <xf numFmtId="208" fontId="20" fillId="33" borderId="0" xfId="60" applyNumberFormat="1" applyFont="1" applyFill="1" applyBorder="1" applyAlignment="1">
      <alignment horizontal="right" vertical="center" wrapText="1"/>
    </xf>
    <xf numFmtId="171" fontId="18" fillId="33" borderId="0" xfId="60" applyFont="1" applyFill="1" applyBorder="1" applyAlignment="1">
      <alignment/>
    </xf>
    <xf numFmtId="197" fontId="18" fillId="33" borderId="0" xfId="60" applyNumberFormat="1" applyFont="1" applyFill="1" applyBorder="1" applyAlignment="1">
      <alignment/>
    </xf>
    <xf numFmtId="216" fontId="18" fillId="33" borderId="0" xfId="0" applyNumberFormat="1" applyFont="1" applyFill="1" applyBorder="1" applyAlignment="1">
      <alignment/>
    </xf>
    <xf numFmtId="217" fontId="18" fillId="33" borderId="0" xfId="48" applyNumberFormat="1" applyFont="1" applyFill="1" applyBorder="1" applyAlignment="1">
      <alignment/>
    </xf>
    <xf numFmtId="171" fontId="18" fillId="33" borderId="0" xfId="60" applyFont="1" applyFill="1" applyBorder="1" applyAlignment="1">
      <alignment vertical="center"/>
    </xf>
    <xf numFmtId="4" fontId="18" fillId="33" borderId="0" xfId="60" applyNumberFormat="1" applyFont="1" applyFill="1" applyBorder="1" applyAlignment="1" applyProtection="1">
      <alignment horizontal="right" vertical="center" wrapText="1"/>
      <protection/>
    </xf>
    <xf numFmtId="217" fontId="18" fillId="33" borderId="0" xfId="48" applyNumberFormat="1" applyFont="1" applyFill="1" applyBorder="1" applyAlignment="1">
      <alignment/>
    </xf>
    <xf numFmtId="4" fontId="18" fillId="33" borderId="0" xfId="0" applyNumberFormat="1" applyFont="1" applyFill="1" applyBorder="1" applyAlignment="1" applyProtection="1">
      <alignment horizontal="right" vertical="center" wrapText="1"/>
      <protection/>
    </xf>
    <xf numFmtId="0" fontId="18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96" fontId="18" fillId="33" borderId="0" xfId="60" applyNumberFormat="1" applyFont="1" applyFill="1" applyBorder="1" applyAlignment="1">
      <alignment/>
    </xf>
    <xf numFmtId="196" fontId="18" fillId="33" borderId="0" xfId="60" applyNumberFormat="1" applyFont="1" applyFill="1" applyBorder="1" applyAlignment="1">
      <alignment vertical="center"/>
    </xf>
    <xf numFmtId="196" fontId="18" fillId="33" borderId="0" xfId="60" applyNumberFormat="1" applyFont="1" applyFill="1" applyBorder="1" applyAlignment="1" applyProtection="1">
      <alignment horizontal="right" wrapText="1"/>
      <protection/>
    </xf>
    <xf numFmtId="196" fontId="19" fillId="33" borderId="0" xfId="60" applyNumberFormat="1" applyFont="1" applyFill="1" applyBorder="1" applyAlignment="1" applyProtection="1">
      <alignment horizontal="right" vertical="center" wrapText="1"/>
      <protection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455"/>
          <c:w val="0.669"/>
          <c:h val="0.83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'Gráficos 33 e 34'!$AA$4</c:f>
              <c:strCache>
                <c:ptCount val="1"/>
                <c:pt idx="0">
                  <c:v>Combustível para Navios (bunker)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34'!$AB$4:$AL$4</c:f>
              <c:numCache/>
            </c:numRef>
          </c:val>
        </c:ser>
        <c:ser>
          <c:idx val="1"/>
          <c:order val="1"/>
          <c:tx>
            <c:strRef>
              <c:f>'Gráficos 33 e 34'!$AA$5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34'!$AB$5:$AL$5</c:f>
              <c:numCache/>
            </c:numRef>
          </c:val>
        </c:ser>
        <c:ser>
          <c:idx val="2"/>
          <c:order val="2"/>
          <c:tx>
            <c:strRef>
              <c:f>'Gráficos 33 e 34'!$AA$6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34'!$AB$6:$AL$6</c:f>
              <c:numCache/>
            </c:numRef>
          </c:val>
        </c:ser>
        <c:ser>
          <c:idx val="3"/>
          <c:order val="3"/>
          <c:tx>
            <c:strRef>
              <c:f>'Gráficos 33 e 34'!$AA$7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34'!$AB$7:$AL$7</c:f>
              <c:numCache/>
            </c:numRef>
          </c:val>
        </c:ser>
        <c:overlap val="100"/>
        <c:axId val="45312854"/>
        <c:axId val="5162503"/>
      </c:barChart>
      <c:catAx>
        <c:axId val="45312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62503"/>
        <c:crosses val="autoZero"/>
        <c:auto val="1"/>
        <c:lblOffset val="100"/>
        <c:tickLblSkip val="1"/>
        <c:noMultiLvlLbl val="0"/>
      </c:catAx>
      <c:valAx>
        <c:axId val="5162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312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46"/>
          <c:y val="0.337"/>
          <c:w val="0.253"/>
          <c:h val="0.3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4725"/>
          <c:w val="0.66375"/>
          <c:h val="0.83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33 e 34'!$AA$4</c:f>
              <c:strCache>
                <c:ptCount val="1"/>
                <c:pt idx="0">
                  <c:v>Combustível para Navios (bunker)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34'!$AB$4:$AL$4</c:f>
              <c:numCache/>
            </c:numRef>
          </c:val>
        </c:ser>
        <c:ser>
          <c:idx val="1"/>
          <c:order val="1"/>
          <c:tx>
            <c:strRef>
              <c:f>'Gráficos 33 e 34'!$AA$5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34'!$AB$5:$AL$5</c:f>
              <c:numCache/>
            </c:numRef>
          </c:val>
        </c:ser>
        <c:ser>
          <c:idx val="2"/>
          <c:order val="2"/>
          <c:tx>
            <c:strRef>
              <c:f>'Gráficos 33 e 34'!$AA$6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34'!$AB$6:$AL$6</c:f>
              <c:numCache/>
            </c:numRef>
          </c:val>
        </c:ser>
        <c:ser>
          <c:idx val="3"/>
          <c:order val="3"/>
          <c:tx>
            <c:strRef>
              <c:f>'Gráficos 33 e 34'!$AA$7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34'!$AB$7:$AL$7</c:f>
              <c:numCache/>
            </c:numRef>
          </c:val>
        </c:ser>
        <c:overlap val="100"/>
        <c:axId val="46462528"/>
        <c:axId val="15509569"/>
      </c:barChart>
      <c:catAx>
        <c:axId val="46462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509569"/>
        <c:crosses val="autoZero"/>
        <c:auto val="1"/>
        <c:lblOffset val="100"/>
        <c:tickLblSkip val="1"/>
        <c:noMultiLvlLbl val="0"/>
      </c:catAx>
      <c:valAx>
        <c:axId val="1550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462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46"/>
          <c:y val="0.33925"/>
          <c:w val="0.253"/>
          <c:h val="0.3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Exportações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4.451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5"/>
          <c:y val="0.769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5"/>
          <c:y val="0.27575"/>
          <c:w val="0.525"/>
          <c:h val="0.452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Combustível para Navios (bunker) 
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09'!$AE$9:$AE$11</c:f>
              <c:strCache/>
            </c:strRef>
          </c:cat>
          <c:val>
            <c:numRef>
              <c:f>'Figura 09'!$AF$9:$AF$11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8</xdr:col>
      <xdr:colOff>752475</xdr:colOff>
      <xdr:row>24</xdr:row>
      <xdr:rowOff>0</xdr:rowOff>
    </xdr:to>
    <xdr:graphicFrame>
      <xdr:nvGraphicFramePr>
        <xdr:cNvPr id="1" name="Chart 3"/>
        <xdr:cNvGraphicFramePr/>
      </xdr:nvGraphicFramePr>
      <xdr:xfrm>
        <a:off x="771525" y="1905000"/>
        <a:ext cx="60769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8</xdr:col>
      <xdr:colOff>752475</xdr:colOff>
      <xdr:row>52</xdr:row>
      <xdr:rowOff>0</xdr:rowOff>
    </xdr:to>
    <xdr:graphicFrame>
      <xdr:nvGraphicFramePr>
        <xdr:cNvPr id="2" name="Chart 13"/>
        <xdr:cNvGraphicFramePr/>
      </xdr:nvGraphicFramePr>
      <xdr:xfrm>
        <a:off x="771525" y="7429500"/>
        <a:ext cx="60769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9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647825"/>
        <a:ext cx="6096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33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7.77734375" style="27" customWidth="1"/>
    <col min="2" max="13" width="10.6640625" style="27" hidden="1" customWidth="1"/>
    <col min="14" max="24" width="6.3359375" style="27" customWidth="1"/>
    <col min="25" max="25" width="6.88671875" style="27" bestFit="1" customWidth="1"/>
    <col min="26" max="16384" width="11.5546875" style="27" customWidth="1"/>
  </cols>
  <sheetData>
    <row r="1" spans="1:24" ht="12.75" customHeight="1">
      <c r="A1" s="82" t="s">
        <v>58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ht="9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56"/>
      <c r="S2" s="56"/>
      <c r="T2" s="56"/>
      <c r="U2" s="56"/>
      <c r="V2" s="56"/>
      <c r="W2" s="56"/>
      <c r="X2" s="28"/>
    </row>
    <row r="3" spans="1:24" ht="11.25" customHeight="1">
      <c r="A3" s="86" t="s">
        <v>36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3" t="s">
        <v>35</v>
      </c>
      <c r="O3" s="83"/>
      <c r="P3" s="83"/>
      <c r="Q3" s="83"/>
      <c r="R3" s="83"/>
      <c r="S3" s="83"/>
      <c r="T3" s="83"/>
      <c r="U3" s="83"/>
      <c r="V3" s="84"/>
      <c r="W3" s="85"/>
      <c r="X3" s="80" t="s">
        <v>57</v>
      </c>
    </row>
    <row r="4" spans="1:24" ht="10.5" customHeight="1">
      <c r="A4" s="87"/>
      <c r="B4" s="30">
        <v>1978</v>
      </c>
      <c r="C4" s="30">
        <v>1979</v>
      </c>
      <c r="D4" s="30">
        <v>1980</v>
      </c>
      <c r="E4" s="30">
        <v>1981</v>
      </c>
      <c r="F4" s="30">
        <v>1982</v>
      </c>
      <c r="G4" s="30">
        <v>1983</v>
      </c>
      <c r="H4" s="30">
        <v>1984</v>
      </c>
      <c r="I4" s="30">
        <v>1985</v>
      </c>
      <c r="J4" s="30">
        <v>1986</v>
      </c>
      <c r="K4" s="30">
        <v>1987</v>
      </c>
      <c r="L4" s="30">
        <v>1988</v>
      </c>
      <c r="M4" s="30">
        <v>1989</v>
      </c>
      <c r="N4" s="31">
        <v>2011</v>
      </c>
      <c r="O4" s="31">
        <v>2012</v>
      </c>
      <c r="P4" s="31">
        <v>2013</v>
      </c>
      <c r="Q4" s="31">
        <v>2014</v>
      </c>
      <c r="R4" s="31">
        <v>2015</v>
      </c>
      <c r="S4" s="31">
        <v>2016</v>
      </c>
      <c r="T4" s="31">
        <v>2017</v>
      </c>
      <c r="U4" s="31">
        <v>2018</v>
      </c>
      <c r="V4" s="31">
        <v>2019</v>
      </c>
      <c r="W4" s="31">
        <v>2020</v>
      </c>
      <c r="X4" s="81"/>
    </row>
    <row r="5" spans="1:24" ht="9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2"/>
    </row>
    <row r="6" spans="1:24" ht="9.75" customHeight="1">
      <c r="A6" s="34" t="s">
        <v>33</v>
      </c>
      <c r="B6" s="35">
        <v>2612</v>
      </c>
      <c r="C6" s="35">
        <v>1706</v>
      </c>
      <c r="D6" s="35">
        <v>2173</v>
      </c>
      <c r="E6" s="35">
        <v>4726</v>
      </c>
      <c r="F6" s="35">
        <v>6266</v>
      </c>
      <c r="G6" s="35">
        <v>6935</v>
      </c>
      <c r="H6" s="35">
        <v>10653</v>
      </c>
      <c r="I6" s="35">
        <v>9799</v>
      </c>
      <c r="J6" s="35">
        <v>7618</v>
      </c>
      <c r="K6" s="35">
        <v>8644</v>
      </c>
      <c r="L6" s="35">
        <v>8985</v>
      </c>
      <c r="M6" s="35">
        <v>7497</v>
      </c>
      <c r="N6" s="57">
        <f aca="true" t="shared" si="0" ref="N6:V6">N8+N19</f>
        <v>13522.26420127564</v>
      </c>
      <c r="O6" s="57">
        <f t="shared" si="0"/>
        <v>14896.273000000003</v>
      </c>
      <c r="P6" s="57">
        <f t="shared" si="0"/>
        <v>14072.888000000003</v>
      </c>
      <c r="Q6" s="57">
        <f t="shared" si="0"/>
        <v>13910.094000000001</v>
      </c>
      <c r="R6" s="57">
        <f t="shared" si="0"/>
        <v>13482.161950510159</v>
      </c>
      <c r="S6" s="57">
        <f t="shared" si="0"/>
        <v>11837.851783</v>
      </c>
      <c r="T6" s="57">
        <f t="shared" si="0"/>
        <v>12448.348821</v>
      </c>
      <c r="U6" s="57">
        <f t="shared" si="0"/>
        <v>13340.98875529424</v>
      </c>
      <c r="V6" s="57">
        <f t="shared" si="0"/>
        <v>13685.067528883234</v>
      </c>
      <c r="W6" s="57">
        <f>W8+W19</f>
        <v>17780.722133769606</v>
      </c>
      <c r="X6" s="36">
        <f>100*(W6-V6)/V6</f>
        <v>29.927909352600743</v>
      </c>
    </row>
    <row r="7" spans="1:26" ht="9.75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64"/>
      <c r="O7" s="64"/>
      <c r="P7" s="64"/>
      <c r="Q7" s="64"/>
      <c r="R7" s="64"/>
      <c r="S7" s="64"/>
      <c r="T7" s="64"/>
      <c r="U7" s="64"/>
      <c r="V7" s="64"/>
      <c r="W7" s="64"/>
      <c r="X7" s="36"/>
      <c r="Z7" s="39"/>
    </row>
    <row r="8" spans="1:27" ht="9.75" customHeight="1">
      <c r="A8" s="34" t="s">
        <v>40</v>
      </c>
      <c r="B8" s="35">
        <v>2593</v>
      </c>
      <c r="C8" s="35">
        <v>1688</v>
      </c>
      <c r="D8" s="35">
        <v>2151</v>
      </c>
      <c r="E8" s="35">
        <v>4614</v>
      </c>
      <c r="F8" s="35">
        <v>6156</v>
      </c>
      <c r="G8" s="35">
        <v>6755</v>
      </c>
      <c r="H8" s="35">
        <v>10411</v>
      </c>
      <c r="I8" s="35">
        <v>9580</v>
      </c>
      <c r="J8" s="35">
        <v>7483</v>
      </c>
      <c r="K8" s="35">
        <v>8492</v>
      </c>
      <c r="L8" s="35">
        <v>8834</v>
      </c>
      <c r="M8" s="35">
        <v>7405</v>
      </c>
      <c r="N8" s="57">
        <f aca="true" t="shared" si="1" ref="N8:V8">SUM(N9:N17)</f>
        <v>12727.567030529995</v>
      </c>
      <c r="O8" s="57">
        <f t="shared" si="1"/>
        <v>14014.319000000003</v>
      </c>
      <c r="P8" s="57">
        <f t="shared" si="1"/>
        <v>12756.454000000002</v>
      </c>
      <c r="Q8" s="57">
        <f t="shared" si="1"/>
        <v>12418.661</v>
      </c>
      <c r="R8" s="57">
        <f t="shared" si="1"/>
        <v>12151.648664286804</v>
      </c>
      <c r="S8" s="57">
        <f t="shared" si="1"/>
        <v>10540.877401</v>
      </c>
      <c r="T8" s="57">
        <f t="shared" si="1"/>
        <v>10936.646142</v>
      </c>
      <c r="U8" s="57">
        <f t="shared" si="1"/>
        <v>12104.349672015305</v>
      </c>
      <c r="V8" s="57">
        <f t="shared" si="1"/>
        <v>12438.757119170368</v>
      </c>
      <c r="W8" s="57">
        <f>SUM(W9:W17)</f>
        <v>16582.00670039291</v>
      </c>
      <c r="X8" s="36">
        <f>100*(W8-V8)/V8</f>
        <v>33.30919272341967</v>
      </c>
      <c r="Y8" s="68"/>
      <c r="Z8" s="39"/>
      <c r="AA8" s="39"/>
    </row>
    <row r="9" spans="1:27" ht="9.75" customHeight="1">
      <c r="A9" s="37" t="s">
        <v>41</v>
      </c>
      <c r="B9" s="40">
        <v>1060</v>
      </c>
      <c r="C9" s="40">
        <v>463</v>
      </c>
      <c r="D9" s="40">
        <v>344</v>
      </c>
      <c r="E9" s="40">
        <v>1456</v>
      </c>
      <c r="F9" s="40">
        <v>1551</v>
      </c>
      <c r="G9" s="40">
        <v>2034</v>
      </c>
      <c r="H9" s="40">
        <v>4200</v>
      </c>
      <c r="I9" s="40">
        <v>4738</v>
      </c>
      <c r="J9" s="40">
        <v>3649</v>
      </c>
      <c r="K9" s="40">
        <v>5121</v>
      </c>
      <c r="L9" s="40">
        <v>5173</v>
      </c>
      <c r="M9" s="40">
        <v>3890</v>
      </c>
      <c r="N9" s="59">
        <v>309.3054211212938</v>
      </c>
      <c r="O9" s="59">
        <v>122.273</v>
      </c>
      <c r="P9" s="59">
        <v>332.257</v>
      </c>
      <c r="Q9" s="59">
        <v>348.066</v>
      </c>
      <c r="R9" s="59">
        <v>609.5322250673855</v>
      </c>
      <c r="S9" s="59">
        <v>721.693729</v>
      </c>
      <c r="T9" s="59">
        <v>471.222558</v>
      </c>
      <c r="U9" s="59">
        <v>1390.6413867924527</v>
      </c>
      <c r="V9" s="76">
        <v>3018.714904312668</v>
      </c>
      <c r="W9" s="76">
        <v>2369.2235878378374</v>
      </c>
      <c r="X9" s="70">
        <f>100*(W9-V9)/V9</f>
        <v>-21.51549043425528</v>
      </c>
      <c r="Y9" s="71"/>
      <c r="Z9" s="39"/>
      <c r="AA9" s="39"/>
    </row>
    <row r="10" spans="1:27" ht="9.75" customHeight="1">
      <c r="A10" s="37" t="s">
        <v>42</v>
      </c>
      <c r="B10" s="40">
        <v>11</v>
      </c>
      <c r="C10" s="40">
        <v>10</v>
      </c>
      <c r="D10" s="40">
        <v>15</v>
      </c>
      <c r="E10" s="40">
        <v>3</v>
      </c>
      <c r="F10" s="40">
        <v>14</v>
      </c>
      <c r="G10" s="40">
        <v>14</v>
      </c>
      <c r="H10" s="40">
        <v>15</v>
      </c>
      <c r="I10" s="40">
        <v>14</v>
      </c>
      <c r="J10" s="40">
        <v>13</v>
      </c>
      <c r="K10" s="40">
        <v>16</v>
      </c>
      <c r="L10" s="40">
        <v>8</v>
      </c>
      <c r="M10" s="40">
        <v>4</v>
      </c>
      <c r="N10" s="60">
        <v>14.824906666666664</v>
      </c>
      <c r="O10" s="60">
        <v>8.403</v>
      </c>
      <c r="P10" s="60">
        <v>14.657</v>
      </c>
      <c r="Q10" s="60">
        <v>16.501</v>
      </c>
      <c r="R10" s="60">
        <v>6.3308</v>
      </c>
      <c r="S10" s="60">
        <v>6.746982</v>
      </c>
      <c r="T10" s="60">
        <v>7.004497</v>
      </c>
      <c r="U10" s="60">
        <v>3.5390916666666667</v>
      </c>
      <c r="V10" s="77">
        <v>0</v>
      </c>
      <c r="W10" s="77">
        <v>0.4178847222222222</v>
      </c>
      <c r="X10" s="72" t="s">
        <v>34</v>
      </c>
      <c r="Y10" s="71"/>
      <c r="Z10" s="39"/>
      <c r="AA10" s="39"/>
    </row>
    <row r="11" spans="1:27" ht="9.75" customHeight="1">
      <c r="A11" s="37" t="s">
        <v>43</v>
      </c>
      <c r="B11" s="40">
        <v>76</v>
      </c>
      <c r="C11" s="40">
        <v>115</v>
      </c>
      <c r="D11" s="40">
        <v>57</v>
      </c>
      <c r="E11" s="40">
        <v>76</v>
      </c>
      <c r="F11" s="40">
        <v>58</v>
      </c>
      <c r="G11" s="40">
        <v>81</v>
      </c>
      <c r="H11" s="40">
        <v>76</v>
      </c>
      <c r="I11" s="40">
        <v>74</v>
      </c>
      <c r="J11" s="40">
        <v>35</v>
      </c>
      <c r="K11" s="40">
        <v>76</v>
      </c>
      <c r="L11" s="40">
        <v>70</v>
      </c>
      <c r="M11" s="40">
        <v>51</v>
      </c>
      <c r="N11" s="61">
        <v>43.153631014492746</v>
      </c>
      <c r="O11" s="61">
        <v>31.249</v>
      </c>
      <c r="P11" s="61">
        <v>90.082</v>
      </c>
      <c r="Q11" s="61">
        <v>17.995</v>
      </c>
      <c r="R11" s="61">
        <v>27.45972101449275</v>
      </c>
      <c r="S11" s="61">
        <v>0.379368</v>
      </c>
      <c r="T11" s="61">
        <v>1.723825</v>
      </c>
      <c r="U11" s="61">
        <v>0.9046557971014495</v>
      </c>
      <c r="V11" s="76">
        <v>0.539413043478261</v>
      </c>
      <c r="W11" s="76">
        <v>0.2054692028985509</v>
      </c>
      <c r="X11" s="70">
        <f>100*(W11-V11)/V11</f>
        <v>-61.908744072327664</v>
      </c>
      <c r="Y11" s="71"/>
      <c r="Z11" s="39"/>
      <c r="AA11" s="39"/>
    </row>
    <row r="12" spans="1:27" ht="9.75" customHeight="1">
      <c r="A12" s="37" t="s">
        <v>44</v>
      </c>
      <c r="B12" s="40">
        <v>24</v>
      </c>
      <c r="C12" s="40">
        <v>80</v>
      </c>
      <c r="D12" s="40">
        <v>346</v>
      </c>
      <c r="E12" s="40">
        <v>1167</v>
      </c>
      <c r="F12" s="40">
        <v>1528</v>
      </c>
      <c r="G12" s="40">
        <v>1875</v>
      </c>
      <c r="H12" s="40">
        <v>2088</v>
      </c>
      <c r="I12" s="40">
        <v>1482</v>
      </c>
      <c r="J12" s="40">
        <v>1481</v>
      </c>
      <c r="K12" s="40">
        <v>1191</v>
      </c>
      <c r="L12" s="40">
        <v>1511</v>
      </c>
      <c r="M12" s="40">
        <v>2187</v>
      </c>
      <c r="N12" s="59">
        <v>5328.873621717671</v>
      </c>
      <c r="O12" s="59">
        <v>7278.984</v>
      </c>
      <c r="P12" s="59">
        <v>5926.58</v>
      </c>
      <c r="Q12" s="59">
        <v>5349.392</v>
      </c>
      <c r="R12" s="59">
        <v>4590.8352724580445</v>
      </c>
      <c r="S12" s="59">
        <v>3270.038172</v>
      </c>
      <c r="T12" s="59">
        <v>3976.619873</v>
      </c>
      <c r="U12" s="59">
        <v>5532.195291214217</v>
      </c>
      <c r="V12" s="76">
        <v>7352.154816386974</v>
      </c>
      <c r="W12" s="76">
        <v>12903.313497938127</v>
      </c>
      <c r="X12" s="70">
        <f>100*(W12-V12)/V12</f>
        <v>75.50383282433552</v>
      </c>
      <c r="Y12" s="71"/>
      <c r="Z12" s="39"/>
      <c r="AA12" s="39"/>
    </row>
    <row r="13" spans="1:27" ht="9.75" customHeight="1">
      <c r="A13" s="37" t="s">
        <v>45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61">
        <v>3814.295</v>
      </c>
      <c r="O13" s="61">
        <v>3442.241</v>
      </c>
      <c r="P13" s="61">
        <v>3201.879</v>
      </c>
      <c r="Q13" s="61">
        <v>3235.843</v>
      </c>
      <c r="R13" s="61">
        <v>3867.5619081934847</v>
      </c>
      <c r="S13" s="61">
        <v>3342.962571</v>
      </c>
      <c r="T13" s="61">
        <v>3163.913224</v>
      </c>
      <c r="U13" s="61">
        <v>1476.8556604146102</v>
      </c>
      <c r="V13" s="76">
        <v>4.802052319842053</v>
      </c>
      <c r="W13" s="76">
        <v>0</v>
      </c>
      <c r="X13" s="70" t="s">
        <v>34</v>
      </c>
      <c r="Y13" s="71"/>
      <c r="Z13" s="39"/>
      <c r="AA13" s="39"/>
    </row>
    <row r="14" spans="1:27" ht="9.75" customHeight="1">
      <c r="A14" s="37" t="s">
        <v>46</v>
      </c>
      <c r="B14" s="40">
        <v>471</v>
      </c>
      <c r="C14" s="40">
        <v>279</v>
      </c>
      <c r="D14" s="40">
        <v>510</v>
      </c>
      <c r="E14" s="40">
        <v>518</v>
      </c>
      <c r="F14" s="40">
        <v>1224</v>
      </c>
      <c r="G14" s="40">
        <v>798</v>
      </c>
      <c r="H14" s="40">
        <v>1279</v>
      </c>
      <c r="I14" s="40">
        <v>1006</v>
      </c>
      <c r="J14" s="40">
        <v>628</v>
      </c>
      <c r="K14" s="40">
        <v>630</v>
      </c>
      <c r="L14" s="40">
        <v>822</v>
      </c>
      <c r="M14" s="40">
        <v>503</v>
      </c>
      <c r="N14" s="61">
        <v>597.2589915492957</v>
      </c>
      <c r="O14" s="61">
        <v>321.218</v>
      </c>
      <c r="P14" s="61">
        <v>363.589</v>
      </c>
      <c r="Q14" s="61">
        <v>390.531</v>
      </c>
      <c r="R14" s="61">
        <v>81.28422065727699</v>
      </c>
      <c r="S14" s="61">
        <v>476.421241</v>
      </c>
      <c r="T14" s="61">
        <v>500.967</v>
      </c>
      <c r="U14" s="61">
        <v>945.1935223004695</v>
      </c>
      <c r="V14" s="76">
        <v>44.80546126760564</v>
      </c>
      <c r="W14" s="76">
        <v>315.5940833333332</v>
      </c>
      <c r="X14" s="70">
        <f>100*(W14-V14)/V14</f>
        <v>604.3652144286879</v>
      </c>
      <c r="Y14" s="71"/>
      <c r="Z14" s="39"/>
      <c r="AA14" s="39"/>
    </row>
    <row r="15" spans="1:27" ht="9.75" customHeight="1">
      <c r="A15" s="37" t="s">
        <v>47</v>
      </c>
      <c r="B15" s="40">
        <v>259</v>
      </c>
      <c r="C15" s="40">
        <v>243</v>
      </c>
      <c r="D15" s="40">
        <v>376</v>
      </c>
      <c r="E15" s="40">
        <v>696</v>
      </c>
      <c r="F15" s="40">
        <v>762</v>
      </c>
      <c r="G15" s="40">
        <v>457</v>
      </c>
      <c r="H15" s="40">
        <v>1240</v>
      </c>
      <c r="I15" s="40">
        <v>846</v>
      </c>
      <c r="J15" s="40">
        <v>457</v>
      </c>
      <c r="K15" s="40">
        <v>336</v>
      </c>
      <c r="L15" s="40">
        <v>109</v>
      </c>
      <c r="M15" s="40">
        <v>59</v>
      </c>
      <c r="N15" s="59">
        <v>23.70884521902378</v>
      </c>
      <c r="O15" s="59">
        <v>28.67</v>
      </c>
      <c r="P15" s="59">
        <v>63.652</v>
      </c>
      <c r="Q15" s="59">
        <v>20.031</v>
      </c>
      <c r="R15" s="59">
        <v>10.487048811013766</v>
      </c>
      <c r="S15" s="59">
        <v>29.327238</v>
      </c>
      <c r="T15" s="59">
        <v>32.613875</v>
      </c>
      <c r="U15" s="59">
        <v>358.0430638297872</v>
      </c>
      <c r="V15" s="76">
        <v>2014.0333717146432</v>
      </c>
      <c r="W15" s="76">
        <v>993.2521773584905</v>
      </c>
      <c r="X15" s="70">
        <f>100*(W15-V15)/V15</f>
        <v>-50.68343001124717</v>
      </c>
      <c r="Y15" s="71"/>
      <c r="Z15" s="39"/>
      <c r="AA15" s="39"/>
    </row>
    <row r="16" spans="1:27" ht="9.75" customHeight="1">
      <c r="A16" s="32" t="s">
        <v>48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69">
        <v>0</v>
      </c>
      <c r="O16" s="69">
        <v>0</v>
      </c>
      <c r="P16" s="59">
        <v>0.245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77">
        <v>0</v>
      </c>
      <c r="W16" s="77">
        <v>0</v>
      </c>
      <c r="X16" s="72" t="s">
        <v>34</v>
      </c>
      <c r="Y16" s="71"/>
      <c r="Z16" s="39"/>
      <c r="AA16" s="39"/>
    </row>
    <row r="17" spans="1:27" ht="9.75" customHeight="1">
      <c r="A17" s="37" t="s">
        <v>49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62">
        <v>2596.146613241551</v>
      </c>
      <c r="O17" s="62">
        <v>2781.281</v>
      </c>
      <c r="P17" s="62">
        <v>2763.513</v>
      </c>
      <c r="Q17" s="62">
        <v>3040.302</v>
      </c>
      <c r="R17" s="62">
        <v>2958.1574680851068</v>
      </c>
      <c r="S17" s="62">
        <v>2693.3081</v>
      </c>
      <c r="T17" s="62">
        <v>2782.58129</v>
      </c>
      <c r="U17" s="62">
        <v>2396.977</v>
      </c>
      <c r="V17" s="76">
        <v>3.7071001251564457</v>
      </c>
      <c r="W17" s="76">
        <v>0</v>
      </c>
      <c r="X17" s="70" t="s">
        <v>34</v>
      </c>
      <c r="Y17" s="71"/>
      <c r="Z17" s="39"/>
      <c r="AA17" s="39"/>
    </row>
    <row r="18" spans="1:27" ht="9.75" customHeight="1">
      <c r="A18" s="37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58"/>
      <c r="O18" s="58"/>
      <c r="P18" s="58"/>
      <c r="Q18" s="58"/>
      <c r="R18" s="58"/>
      <c r="S18" s="58"/>
      <c r="T18" s="58"/>
      <c r="U18" s="58"/>
      <c r="V18" s="58"/>
      <c r="W18" s="78"/>
      <c r="X18" s="36"/>
      <c r="Y18" s="68"/>
      <c r="Z18" s="39"/>
      <c r="AA18" s="39"/>
    </row>
    <row r="19" spans="1:27" ht="9.75" customHeight="1">
      <c r="A19" s="34" t="s">
        <v>50</v>
      </c>
      <c r="B19" s="35">
        <v>19</v>
      </c>
      <c r="C19" s="35">
        <v>18</v>
      </c>
      <c r="D19" s="35">
        <v>22</v>
      </c>
      <c r="E19" s="35">
        <v>112</v>
      </c>
      <c r="F19" s="35">
        <v>110</v>
      </c>
      <c r="G19" s="35">
        <v>180</v>
      </c>
      <c r="H19" s="35">
        <v>242</v>
      </c>
      <c r="I19" s="35">
        <v>219</v>
      </c>
      <c r="J19" s="35">
        <v>135</v>
      </c>
      <c r="K19" s="35">
        <v>152</v>
      </c>
      <c r="L19" s="35">
        <v>151</v>
      </c>
      <c r="M19" s="35">
        <v>92</v>
      </c>
      <c r="N19" s="57">
        <f aca="true" t="shared" si="2" ref="N19:V19">SUM(N20:N25)</f>
        <v>794.6971707456446</v>
      </c>
      <c r="O19" s="57">
        <f t="shared" si="2"/>
        <v>881.954</v>
      </c>
      <c r="P19" s="57">
        <f t="shared" si="2"/>
        <v>1316.4340000000002</v>
      </c>
      <c r="Q19" s="57">
        <f t="shared" si="2"/>
        <v>1491.433</v>
      </c>
      <c r="R19" s="57">
        <f t="shared" si="2"/>
        <v>1330.513286223354</v>
      </c>
      <c r="S19" s="57">
        <f t="shared" si="2"/>
        <v>1296.974382</v>
      </c>
      <c r="T19" s="57">
        <f t="shared" si="2"/>
        <v>1511.702679</v>
      </c>
      <c r="U19" s="57">
        <f t="shared" si="2"/>
        <v>1236.6390832789352</v>
      </c>
      <c r="V19" s="79">
        <f t="shared" si="2"/>
        <v>1246.3104097128653</v>
      </c>
      <c r="W19" s="79">
        <f>SUM(W20:W25)</f>
        <v>1198.715433376697</v>
      </c>
      <c r="X19" s="36">
        <f>100*(W19-V19)/V19</f>
        <v>-3.818870159893273</v>
      </c>
      <c r="Y19" s="68"/>
      <c r="Z19" s="39"/>
      <c r="AA19" s="39"/>
    </row>
    <row r="20" spans="1:27" ht="9.75" customHeight="1">
      <c r="A20" s="37" t="s">
        <v>51</v>
      </c>
      <c r="B20" s="41">
        <v>6</v>
      </c>
      <c r="C20" s="41">
        <v>3</v>
      </c>
      <c r="D20" s="41">
        <v>0</v>
      </c>
      <c r="E20" s="41">
        <v>1</v>
      </c>
      <c r="F20" s="41">
        <v>0</v>
      </c>
      <c r="G20" s="41" t="s">
        <v>2</v>
      </c>
      <c r="H20" s="41" t="s">
        <v>2</v>
      </c>
      <c r="I20" s="41">
        <v>0</v>
      </c>
      <c r="J20" s="41">
        <v>5</v>
      </c>
      <c r="K20" s="41">
        <v>1</v>
      </c>
      <c r="L20" s="41">
        <v>0</v>
      </c>
      <c r="M20" s="41" t="s">
        <v>2</v>
      </c>
      <c r="N20" s="61">
        <v>94.70850682926829</v>
      </c>
      <c r="O20" s="61">
        <v>110.068</v>
      </c>
      <c r="P20" s="61">
        <v>140.766</v>
      </c>
      <c r="Q20" s="61">
        <v>150.186</v>
      </c>
      <c r="R20" s="61">
        <v>138.76108000000002</v>
      </c>
      <c r="S20" s="61">
        <v>133.007053</v>
      </c>
      <c r="T20" s="61">
        <v>85.62155</v>
      </c>
      <c r="U20" s="61">
        <v>66.2843512195122</v>
      </c>
      <c r="V20" s="76">
        <v>42.75545463414636</v>
      </c>
      <c r="W20" s="76">
        <v>43.69159707317075</v>
      </c>
      <c r="X20" s="70">
        <f aca="true" t="shared" si="3" ref="X20:X25">100*(W20-V20)/V20</f>
        <v>2.1895275048174625</v>
      </c>
      <c r="Y20" s="68"/>
      <c r="Z20" s="39"/>
      <c r="AA20" s="39"/>
    </row>
    <row r="21" spans="1:27" ht="9.75" customHeight="1">
      <c r="A21" s="37" t="s">
        <v>52</v>
      </c>
      <c r="B21" s="41" t="s">
        <v>2</v>
      </c>
      <c r="C21" s="41" t="s">
        <v>2</v>
      </c>
      <c r="D21" s="41" t="s">
        <v>2</v>
      </c>
      <c r="E21" s="41">
        <v>10</v>
      </c>
      <c r="F21" s="41" t="s">
        <v>2</v>
      </c>
      <c r="G21" s="41" t="s">
        <v>2</v>
      </c>
      <c r="H21" s="41" t="s">
        <v>2</v>
      </c>
      <c r="I21" s="41" t="s">
        <v>2</v>
      </c>
      <c r="J21" s="41" t="s">
        <v>2</v>
      </c>
      <c r="K21" s="41" t="s">
        <v>2</v>
      </c>
      <c r="L21" s="41" t="s">
        <v>2</v>
      </c>
      <c r="M21" s="41" t="s">
        <v>2</v>
      </c>
      <c r="N21" s="65">
        <v>0.01027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76">
        <v>0</v>
      </c>
      <c r="W21" s="76">
        <v>76.99735142857143</v>
      </c>
      <c r="X21" s="72" t="s">
        <v>34</v>
      </c>
      <c r="Y21" s="68"/>
      <c r="Z21" s="39"/>
      <c r="AA21" s="39"/>
    </row>
    <row r="22" spans="1:27" ht="9.75" customHeight="1">
      <c r="A22" s="37" t="s">
        <v>53</v>
      </c>
      <c r="B22" s="40">
        <v>0</v>
      </c>
      <c r="C22" s="40" t="s">
        <v>2</v>
      </c>
      <c r="D22" s="40">
        <v>14</v>
      </c>
      <c r="E22" s="40">
        <v>57</v>
      </c>
      <c r="F22" s="40">
        <v>108</v>
      </c>
      <c r="G22" s="40">
        <v>169</v>
      </c>
      <c r="H22" s="40">
        <v>188</v>
      </c>
      <c r="I22" s="40">
        <v>186</v>
      </c>
      <c r="J22" s="40">
        <v>77</v>
      </c>
      <c r="K22" s="40">
        <v>131</v>
      </c>
      <c r="L22" s="40">
        <v>123</v>
      </c>
      <c r="M22" s="40">
        <v>69</v>
      </c>
      <c r="N22" s="61">
        <v>55.166473428571436</v>
      </c>
      <c r="O22" s="61">
        <v>119.422</v>
      </c>
      <c r="P22" s="61">
        <v>120.084</v>
      </c>
      <c r="Q22" s="61">
        <v>173.255</v>
      </c>
      <c r="R22" s="61">
        <v>94.2948279069768</v>
      </c>
      <c r="S22" s="61">
        <v>78.963221</v>
      </c>
      <c r="T22" s="61">
        <v>82.956569</v>
      </c>
      <c r="U22" s="61">
        <v>78.0958162790698</v>
      </c>
      <c r="V22" s="76">
        <v>97.43169767441846</v>
      </c>
      <c r="W22" s="76">
        <v>94.56057441860476</v>
      </c>
      <c r="X22" s="70">
        <f t="shared" si="3"/>
        <v>-2.9468061466073974</v>
      </c>
      <c r="Y22" s="68"/>
      <c r="Z22" s="39"/>
      <c r="AA22" s="39"/>
    </row>
    <row r="23" spans="1:27" ht="9.75" customHeight="1">
      <c r="A23" s="37" t="s">
        <v>54</v>
      </c>
      <c r="B23" s="43">
        <v>13</v>
      </c>
      <c r="C23" s="43">
        <v>14</v>
      </c>
      <c r="D23" s="43">
        <v>6</v>
      </c>
      <c r="E23" s="43">
        <v>31</v>
      </c>
      <c r="F23" s="43">
        <v>2</v>
      </c>
      <c r="G23" s="43">
        <v>10</v>
      </c>
      <c r="H23" s="43">
        <v>52</v>
      </c>
      <c r="I23" s="43">
        <v>25</v>
      </c>
      <c r="J23" s="43">
        <v>45</v>
      </c>
      <c r="K23" s="43">
        <v>19</v>
      </c>
      <c r="L23" s="43">
        <v>21</v>
      </c>
      <c r="M23" s="43">
        <v>15</v>
      </c>
      <c r="N23" s="61">
        <v>5.321920487804879</v>
      </c>
      <c r="O23" s="61">
        <v>6.348</v>
      </c>
      <c r="P23" s="61">
        <v>8.056</v>
      </c>
      <c r="Q23" s="61">
        <v>7.501</v>
      </c>
      <c r="R23" s="61">
        <v>14.042230487804876</v>
      </c>
      <c r="S23" s="61">
        <v>35.550241</v>
      </c>
      <c r="T23" s="61">
        <v>24.657296</v>
      </c>
      <c r="U23" s="61">
        <v>10.363051219512196</v>
      </c>
      <c r="V23" s="76">
        <v>10.196712195121961</v>
      </c>
      <c r="W23" s="76">
        <v>4.355256097560986</v>
      </c>
      <c r="X23" s="70">
        <f t="shared" si="3"/>
        <v>-57.28764317144784</v>
      </c>
      <c r="Y23" s="68"/>
      <c r="Z23" s="39"/>
      <c r="AA23" s="39"/>
    </row>
    <row r="24" spans="1:27" ht="9.75" customHeight="1">
      <c r="A24" s="37" t="s">
        <v>55</v>
      </c>
      <c r="B24" s="40">
        <v>0</v>
      </c>
      <c r="C24" s="40">
        <v>1</v>
      </c>
      <c r="D24" s="40">
        <v>2</v>
      </c>
      <c r="E24" s="40">
        <v>13</v>
      </c>
      <c r="F24" s="40">
        <v>0</v>
      </c>
      <c r="G24" s="40">
        <v>1</v>
      </c>
      <c r="H24" s="40">
        <v>0</v>
      </c>
      <c r="I24" s="40">
        <v>5</v>
      </c>
      <c r="J24" s="40">
        <v>8</v>
      </c>
      <c r="K24" s="40">
        <v>1</v>
      </c>
      <c r="L24" s="40">
        <v>7</v>
      </c>
      <c r="M24" s="40">
        <v>3</v>
      </c>
      <c r="N24" s="61">
        <v>365.933</v>
      </c>
      <c r="O24" s="61">
        <v>326.693</v>
      </c>
      <c r="P24" s="61">
        <v>641.85</v>
      </c>
      <c r="Q24" s="61">
        <v>718.165</v>
      </c>
      <c r="R24" s="61">
        <v>640.3621470985155</v>
      </c>
      <c r="S24" s="61">
        <v>582.562459</v>
      </c>
      <c r="T24" s="61">
        <v>653.873834</v>
      </c>
      <c r="U24" s="61">
        <v>445.643726045884</v>
      </c>
      <c r="V24" s="76">
        <v>426.35054520917845</v>
      </c>
      <c r="W24" s="76">
        <v>327.7483346828631</v>
      </c>
      <c r="X24" s="70">
        <f t="shared" si="3"/>
        <v>-23.127028130792837</v>
      </c>
      <c r="Y24" s="68"/>
      <c r="Z24" s="39"/>
      <c r="AA24" s="39"/>
    </row>
    <row r="25" spans="1:27" ht="9.75" customHeight="1">
      <c r="A25" s="37" t="s">
        <v>56</v>
      </c>
      <c r="B25" s="41"/>
      <c r="C25" s="41"/>
      <c r="D25" s="41"/>
      <c r="E25" s="41"/>
      <c r="F25" s="41"/>
      <c r="G25" s="41"/>
      <c r="H25" s="41">
        <v>2</v>
      </c>
      <c r="I25" s="41">
        <v>3</v>
      </c>
      <c r="J25" s="41"/>
      <c r="K25" s="41"/>
      <c r="L25" s="41"/>
      <c r="M25" s="41">
        <v>5</v>
      </c>
      <c r="N25" s="63">
        <v>273.557</v>
      </c>
      <c r="O25" s="63">
        <v>319.423</v>
      </c>
      <c r="P25" s="63">
        <v>405.678</v>
      </c>
      <c r="Q25" s="63">
        <v>442.326</v>
      </c>
      <c r="R25" s="63">
        <v>443.0530007300569</v>
      </c>
      <c r="S25" s="63">
        <v>466.891408</v>
      </c>
      <c r="T25" s="63">
        <v>664.59343</v>
      </c>
      <c r="U25" s="63">
        <v>636.252138514957</v>
      </c>
      <c r="V25" s="76">
        <v>669.576</v>
      </c>
      <c r="W25" s="76">
        <v>651.362319675926</v>
      </c>
      <c r="X25" s="70">
        <f t="shared" si="3"/>
        <v>-2.720181177950533</v>
      </c>
      <c r="Y25" s="68"/>
      <c r="Z25" s="39"/>
      <c r="AA25" s="39"/>
    </row>
    <row r="26" spans="1:24" ht="9.75" customHeigh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  <c r="S26" s="46"/>
      <c r="T26" s="46"/>
      <c r="U26" s="46"/>
      <c r="V26" s="47"/>
      <c r="W26" s="47"/>
      <c r="X26" s="46"/>
    </row>
    <row r="27" spans="1:24" ht="9.75" customHeight="1">
      <c r="A27" s="73" t="s">
        <v>37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51"/>
      <c r="U27" s="51"/>
      <c r="V27" s="51"/>
      <c r="W27" s="51"/>
      <c r="X27" s="42"/>
    </row>
    <row r="28" spans="1:24" ht="9.75" customHeight="1">
      <c r="A28" s="74" t="s">
        <v>38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  <c r="S28" s="53"/>
      <c r="T28" s="53"/>
      <c r="U28" s="53"/>
      <c r="V28" s="53"/>
      <c r="W28" s="53"/>
      <c r="X28" s="32"/>
    </row>
    <row r="29" spans="1:24" ht="9.75" customHeight="1">
      <c r="A29" s="75" t="s">
        <v>39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4"/>
      <c r="R29" s="55"/>
      <c r="S29" s="55"/>
      <c r="T29" s="55"/>
      <c r="U29" s="55"/>
      <c r="V29" s="55"/>
      <c r="W29" s="55"/>
      <c r="X29" s="32"/>
    </row>
    <row r="31" spans="3:23" ht="9">
      <c r="C31" s="49"/>
      <c r="W31" s="66"/>
    </row>
    <row r="32" ht="9">
      <c r="C32" s="49"/>
    </row>
    <row r="33" ht="9">
      <c r="W33" s="67"/>
    </row>
  </sheetData>
  <sheetProtection/>
  <mergeCells count="4">
    <mergeCell ref="X3:X4"/>
    <mergeCell ref="A1:X1"/>
    <mergeCell ref="N3:W3"/>
    <mergeCell ref="A3:A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60"/>
  <sheetViews>
    <sheetView zoomScale="75" zoomScaleNormal="75" zoomScalePageLayoutView="0" workbookViewId="0" topLeftCell="A1">
      <selection activeCell="A5" sqref="A5"/>
    </sheetView>
  </sheetViews>
  <sheetFormatPr defaultColWidth="8.88671875" defaultRowHeight="15"/>
  <cols>
    <col min="12" max="12" width="8.88671875" style="1" customWidth="1"/>
    <col min="13" max="13" width="22.99609375" style="10" bestFit="1" customWidth="1"/>
    <col min="14" max="24" width="8.88671875" style="10" customWidth="1"/>
    <col min="25" max="25" width="8.88671875" style="1" customWidth="1"/>
    <col min="26" max="26" width="8.88671875" style="15" customWidth="1"/>
    <col min="27" max="27" width="18.6640625" style="20" customWidth="1"/>
    <col min="28" max="39" width="8.88671875" style="20" customWidth="1"/>
    <col min="40" max="40" width="24.5546875" style="20" bestFit="1" customWidth="1"/>
    <col min="41" max="43" width="8.88671875" style="20" customWidth="1"/>
    <col min="44" max="55" width="8.88671875" style="15" customWidth="1"/>
  </cols>
  <sheetData>
    <row r="3" spans="2:41" ht="17.25">
      <c r="B3" s="89" t="s">
        <v>15</v>
      </c>
      <c r="C3" s="89"/>
      <c r="D3" s="89"/>
      <c r="E3" s="89"/>
      <c r="F3" s="89"/>
      <c r="G3" s="89"/>
      <c r="H3" s="89"/>
      <c r="I3" s="89"/>
      <c r="AA3" s="19" t="s">
        <v>13</v>
      </c>
      <c r="AB3" s="19">
        <v>1990</v>
      </c>
      <c r="AC3" s="19">
        <v>1991</v>
      </c>
      <c r="AD3" s="19">
        <v>1992</v>
      </c>
      <c r="AE3" s="19">
        <v>1993</v>
      </c>
      <c r="AF3" s="19">
        <v>1994</v>
      </c>
      <c r="AG3" s="19">
        <v>1995</v>
      </c>
      <c r="AH3" s="19">
        <v>1996</v>
      </c>
      <c r="AI3" s="19">
        <v>1997</v>
      </c>
      <c r="AJ3" s="19">
        <v>1998</v>
      </c>
      <c r="AK3" s="19">
        <v>1999</v>
      </c>
      <c r="AL3" s="19">
        <v>2000</v>
      </c>
      <c r="AN3" s="22"/>
      <c r="AO3" s="22"/>
    </row>
    <row r="4" spans="8:41" ht="16.5">
      <c r="H4" s="2"/>
      <c r="I4" s="4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3"/>
      <c r="AA4" s="16" t="s">
        <v>31</v>
      </c>
      <c r="AB4" s="18">
        <v>593.4084499999999</v>
      </c>
      <c r="AC4" s="18">
        <v>801.3959</v>
      </c>
      <c r="AD4" s="18">
        <v>889.3852099999999</v>
      </c>
      <c r="AE4" s="18">
        <v>1084.4016100000001</v>
      </c>
      <c r="AF4" s="18">
        <v>1277.35072</v>
      </c>
      <c r="AG4" s="18">
        <v>1224.4031499999999</v>
      </c>
      <c r="AH4" s="18">
        <v>1404.0307</v>
      </c>
      <c r="AI4" s="18">
        <v>1785.5886</v>
      </c>
      <c r="AJ4" s="18">
        <v>2389.3955</v>
      </c>
      <c r="AK4" s="18">
        <v>2728</v>
      </c>
      <c r="AL4" s="18"/>
      <c r="AN4" s="22"/>
      <c r="AO4" s="22"/>
    </row>
    <row r="5" spans="2:40" ht="19.5">
      <c r="B5" s="88" t="s">
        <v>12</v>
      </c>
      <c r="C5" s="88"/>
      <c r="D5" s="88"/>
      <c r="E5" s="88"/>
      <c r="F5" s="88"/>
      <c r="G5" s="88"/>
      <c r="H5" s="88"/>
      <c r="I5" s="88"/>
      <c r="X5" s="14"/>
      <c r="AA5" s="16" t="s">
        <v>11</v>
      </c>
      <c r="AB5" s="18">
        <v>2147.72525</v>
      </c>
      <c r="AC5" s="18">
        <v>1721.60842</v>
      </c>
      <c r="AD5" s="18">
        <v>1704.34442</v>
      </c>
      <c r="AE5" s="18">
        <v>1736.28079</v>
      </c>
      <c r="AF5" s="18">
        <v>1758.85819</v>
      </c>
      <c r="AG5" s="18">
        <v>923.06926</v>
      </c>
      <c r="AH5" s="18">
        <v>1148.63607</v>
      </c>
      <c r="AI5" s="18">
        <v>1104.57431</v>
      </c>
      <c r="AJ5" s="18">
        <v>2156.17897</v>
      </c>
      <c r="AK5" s="18">
        <v>2376.540874</v>
      </c>
      <c r="AL5" s="22">
        <v>1782.499239795919</v>
      </c>
      <c r="AN5" s="22"/>
    </row>
    <row r="6" spans="2:40" ht="19.5">
      <c r="B6" s="88" t="s">
        <v>17</v>
      </c>
      <c r="C6" s="88"/>
      <c r="D6" s="88"/>
      <c r="E6" s="88"/>
      <c r="F6" s="88"/>
      <c r="G6" s="88"/>
      <c r="H6" s="88"/>
      <c r="I6" s="88"/>
      <c r="X6" s="14"/>
      <c r="AA6" s="16" t="s">
        <v>19</v>
      </c>
      <c r="AB6" s="18">
        <v>2209.9172000000003</v>
      </c>
      <c r="AC6" s="18">
        <v>1504.79497</v>
      </c>
      <c r="AD6" s="18">
        <v>2008.3474099999999</v>
      </c>
      <c r="AE6" s="18">
        <v>3856.61318</v>
      </c>
      <c r="AF6" s="18">
        <v>2967.64479</v>
      </c>
      <c r="AG6" s="18">
        <v>1003.97792</v>
      </c>
      <c r="AH6" s="18">
        <v>588.9503000000001</v>
      </c>
      <c r="AI6" s="18">
        <v>632.0302399999998</v>
      </c>
      <c r="AJ6" s="18">
        <v>1606.31244</v>
      </c>
      <c r="AK6" s="18">
        <v>1529.610196</v>
      </c>
      <c r="AL6" s="22">
        <v>2098.0792374999996</v>
      </c>
      <c r="AN6" s="22"/>
    </row>
    <row r="7" spans="5:40" ht="15">
      <c r="E7" s="5"/>
      <c r="H7" s="2"/>
      <c r="X7" s="14"/>
      <c r="AA7" s="16" t="s">
        <v>28</v>
      </c>
      <c r="AB7" s="18">
        <f aca="true" t="shared" si="0" ref="AB7:AL7">SUM(AB10:AB21)</f>
        <v>166.3084</v>
      </c>
      <c r="AC7" s="18">
        <f t="shared" si="0"/>
        <v>230.83016</v>
      </c>
      <c r="AD7" s="18">
        <f t="shared" si="0"/>
        <v>474.59279</v>
      </c>
      <c r="AE7" s="18">
        <f t="shared" si="0"/>
        <v>949.45465</v>
      </c>
      <c r="AF7" s="18">
        <f t="shared" si="0"/>
        <v>1211.1448599999999</v>
      </c>
      <c r="AG7" s="18">
        <f t="shared" si="0"/>
        <v>999.76591</v>
      </c>
      <c r="AH7" s="18">
        <f t="shared" si="0"/>
        <v>621.50597</v>
      </c>
      <c r="AI7" s="18">
        <f t="shared" si="0"/>
        <v>693.2918899999999</v>
      </c>
      <c r="AJ7" s="18">
        <f t="shared" si="0"/>
        <v>385.80786</v>
      </c>
      <c r="AK7" s="18">
        <f t="shared" si="0"/>
        <v>191.74451092767495</v>
      </c>
      <c r="AL7" s="18">
        <f t="shared" si="0"/>
        <v>570.3272951167328</v>
      </c>
      <c r="AN7" s="22"/>
    </row>
    <row r="8" spans="2:41" ht="17.25">
      <c r="B8" s="89" t="s">
        <v>32</v>
      </c>
      <c r="C8" s="89"/>
      <c r="D8" s="89"/>
      <c r="E8" s="89"/>
      <c r="F8" s="89"/>
      <c r="G8" s="89"/>
      <c r="H8" s="89"/>
      <c r="I8" s="89"/>
      <c r="X8" s="14"/>
      <c r="AA8" s="16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N8" s="22"/>
      <c r="AO8" s="22"/>
    </row>
    <row r="9" spans="24:41" ht="15">
      <c r="X9" s="14"/>
      <c r="AA9" s="16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N9" s="22"/>
      <c r="AO9" s="22"/>
    </row>
    <row r="10" spans="24:40" ht="15">
      <c r="X10" s="13"/>
      <c r="AA10" s="16" t="s">
        <v>20</v>
      </c>
      <c r="AB10" s="18" t="s">
        <v>2</v>
      </c>
      <c r="AC10" s="18">
        <v>77.89897</v>
      </c>
      <c r="AD10" s="18">
        <v>82.61494</v>
      </c>
      <c r="AE10" s="18">
        <v>60.30827000000001</v>
      </c>
      <c r="AF10" s="18">
        <v>276.06296</v>
      </c>
      <c r="AG10" s="18">
        <v>323.3484</v>
      </c>
      <c r="AH10" s="18">
        <v>88.85126000000001</v>
      </c>
      <c r="AI10" s="18">
        <v>95.31171999999998</v>
      </c>
      <c r="AJ10" s="18">
        <v>159.46227</v>
      </c>
      <c r="AK10" s="18">
        <v>91</v>
      </c>
      <c r="AL10" s="22">
        <v>139.313</v>
      </c>
      <c r="AN10" s="22"/>
    </row>
    <row r="11" spans="24:41" ht="15">
      <c r="X11" s="13"/>
      <c r="AA11" s="16" t="s">
        <v>5</v>
      </c>
      <c r="AB11" s="18">
        <v>3.10514</v>
      </c>
      <c r="AC11" s="18">
        <v>3.17163</v>
      </c>
      <c r="AD11" s="18">
        <v>4.14517</v>
      </c>
      <c r="AE11" s="18">
        <v>19.05143</v>
      </c>
      <c r="AF11" s="18">
        <v>34.26739</v>
      </c>
      <c r="AG11" s="18">
        <v>34.76682</v>
      </c>
      <c r="AH11" s="18">
        <v>15.13752</v>
      </c>
      <c r="AI11" s="18">
        <v>28.726710000000004</v>
      </c>
      <c r="AJ11" s="18">
        <v>15.29539</v>
      </c>
      <c r="AK11" s="18">
        <v>37.125417</v>
      </c>
      <c r="AL11" s="22">
        <v>22.765052550505054</v>
      </c>
      <c r="AN11" s="22"/>
      <c r="AO11" s="22"/>
    </row>
    <row r="12" spans="24:40" ht="15">
      <c r="X12" s="13"/>
      <c r="AA12" s="16" t="s">
        <v>22</v>
      </c>
      <c r="AB12" s="18" t="s">
        <v>2</v>
      </c>
      <c r="AC12" s="18" t="s">
        <v>2</v>
      </c>
      <c r="AD12" s="18" t="s">
        <v>2</v>
      </c>
      <c r="AE12" s="18" t="s">
        <v>2</v>
      </c>
      <c r="AF12" s="18" t="s">
        <v>2</v>
      </c>
      <c r="AG12" s="18" t="s">
        <v>2</v>
      </c>
      <c r="AH12" s="18">
        <v>161.18329</v>
      </c>
      <c r="AI12" s="18">
        <v>315.6651799999999</v>
      </c>
      <c r="AJ12" s="18">
        <v>176.61693</v>
      </c>
      <c r="AK12" s="18">
        <v>32</v>
      </c>
      <c r="AL12" s="22">
        <v>65.024</v>
      </c>
      <c r="AN12" s="22"/>
    </row>
    <row r="13" spans="24:41" ht="15">
      <c r="X13" s="13"/>
      <c r="AA13" s="16" t="s">
        <v>8</v>
      </c>
      <c r="AB13" s="18" t="s">
        <v>2</v>
      </c>
      <c r="AC13" s="18">
        <v>3.9165</v>
      </c>
      <c r="AD13" s="18">
        <v>7.53866</v>
      </c>
      <c r="AE13" s="18">
        <v>38.40569</v>
      </c>
      <c r="AF13" s="18">
        <v>37.4075</v>
      </c>
      <c r="AG13" s="18">
        <v>17.92745</v>
      </c>
      <c r="AH13" s="18">
        <v>7.6644499999999995</v>
      </c>
      <c r="AI13" s="18">
        <v>8.860339999999999</v>
      </c>
      <c r="AJ13" s="18">
        <v>3.03685</v>
      </c>
      <c r="AK13" s="18">
        <v>21.713915</v>
      </c>
      <c r="AL13" s="22">
        <v>17.13315576923077</v>
      </c>
      <c r="AN13" s="22"/>
      <c r="AO13" s="22"/>
    </row>
    <row r="14" spans="24:40" ht="15">
      <c r="X14" s="14"/>
      <c r="AA14" s="16" t="s">
        <v>21</v>
      </c>
      <c r="AB14" s="18">
        <v>9.333680000000001</v>
      </c>
      <c r="AC14" s="18" t="s">
        <v>2</v>
      </c>
      <c r="AD14" s="18">
        <v>5.03418</v>
      </c>
      <c r="AE14" s="18">
        <v>10.90518</v>
      </c>
      <c r="AF14" s="18" t="s">
        <v>2</v>
      </c>
      <c r="AG14" s="18" t="s">
        <v>2</v>
      </c>
      <c r="AH14" s="18" t="s">
        <v>2</v>
      </c>
      <c r="AI14" s="18">
        <v>5.89274</v>
      </c>
      <c r="AJ14" s="18" t="s">
        <v>2</v>
      </c>
      <c r="AK14" s="18">
        <v>4.544994565217391</v>
      </c>
      <c r="AL14" s="22">
        <v>6.157111094619662</v>
      </c>
      <c r="AN14" s="22"/>
    </row>
    <row r="15" spans="24:41" ht="15">
      <c r="X15" s="14"/>
      <c r="AA15" s="16" t="s">
        <v>9</v>
      </c>
      <c r="AB15" s="18">
        <v>2.06225</v>
      </c>
      <c r="AC15" s="18">
        <v>4.74698</v>
      </c>
      <c r="AD15" s="18">
        <v>39.15943</v>
      </c>
      <c r="AE15" s="18">
        <v>33.881440000000005</v>
      </c>
      <c r="AF15" s="18">
        <v>49.20479</v>
      </c>
      <c r="AG15" s="18">
        <v>18.253490000000003</v>
      </c>
      <c r="AH15" s="18">
        <v>12.612</v>
      </c>
      <c r="AI15" s="18">
        <v>6.102829999999999</v>
      </c>
      <c r="AJ15" s="18">
        <v>6.125839999999999</v>
      </c>
      <c r="AK15" s="18">
        <v>3.60744512195122</v>
      </c>
      <c r="AL15" s="22">
        <v>29.86097317073171</v>
      </c>
      <c r="AN15" s="22"/>
      <c r="AO15" s="22"/>
    </row>
    <row r="16" spans="24:41" ht="15">
      <c r="X16" s="14"/>
      <c r="AA16" s="16" t="s">
        <v>4</v>
      </c>
      <c r="AB16" s="18">
        <v>12.990920000000001</v>
      </c>
      <c r="AC16" s="18">
        <v>13.71205</v>
      </c>
      <c r="AD16" s="18">
        <v>15.158370000000001</v>
      </c>
      <c r="AE16" s="18">
        <v>24.383740000000003</v>
      </c>
      <c r="AF16" s="18">
        <v>52.12301</v>
      </c>
      <c r="AG16" s="18">
        <v>31.796470000000003</v>
      </c>
      <c r="AH16" s="18">
        <v>17.02458</v>
      </c>
      <c r="AI16" s="18">
        <v>3.93483</v>
      </c>
      <c r="AJ16" s="18" t="s">
        <v>2</v>
      </c>
      <c r="AK16" s="18">
        <v>1.752739240506329</v>
      </c>
      <c r="AL16" s="22">
        <v>290.0740025316456</v>
      </c>
      <c r="AN16" s="22"/>
      <c r="AO16" s="22"/>
    </row>
    <row r="17" spans="24:41" ht="15">
      <c r="X17" s="13"/>
      <c r="AA17" s="16" t="s">
        <v>10</v>
      </c>
      <c r="AB17" s="18">
        <v>54.22896</v>
      </c>
      <c r="AC17" s="18">
        <v>48.19254</v>
      </c>
      <c r="AD17" s="18">
        <v>102.02917000000001</v>
      </c>
      <c r="AE17" s="18">
        <v>104.90303</v>
      </c>
      <c r="AF17" s="18">
        <v>92.69547999999999</v>
      </c>
      <c r="AG17" s="18">
        <v>65.18947</v>
      </c>
      <c r="AH17" s="18">
        <v>55.93656</v>
      </c>
      <c r="AI17" s="18">
        <v>28.099529999999998</v>
      </c>
      <c r="AJ17" s="18">
        <v>17.70093</v>
      </c>
      <c r="AK17" s="18" t="s">
        <v>2</v>
      </c>
      <c r="AL17" s="18">
        <v>0</v>
      </c>
      <c r="AN17" s="22"/>
      <c r="AO17" s="22"/>
    </row>
    <row r="18" spans="24:41" ht="15">
      <c r="X18" s="14"/>
      <c r="AA18" s="16" t="s">
        <v>0</v>
      </c>
      <c r="AB18" s="18">
        <v>82.6189</v>
      </c>
      <c r="AC18" s="18">
        <v>71.68963000000001</v>
      </c>
      <c r="AD18" s="18">
        <v>158.64996</v>
      </c>
      <c r="AE18" s="18">
        <v>591.19173</v>
      </c>
      <c r="AF18" s="18">
        <v>627.2454799999999</v>
      </c>
      <c r="AG18" s="18">
        <v>504.45637</v>
      </c>
      <c r="AH18" s="18">
        <v>256.02525</v>
      </c>
      <c r="AI18" s="18">
        <v>188.95535999999998</v>
      </c>
      <c r="AJ18" s="18">
        <v>0.5170100000000001</v>
      </c>
      <c r="AK18" s="18" t="s">
        <v>2</v>
      </c>
      <c r="AL18" s="18">
        <v>0</v>
      </c>
      <c r="AN18" s="22"/>
      <c r="AO18" s="22"/>
    </row>
    <row r="19" spans="24:40" ht="15">
      <c r="X19" s="14"/>
      <c r="AA19" s="16" t="s">
        <v>6</v>
      </c>
      <c r="AB19" s="18" t="s">
        <v>2</v>
      </c>
      <c r="AC19" s="18">
        <v>4.69071</v>
      </c>
      <c r="AD19" s="18">
        <v>48.08468</v>
      </c>
      <c r="AE19" s="18" t="s">
        <v>2</v>
      </c>
      <c r="AF19" s="18" t="s">
        <v>2</v>
      </c>
      <c r="AG19" s="18" t="s">
        <v>2</v>
      </c>
      <c r="AH19" s="18" t="s">
        <v>2</v>
      </c>
      <c r="AI19" s="18" t="s">
        <v>2</v>
      </c>
      <c r="AJ19" s="18">
        <v>4.96929</v>
      </c>
      <c r="AK19" s="18" t="s">
        <v>2</v>
      </c>
      <c r="AL19" s="18">
        <v>0</v>
      </c>
      <c r="AN19" s="22"/>
    </row>
    <row r="20" spans="24:40" ht="15">
      <c r="X20" s="13"/>
      <c r="AA20" s="16" t="s">
        <v>7</v>
      </c>
      <c r="AB20" s="18">
        <v>1.96855</v>
      </c>
      <c r="AC20" s="18">
        <v>2.81115</v>
      </c>
      <c r="AD20" s="18">
        <v>12.17823</v>
      </c>
      <c r="AE20" s="18">
        <v>6.02418</v>
      </c>
      <c r="AF20" s="18">
        <v>3.93976</v>
      </c>
      <c r="AG20" s="18" t="s">
        <v>2</v>
      </c>
      <c r="AH20" s="18">
        <v>7.07106</v>
      </c>
      <c r="AI20" s="18">
        <v>4.7609200000000005</v>
      </c>
      <c r="AJ20" s="18">
        <v>2.08335</v>
      </c>
      <c r="AK20" s="18" t="s">
        <v>2</v>
      </c>
      <c r="AL20" s="18">
        <v>0</v>
      </c>
      <c r="AN20" s="22"/>
    </row>
    <row r="21" spans="24:41" ht="15">
      <c r="X21" s="13"/>
      <c r="AA21" s="16" t="s">
        <v>3</v>
      </c>
      <c r="AB21" s="18" t="s">
        <v>2</v>
      </c>
      <c r="AC21" s="18" t="s">
        <v>2</v>
      </c>
      <c r="AD21" s="18" t="s">
        <v>2</v>
      </c>
      <c r="AE21" s="18">
        <v>60.39996</v>
      </c>
      <c r="AF21" s="18">
        <v>38.19849</v>
      </c>
      <c r="AG21" s="18">
        <v>4.02744</v>
      </c>
      <c r="AH21" s="18" t="s">
        <v>2</v>
      </c>
      <c r="AI21" s="18">
        <v>6.98173</v>
      </c>
      <c r="AJ21" s="18" t="s">
        <v>2</v>
      </c>
      <c r="AK21" s="18" t="s">
        <v>2</v>
      </c>
      <c r="AL21" s="18">
        <v>0</v>
      </c>
      <c r="AN21" s="22"/>
      <c r="AO21" s="22"/>
    </row>
    <row r="22" spans="28:40" ht="15"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N22" s="22"/>
    </row>
    <row r="23" ht="15">
      <c r="K23" s="16"/>
    </row>
    <row r="24" spans="11:37" ht="15">
      <c r="K24" s="16"/>
      <c r="AA24" s="16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2:37" ht="15">
      <c r="B25" s="6" t="s">
        <v>14</v>
      </c>
      <c r="K25" s="16"/>
      <c r="AA25" s="16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2:37" ht="15">
      <c r="B26" s="8" t="s">
        <v>29</v>
      </c>
      <c r="C26" s="2"/>
      <c r="K26" s="16"/>
      <c r="AA26" s="16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2:37" ht="15">
      <c r="B27" s="8" t="s">
        <v>30</v>
      </c>
      <c r="C27" s="2"/>
      <c r="K27" s="16"/>
      <c r="AA27" s="16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2:37" ht="15">
      <c r="B28" s="2"/>
      <c r="C28" s="2"/>
      <c r="K28" s="16"/>
      <c r="AA28" s="16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ht="15">
      <c r="A29" s="2"/>
      <c r="B29" s="2"/>
      <c r="C29" s="2"/>
      <c r="K29" s="16"/>
      <c r="AA29" s="16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ht="15">
      <c r="A30" s="2"/>
      <c r="K30" s="16"/>
      <c r="AA30" s="16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ht="17.25">
      <c r="A31" s="2"/>
      <c r="B31" s="89" t="s">
        <v>16</v>
      </c>
      <c r="C31" s="89"/>
      <c r="D31" s="89"/>
      <c r="E31" s="89"/>
      <c r="F31" s="89"/>
      <c r="G31" s="89"/>
      <c r="H31" s="89"/>
      <c r="I31" s="89"/>
      <c r="K31" s="16"/>
      <c r="AA31" s="16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16.5">
      <c r="A32" s="2"/>
      <c r="H32" s="2"/>
      <c r="I32" s="4"/>
      <c r="K32" s="16"/>
      <c r="AA32" s="16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ht="19.5">
      <c r="A33" s="2"/>
      <c r="B33" s="88" t="s">
        <v>12</v>
      </c>
      <c r="C33" s="88"/>
      <c r="D33" s="88"/>
      <c r="E33" s="88"/>
      <c r="F33" s="88"/>
      <c r="G33" s="88"/>
      <c r="H33" s="88"/>
      <c r="I33" s="88"/>
      <c r="K33" s="16"/>
      <c r="AA33" s="16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19.5">
      <c r="A34" s="2"/>
      <c r="B34" s="88" t="s">
        <v>17</v>
      </c>
      <c r="C34" s="88"/>
      <c r="D34" s="88"/>
      <c r="E34" s="88"/>
      <c r="F34" s="88"/>
      <c r="G34" s="88"/>
      <c r="H34" s="88"/>
      <c r="I34" s="88"/>
      <c r="AA34" s="16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5:37" ht="15">
      <c r="E35" s="5"/>
      <c r="H35" s="2"/>
      <c r="AA35" s="16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2:37" ht="17.25">
      <c r="B36" s="89" t="s">
        <v>32</v>
      </c>
      <c r="C36" s="89"/>
      <c r="D36" s="89"/>
      <c r="E36" s="89"/>
      <c r="F36" s="89"/>
      <c r="G36" s="89"/>
      <c r="H36" s="89"/>
      <c r="I36" s="89"/>
      <c r="AA36" s="16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27:37" ht="15">
      <c r="AA37" s="16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27:37" ht="15">
      <c r="AA38" s="16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27:37" ht="15">
      <c r="AA39" s="16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27:37" ht="15">
      <c r="AA40" s="16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53" ht="15">
      <c r="B53" s="6" t="s">
        <v>14</v>
      </c>
    </row>
    <row r="54" ht="15">
      <c r="B54" s="8" t="s">
        <v>29</v>
      </c>
    </row>
    <row r="55" ht="15">
      <c r="B55" s="8" t="s">
        <v>30</v>
      </c>
    </row>
    <row r="56" ht="15">
      <c r="B56" s="7"/>
    </row>
    <row r="57" ht="15">
      <c r="B57" s="9"/>
    </row>
    <row r="58" ht="15">
      <c r="B58" s="8"/>
    </row>
    <row r="59" ht="15">
      <c r="B59" s="7"/>
    </row>
    <row r="60" spans="2:3" ht="15">
      <c r="B60" s="8"/>
      <c r="C60" s="2"/>
    </row>
  </sheetData>
  <sheetProtection/>
  <mergeCells count="8">
    <mergeCell ref="B34:I34"/>
    <mergeCell ref="B36:I36"/>
    <mergeCell ref="B3:I3"/>
    <mergeCell ref="B5:I5"/>
    <mergeCell ref="B6:I6"/>
    <mergeCell ref="B8:I8"/>
    <mergeCell ref="B31:I31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2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33"/>
  <sheetViews>
    <sheetView zoomScale="75" zoomScaleNormal="75" zoomScalePageLayoutView="0" workbookViewId="0" topLeftCell="A1">
      <selection activeCell="A5" sqref="A5"/>
    </sheetView>
  </sheetViews>
  <sheetFormatPr defaultColWidth="8.88671875" defaultRowHeight="15"/>
  <cols>
    <col min="17" max="24" width="8.88671875" style="15" customWidth="1"/>
    <col min="26" max="26" width="24.5546875" style="0" bestFit="1" customWidth="1"/>
    <col min="27" max="30" width="8.88671875" style="20" customWidth="1"/>
    <col min="31" max="31" width="22.88671875" style="20" bestFit="1" customWidth="1"/>
    <col min="32" max="32" width="5.10546875" style="20" bestFit="1" customWidth="1"/>
    <col min="33" max="68" width="8.88671875" style="20" customWidth="1"/>
  </cols>
  <sheetData>
    <row r="2" spans="2:9" ht="17.25">
      <c r="B2" s="89" t="s">
        <v>25</v>
      </c>
      <c r="C2" s="89"/>
      <c r="D2" s="89"/>
      <c r="E2" s="89"/>
      <c r="F2" s="89"/>
      <c r="G2" s="89"/>
      <c r="H2" s="89"/>
      <c r="I2" s="89"/>
    </row>
    <row r="4" spans="2:9" ht="19.5">
      <c r="B4" s="88" t="s">
        <v>24</v>
      </c>
      <c r="C4" s="88"/>
      <c r="D4" s="88"/>
      <c r="E4" s="88"/>
      <c r="F4" s="88"/>
      <c r="G4" s="88"/>
      <c r="H4" s="88"/>
      <c r="I4" s="88"/>
    </row>
    <row r="6" spans="2:9" ht="17.25">
      <c r="B6" s="89">
        <v>1999</v>
      </c>
      <c r="C6" s="89"/>
      <c r="D6" s="89"/>
      <c r="E6" s="89"/>
      <c r="F6" s="89"/>
      <c r="G6" s="89"/>
      <c r="H6" s="89"/>
      <c r="I6" s="89"/>
    </row>
    <row r="7" spans="26:32" ht="15">
      <c r="Z7" s="24"/>
      <c r="AA7" s="23"/>
      <c r="AF7" s="20" t="s">
        <v>1</v>
      </c>
    </row>
    <row r="8" spans="26:32" ht="15">
      <c r="Z8" s="24"/>
      <c r="AA8" s="23"/>
      <c r="AE8" s="16" t="s">
        <v>18</v>
      </c>
      <c r="AF8" s="18"/>
    </row>
    <row r="9" spans="26:33" ht="15">
      <c r="Z9" s="24"/>
      <c r="AA9" s="23"/>
      <c r="AE9" s="16" t="s">
        <v>11</v>
      </c>
      <c r="AF9" s="23">
        <v>1782.499239795919</v>
      </c>
      <c r="AG9" s="26">
        <f>(AF9*100)/AF12</f>
        <v>40.04801114514945</v>
      </c>
    </row>
    <row r="10" spans="26:33" ht="15">
      <c r="Z10" s="24"/>
      <c r="AE10" s="16" t="s">
        <v>19</v>
      </c>
      <c r="AF10" s="23">
        <v>2098.0792374999996</v>
      </c>
      <c r="AG10" s="26">
        <f>(AF10*100)/AF12</f>
        <v>47.138253307993935</v>
      </c>
    </row>
    <row r="11" spans="26:33" ht="15">
      <c r="Z11" s="24"/>
      <c r="AE11" s="16" t="s">
        <v>23</v>
      </c>
      <c r="AF11" s="25">
        <f>SUM(AF14:AF19)</f>
        <v>570.3272951167328</v>
      </c>
      <c r="AG11" s="26">
        <f>(AF11*100)/AF12</f>
        <v>12.813735546856613</v>
      </c>
    </row>
    <row r="12" spans="26:33" ht="15">
      <c r="Z12" s="24"/>
      <c r="AA12" s="23"/>
      <c r="AF12" s="25">
        <f>SUM(AF8:AF11)</f>
        <v>4450.9057724126515</v>
      </c>
      <c r="AG12" s="21">
        <f>SUM(AG9:AG11)</f>
        <v>100</v>
      </c>
    </row>
    <row r="13" spans="26:27" ht="15">
      <c r="Z13" s="24"/>
      <c r="AA13" s="23"/>
    </row>
    <row r="14" spans="26:33" ht="15">
      <c r="Z14" s="24"/>
      <c r="AE14" s="16" t="s">
        <v>21</v>
      </c>
      <c r="AF14" s="23">
        <v>6.157111094619662</v>
      </c>
      <c r="AG14" s="23"/>
    </row>
    <row r="15" spans="26:33" ht="15">
      <c r="Z15" s="24"/>
      <c r="AA15" s="23"/>
      <c r="AE15" s="16" t="s">
        <v>9</v>
      </c>
      <c r="AF15" s="23">
        <v>29.86097317073171</v>
      </c>
      <c r="AG15" s="23"/>
    </row>
    <row r="16" spans="26:33" ht="15">
      <c r="Z16" s="24"/>
      <c r="AE16" s="16" t="s">
        <v>4</v>
      </c>
      <c r="AF16" s="23">
        <v>290.0740025316456</v>
      </c>
      <c r="AG16" s="23"/>
    </row>
    <row r="17" spans="26:33" ht="15">
      <c r="Z17" s="24"/>
      <c r="AA17" s="23"/>
      <c r="AE17" s="16" t="s">
        <v>27</v>
      </c>
      <c r="AF17" s="23">
        <f>65.024+139.313</f>
        <v>204.337</v>
      </c>
      <c r="AG17" s="23"/>
    </row>
    <row r="18" spans="26:33" ht="15">
      <c r="Z18" s="24"/>
      <c r="AE18" s="16" t="s">
        <v>5</v>
      </c>
      <c r="AF18" s="23">
        <v>22.765052550505054</v>
      </c>
      <c r="AG18" s="23"/>
    </row>
    <row r="19" spans="26:33" ht="15">
      <c r="Z19" s="24"/>
      <c r="AA19" s="23"/>
      <c r="AE19" s="16" t="s">
        <v>8</v>
      </c>
      <c r="AF19" s="23">
        <v>17.13315576923077</v>
      </c>
      <c r="AG19" s="23"/>
    </row>
    <row r="20" spans="26:32" ht="15">
      <c r="Z20" s="24"/>
      <c r="AA20" s="23"/>
      <c r="AF20" s="25"/>
    </row>
    <row r="21" spans="6:33" ht="15">
      <c r="F21" s="3"/>
      <c r="G21" s="13"/>
      <c r="Z21" s="24"/>
      <c r="AA21" s="23"/>
      <c r="AG21" s="22"/>
    </row>
    <row r="22" spans="6:27" ht="15">
      <c r="F22" s="3"/>
      <c r="G22" s="13"/>
      <c r="Z22" s="24"/>
      <c r="AA22" s="23"/>
    </row>
    <row r="23" ht="15">
      <c r="Z23" s="24"/>
    </row>
    <row r="24" spans="2:26" ht="15">
      <c r="B24" s="6" t="s">
        <v>14</v>
      </c>
      <c r="Z24" s="24"/>
    </row>
    <row r="25" spans="2:27" ht="15">
      <c r="B25" s="17" t="s">
        <v>26</v>
      </c>
      <c r="Z25" s="24"/>
      <c r="AA25" s="23"/>
    </row>
    <row r="26" ht="15">
      <c r="Z26" s="24"/>
    </row>
    <row r="28" ht="15">
      <c r="B28" s="16"/>
    </row>
    <row r="29" ht="15">
      <c r="B29" s="16"/>
    </row>
    <row r="30" ht="15">
      <c r="B30" s="16"/>
    </row>
    <row r="31" ht="15">
      <c r="B31" s="16"/>
    </row>
    <row r="32" ht="15">
      <c r="B32" s="16"/>
    </row>
    <row r="33" ht="15">
      <c r="B33" s="16"/>
    </row>
  </sheetData>
  <sheetProtection/>
  <mergeCells count="3">
    <mergeCell ref="B2:I2"/>
    <mergeCell ref="B4:I4"/>
    <mergeCell ref="B6:I6"/>
  </mergeCells>
  <printOptions horizontalCentered="1"/>
  <pageMargins left="0" right="0" top="2.8740157480314963" bottom="0.1968503937007874" header="0" footer="0"/>
  <pageSetup fitToHeight="1" fitToWidth="1" horizontalDpi="300" verticalDpi="300" orientation="portrait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PAULO MORAES FILHO</dc:creator>
  <cp:keywords/>
  <dc:description/>
  <cp:lastModifiedBy>Jose Lopes de Souza</cp:lastModifiedBy>
  <cp:lastPrinted>2010-05-24T16:52:00Z</cp:lastPrinted>
  <dcterms:created xsi:type="dcterms:W3CDTF">1998-02-13T16:54:25Z</dcterms:created>
  <dcterms:modified xsi:type="dcterms:W3CDTF">2021-07-22T19:06:06Z</dcterms:modified>
  <cp:category/>
  <cp:version/>
  <cp:contentType/>
  <cp:contentStatus/>
</cp:coreProperties>
</file>