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activeTab="0"/>
  </bookViews>
  <sheets>
    <sheet name="T2.6" sheetId="1" r:id="rId1"/>
  </sheets>
  <definedNames>
    <definedName name="_xlnm.Print_Area" localSheetId="0">'T2.6'!$A$1:$M$44</definedName>
  </definedNames>
  <calcPr fullCalcOnLoad="1"/>
</workbook>
</file>

<file path=xl/sharedStrings.xml><?xml version="1.0" encoding="utf-8"?>
<sst xmlns="http://schemas.openxmlformats.org/spreadsheetml/2006/main" count="46" uniqueCount="28">
  <si>
    <t>Terra</t>
  </si>
  <si>
    <t>Mar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</si>
  <si>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</si>
  <si>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</si>
  <si>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</si>
  <si>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</si>
  <si>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</si>
  <si>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</si>
  <si>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</si>
  <si>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</si>
  <si>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Ceará</t>
  </si>
  <si>
    <t>Brasil</t>
  </si>
  <si>
    <t>Maranhão</t>
  </si>
  <si>
    <t>..</t>
  </si>
  <si>
    <t>Fonte: ANP/SDP, conforme a Resolução ANP n° 47/2014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</si>
  <si>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</si>
  <si>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</si>
  <si>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</si>
  <si>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t>Reservas provadas de gás natural (milhões de m³)</t>
  </si>
  <si>
    <t>Notas: 1) Reservas em 31/12 dos anos de referência.</t>
  </si>
  <si>
    <t xml:space="preserve">               2) Ver em Notas Gerais item sobre "Reservas Brasileiras de Petróleo e Gás Natural".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</si>
  <si>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Incluindo as reservas majoritariamente situadas dos campos cujos Planos de Desenvolvimento estão em análise. ²As reservas estão apropriadas totalmente ao estado em que cada </t>
    </r>
  </si>
  <si>
    <r>
      <t xml:space="preserve">campo tem sua área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</t>
    </r>
  </si>
  <si>
    <r>
      <t xml:space="preserve">do campo de  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</t>
    </r>
  </si>
  <si>
    <t>Terra/Mar</t>
  </si>
  <si>
    <t>23/22
%</t>
  </si>
  <si>
    <r>
      <t>Paraná, por simplificação.</t>
    </r>
    <r>
      <rPr>
        <sz val="7"/>
        <rFont val="High Tower Text"/>
        <family val="1"/>
      </rPr>
      <t xml:space="preserve"> </t>
    </r>
  </si>
  <si>
    <t>Tabela 2.6 – Reservas provadas¹ de gás natural, por localização (terra e mar), segundo unidades da Federação² – 2014-2023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</si>
</sst>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_);_(* \(#,##0\);_(* &quot;-&quot;??_);_(@_)"/>
    <numFmt numFmtId="180" formatCode="#,##0.0"/>
    <numFmt numFmtId="181" formatCode="_(* #,##0.0_);_(* \(#,##0.0\);_(* &quot;-&quot;??_);_(@_)"/>
    <numFmt numFmtId="182" formatCode="_(* #,##0.000_);_(* \(#,##0.000\);_(* &quot;-&quot;??_);_(@_)"/>
    <numFmt numFmtId="183" formatCode="0.000"/>
    <numFmt numFmtId="184" formatCode="0.0"/>
    <numFmt numFmtId="185" formatCode="#,##0.000"/>
    <numFmt numFmtId="186" formatCode="###,###,##0.00"/>
    <numFmt numFmtId="187" formatCode="d/m/yy\ h:mm"/>
    <numFmt numFmtId="188" formatCode="0.0%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&quot;Ativar&quot;;&quot;Ativar&quot;;&quot;Desativar&quot;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2"/>
      <name val="Arial MT"/>
      <family val="0"/>
    </font>
    <font>
      <sz val="7"/>
      <name val="High Tower Tex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8" fontId="6" fillId="0" borderId="0">
      <alignment/>
      <protection/>
    </xf>
    <xf numFmtId="178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179" fontId="3" fillId="33" borderId="0" xfId="85" applyNumberFormat="1" applyFont="1" applyFill="1" applyBorder="1" applyAlignment="1" applyProtection="1">
      <alignment vertical="center" wrapText="1"/>
      <protection/>
    </xf>
    <xf numFmtId="4" fontId="3" fillId="33" borderId="0" xfId="85" applyNumberFormat="1" applyFont="1" applyFill="1" applyBorder="1" applyAlignment="1" applyProtection="1">
      <alignment vertical="center" wrapText="1"/>
      <protection/>
    </xf>
    <xf numFmtId="179" fontId="2" fillId="33" borderId="0" xfId="85" applyNumberFormat="1" applyFont="1" applyFill="1" applyBorder="1" applyAlignment="1">
      <alignment vertical="center"/>
    </xf>
    <xf numFmtId="179" fontId="2" fillId="33" borderId="0" xfId="85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78" fontId="3" fillId="33" borderId="0" xfId="0" applyNumberFormat="1" applyFont="1" applyFill="1" applyBorder="1" applyAlignment="1" applyProtection="1">
      <alignment horizontal="left" vertical="center"/>
      <protection/>
    </xf>
    <xf numFmtId="179" fontId="2" fillId="33" borderId="0" xfId="85" applyNumberFormat="1" applyFont="1" applyFill="1" applyBorder="1" applyAlignment="1">
      <alignment horizontal="right" vertical="center"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78" fontId="2" fillId="33" borderId="11" xfId="0" applyNumberFormat="1" applyFont="1" applyFill="1" applyBorder="1" applyAlignment="1" applyProtection="1">
      <alignment horizontal="left"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/>
    </xf>
    <xf numFmtId="179" fontId="2" fillId="33" borderId="0" xfId="85" applyNumberFormat="1" applyFont="1" applyFill="1" applyAlignment="1">
      <alignment horizontal="right" wrapText="1"/>
    </xf>
    <xf numFmtId="178" fontId="4" fillId="33" borderId="0" xfId="0" applyNumberFormat="1" applyFont="1" applyFill="1" applyBorder="1" applyAlignment="1" applyProtection="1">
      <alignment horizontal="left" vertical="center"/>
      <protection/>
    </xf>
    <xf numFmtId="37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182" fontId="4" fillId="33" borderId="0" xfId="85" applyNumberFormat="1" applyFont="1" applyFill="1" applyBorder="1" applyAlignment="1" applyProtection="1">
      <alignment horizontal="left" vertical="center"/>
      <protection/>
    </xf>
    <xf numFmtId="181" fontId="4" fillId="33" borderId="0" xfId="85" applyNumberFormat="1" applyFont="1" applyFill="1" applyBorder="1" applyAlignment="1" applyProtection="1">
      <alignment horizontal="left" vertical="center"/>
      <protection/>
    </xf>
    <xf numFmtId="182" fontId="4" fillId="33" borderId="0" xfId="85" applyNumberFormat="1" applyFont="1" applyFill="1" applyBorder="1" applyAlignment="1" applyProtection="1">
      <alignment vertical="center"/>
      <protection/>
    </xf>
    <xf numFmtId="181" fontId="4" fillId="33" borderId="0" xfId="85" applyNumberFormat="1" applyFont="1" applyFill="1" applyBorder="1" applyAlignment="1">
      <alignment vertical="center"/>
    </xf>
    <xf numFmtId="182" fontId="4" fillId="33" borderId="0" xfId="85" applyNumberFormat="1" applyFont="1" applyFill="1" applyBorder="1" applyAlignment="1">
      <alignment vertical="center"/>
    </xf>
    <xf numFmtId="184" fontId="2" fillId="33" borderId="0" xfId="85" applyNumberFormat="1" applyFont="1" applyFill="1" applyBorder="1" applyAlignment="1" applyProtection="1">
      <alignment vertical="center" wrapText="1"/>
      <protection/>
    </xf>
    <xf numFmtId="179" fontId="2" fillId="33" borderId="0" xfId="76" applyNumberFormat="1" applyFont="1" applyFill="1" applyAlignment="1">
      <alignment horizontal="right" wrapText="1"/>
    </xf>
    <xf numFmtId="4" fontId="3" fillId="33" borderId="0" xfId="76" applyNumberFormat="1" applyFont="1" applyFill="1" applyBorder="1" applyAlignment="1" applyProtection="1">
      <alignment horizontal="right" vertical="center" wrapText="1"/>
      <protection/>
    </xf>
    <xf numFmtId="178" fontId="2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left" vertical="center"/>
    </xf>
    <xf numFmtId="182" fontId="2" fillId="33" borderId="0" xfId="76" applyNumberFormat="1" applyFont="1" applyFill="1" applyBorder="1" applyAlignment="1">
      <alignment vertical="center"/>
    </xf>
    <xf numFmtId="181" fontId="2" fillId="33" borderId="0" xfId="76" applyNumberFormat="1" applyFont="1" applyFill="1" applyBorder="1" applyAlignment="1">
      <alignment vertical="center"/>
    </xf>
    <xf numFmtId="0" fontId="2" fillId="35" borderId="0" xfId="0" applyFont="1" applyFill="1" applyAlignment="1">
      <alignment horizontal="right" wrapText="1"/>
    </xf>
    <xf numFmtId="179" fontId="2" fillId="35" borderId="0" xfId="85" applyNumberFormat="1" applyFont="1" applyFill="1" applyAlignment="1">
      <alignment horizontal="right" wrapText="1"/>
    </xf>
    <xf numFmtId="4" fontId="3" fillId="33" borderId="0" xfId="85" applyNumberFormat="1" applyFont="1" applyFill="1" applyBorder="1" applyAlignment="1" applyProtection="1">
      <alignment horizontal="right" vertical="center" wrapText="1"/>
      <protection/>
    </xf>
    <xf numFmtId="178" fontId="2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49" fontId="3" fillId="33" borderId="0" xfId="85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3" xfId="60"/>
    <cellStyle name="Normal 32" xfId="61"/>
    <cellStyle name="Normal 4" xfId="62"/>
    <cellStyle name="Normal 43" xfId="63"/>
    <cellStyle name="Normal 49" xfId="64"/>
    <cellStyle name="Normal 5" xfId="65"/>
    <cellStyle name="Normal 6" xfId="66"/>
    <cellStyle name="Normal 7" xfId="67"/>
    <cellStyle name="Normal 8" xfId="68"/>
    <cellStyle name="Normal 9" xfId="69"/>
    <cellStyle name="Nota" xfId="70"/>
    <cellStyle name="Percent" xfId="71"/>
    <cellStyle name="Porcentagem 2" xfId="72"/>
    <cellStyle name="Ruim" xfId="73"/>
    <cellStyle name="Saída" xfId="74"/>
    <cellStyle name="Comma [0]" xfId="75"/>
    <cellStyle name="Separador de milhares 2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6"/>
  <sheetViews>
    <sheetView tabSelected="1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6" customWidth="1"/>
    <col min="2" max="2" width="10.00390625" style="1" bestFit="1" customWidth="1"/>
    <col min="3" max="3" width="7.57421875" style="1" customWidth="1"/>
    <col min="4" max="4" width="7.7109375" style="1" customWidth="1"/>
    <col min="5" max="5" width="7.28125" style="1" customWidth="1"/>
    <col min="6" max="6" width="7.8515625" style="1" customWidth="1"/>
    <col min="7" max="7" width="8.00390625" style="1" customWidth="1"/>
    <col min="8" max="10" width="7.421875" style="1" customWidth="1"/>
    <col min="11" max="11" width="8.00390625" style="1" bestFit="1" customWidth="1"/>
    <col min="12" max="12" width="8.00390625" style="1" customWidth="1"/>
    <col min="13" max="13" width="6.57421875" style="1" customWidth="1"/>
    <col min="14" max="16384" width="9.140625" style="1" customWidth="1"/>
  </cols>
  <sheetData>
    <row r="1" spans="1:13" ht="12.7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3" customFormat="1" ht="9">
      <c r="A2" s="2"/>
    </row>
    <row r="3" spans="1:13" s="3" customFormat="1" ht="10.5" customHeight="1">
      <c r="A3" s="41" t="s">
        <v>2</v>
      </c>
      <c r="B3" s="42" t="s">
        <v>24</v>
      </c>
      <c r="C3" s="47" t="s">
        <v>18</v>
      </c>
      <c r="D3" s="47"/>
      <c r="E3" s="47"/>
      <c r="F3" s="47"/>
      <c r="G3" s="47"/>
      <c r="H3" s="47"/>
      <c r="I3" s="47"/>
      <c r="J3" s="47"/>
      <c r="K3" s="47"/>
      <c r="L3" s="48"/>
      <c r="M3" s="44" t="s">
        <v>25</v>
      </c>
    </row>
    <row r="4" spans="1:13" s="3" customFormat="1" ht="10.5" customHeight="1">
      <c r="A4" s="41"/>
      <c r="B4" s="43"/>
      <c r="C4" s="4">
        <v>2014</v>
      </c>
      <c r="D4" s="4">
        <v>2015</v>
      </c>
      <c r="E4" s="4">
        <v>2016</v>
      </c>
      <c r="F4" s="4">
        <v>2017</v>
      </c>
      <c r="G4" s="4">
        <v>2018</v>
      </c>
      <c r="H4" s="4">
        <v>2019</v>
      </c>
      <c r="I4" s="4">
        <v>2020</v>
      </c>
      <c r="J4" s="4">
        <v>2021</v>
      </c>
      <c r="K4" s="4">
        <v>2022</v>
      </c>
      <c r="L4" s="4">
        <v>2023</v>
      </c>
      <c r="M4" s="45"/>
    </row>
    <row r="5" spans="1:2" s="3" customFormat="1" ht="9">
      <c r="A5" s="5"/>
      <c r="B5" s="5"/>
    </row>
    <row r="6" spans="1:13" s="8" customFormat="1" ht="12.75" customHeight="1">
      <c r="A6" s="46" t="s">
        <v>11</v>
      </c>
      <c r="B6" s="46"/>
      <c r="C6" s="6">
        <f aca="true" t="shared" si="0" ref="C6:I6">C8+C9</f>
        <v>471094.52830994</v>
      </c>
      <c r="D6" s="6">
        <f t="shared" si="0"/>
        <v>430585.879748</v>
      </c>
      <c r="E6" s="6">
        <f t="shared" si="0"/>
        <v>379085.22261344997</v>
      </c>
      <c r="F6" s="6">
        <f t="shared" si="0"/>
        <v>369079.85087426</v>
      </c>
      <c r="G6" s="6">
        <f t="shared" si="0"/>
        <v>368470.79634630005</v>
      </c>
      <c r="H6" s="6">
        <f t="shared" si="0"/>
        <v>365066.8195668</v>
      </c>
      <c r="I6" s="6">
        <f t="shared" si="0"/>
        <v>338818.84961556</v>
      </c>
      <c r="J6" s="6">
        <f>J8+J9</f>
        <v>381193.18335459003</v>
      </c>
      <c r="K6" s="6">
        <f>K8+K9</f>
        <v>406524.7274050499</v>
      </c>
      <c r="L6" s="6">
        <f>L8+L9</f>
        <v>517077.43462054</v>
      </c>
      <c r="M6" s="7">
        <f>((L6/K6)-1)*100</f>
        <v>27.19458369019174</v>
      </c>
    </row>
    <row r="7" spans="1:13" s="3" customFormat="1" ht="9" customHeight="1">
      <c r="A7" s="5"/>
      <c r="B7" s="5"/>
      <c r="C7" s="29"/>
      <c r="D7" s="29"/>
      <c r="E7" s="29"/>
      <c r="F7" s="29"/>
      <c r="G7" s="29"/>
      <c r="H7" s="29"/>
      <c r="I7" s="29"/>
      <c r="J7" s="29"/>
      <c r="K7" s="29"/>
      <c r="L7" s="29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J8">C11+C13+C17+C20+C23+C26+C29+C36</f>
        <v>71209.75985594002</v>
      </c>
      <c r="D8" s="6">
        <f t="shared" si="1"/>
        <v>70988.55957062</v>
      </c>
      <c r="E8" s="6">
        <f t="shared" si="1"/>
        <v>63572.03562432</v>
      </c>
      <c r="F8" s="6">
        <f t="shared" si="1"/>
        <v>65974.05708026</v>
      </c>
      <c r="G8" s="6">
        <f t="shared" si="1"/>
        <v>69015.14494124</v>
      </c>
      <c r="H8" s="6">
        <f t="shared" si="1"/>
        <v>68635.29545153001</v>
      </c>
      <c r="I8" s="6">
        <f t="shared" si="1"/>
        <v>77729.25483312001</v>
      </c>
      <c r="J8" s="6">
        <f t="shared" si="1"/>
        <v>77643.79405157</v>
      </c>
      <c r="K8" s="6">
        <f>K11+K13+K17+K20+K23+K26+K29+K36</f>
        <v>99012.53823104991</v>
      </c>
      <c r="L8" s="6">
        <f>L11+L13+L17+L20+L23+L26+L29+L36</f>
        <v>100566.90961453001</v>
      </c>
      <c r="M8" s="7">
        <f>((L8/K8)-1)*100</f>
        <v>1.5698732819604322</v>
      </c>
    </row>
    <row r="9" spans="1:13" s="3" customFormat="1" ht="12.75" customHeight="1">
      <c r="A9" s="5"/>
      <c r="B9" s="11" t="s">
        <v>1</v>
      </c>
      <c r="C9" s="6">
        <f>C15+C18+C21+C24+C27+C30+C32+C34+C37</f>
        <v>399884.768454</v>
      </c>
      <c r="D9" s="6">
        <f aca="true" t="shared" si="2" ref="D9:L9">D15+D18+D21+D24+D27+D30+D32+D34+D37</f>
        <v>359597.32017738</v>
      </c>
      <c r="E9" s="6">
        <f t="shared" si="2"/>
        <v>315513.18698913</v>
      </c>
      <c r="F9" s="6">
        <f t="shared" si="2"/>
        <v>303105.793794</v>
      </c>
      <c r="G9" s="6">
        <f t="shared" si="2"/>
        <v>299455.65140506</v>
      </c>
      <c r="H9" s="6">
        <f t="shared" si="2"/>
        <v>296431.52411527</v>
      </c>
      <c r="I9" s="6">
        <f t="shared" si="2"/>
        <v>261089.59478243996</v>
      </c>
      <c r="J9" s="6">
        <f t="shared" si="2"/>
        <v>303549.38930302</v>
      </c>
      <c r="K9" s="6">
        <f t="shared" si="2"/>
        <v>307512.189174</v>
      </c>
      <c r="L9" s="6">
        <f t="shared" si="2"/>
        <v>416510.52500600996</v>
      </c>
      <c r="M9" s="7">
        <f>((L9/K9)-1)*100</f>
        <v>35.44520824517148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30">
        <v>52382.746618000005</v>
      </c>
      <c r="D11" s="30">
        <v>46661.677236999996</v>
      </c>
      <c r="E11" s="30">
        <v>36198.064198</v>
      </c>
      <c r="F11" s="30">
        <v>39188.462525999996</v>
      </c>
      <c r="G11" s="30">
        <v>38891.194229</v>
      </c>
      <c r="H11" s="37">
        <v>37820.506185</v>
      </c>
      <c r="I11" s="37">
        <v>42821.687471</v>
      </c>
      <c r="J11" s="37">
        <v>41057.06757192999</v>
      </c>
      <c r="K11" s="37">
        <v>42011.4775204399</v>
      </c>
      <c r="L11" s="37">
        <v>41915.02724301</v>
      </c>
      <c r="M11" s="7">
        <f>((L11/K11)-1)*100</f>
        <v>-0.22958077916438446</v>
      </c>
    </row>
    <row r="12" spans="1:13" s="3" customFormat="1" ht="9" customHeight="1">
      <c r="A12" s="5"/>
      <c r="B12" s="5"/>
      <c r="C12" s="17"/>
      <c r="D12" s="17"/>
      <c r="E12" s="17"/>
      <c r="F12" s="17"/>
      <c r="G12" s="17"/>
      <c r="H12" s="37"/>
      <c r="I12" s="37"/>
      <c r="J12" s="37"/>
      <c r="K12" s="37"/>
      <c r="L12" s="37"/>
      <c r="M12" s="7"/>
    </row>
    <row r="13" spans="1:13" s="3" customFormat="1" ht="12.75" customHeight="1">
      <c r="A13" s="5" t="s">
        <v>12</v>
      </c>
      <c r="B13" s="5" t="s">
        <v>0</v>
      </c>
      <c r="C13" s="30">
        <v>7770.49958801</v>
      </c>
      <c r="D13" s="30">
        <v>12747.681136950001</v>
      </c>
      <c r="E13" s="30">
        <v>15772.4797586</v>
      </c>
      <c r="F13" s="30">
        <v>16516.21832828</v>
      </c>
      <c r="G13" s="30">
        <v>20672.46499796</v>
      </c>
      <c r="H13" s="37">
        <v>21374.972040859997</v>
      </c>
      <c r="I13" s="37">
        <v>24777.25377391</v>
      </c>
      <c r="J13" s="37">
        <v>27022.849466300002</v>
      </c>
      <c r="K13" s="37">
        <v>29665.75594242</v>
      </c>
      <c r="L13" s="37">
        <v>29533.97615623</v>
      </c>
      <c r="M13" s="7">
        <f>((L13/K13)-1)*100</f>
        <v>-0.44421516325348076</v>
      </c>
    </row>
    <row r="14" spans="1:13" s="3" customFormat="1" ht="9" customHeight="1">
      <c r="A14" s="5"/>
      <c r="B14" s="5"/>
      <c r="C14" s="17"/>
      <c r="D14" s="17"/>
      <c r="E14" s="17"/>
      <c r="F14" s="17"/>
      <c r="G14" s="17"/>
      <c r="H14" s="37"/>
      <c r="I14" s="37"/>
      <c r="J14" s="37"/>
      <c r="K14" s="37"/>
      <c r="L14" s="37"/>
      <c r="M14" s="7"/>
    </row>
    <row r="15" spans="1:13" s="3" customFormat="1" ht="12.75" customHeight="1">
      <c r="A15" s="5" t="s">
        <v>10</v>
      </c>
      <c r="B15" s="5" t="s">
        <v>1</v>
      </c>
      <c r="C15" s="30">
        <v>325.49177399999996</v>
      </c>
      <c r="D15" s="30">
        <v>255.940367</v>
      </c>
      <c r="E15" s="30">
        <v>257.611324</v>
      </c>
      <c r="F15" s="30">
        <v>197.491929</v>
      </c>
      <c r="G15" s="30">
        <v>353.805202</v>
      </c>
      <c r="H15" s="37">
        <v>321.32313</v>
      </c>
      <c r="I15" s="37">
        <v>0</v>
      </c>
      <c r="J15" s="37">
        <v>0</v>
      </c>
      <c r="K15" s="37">
        <v>0</v>
      </c>
      <c r="L15" s="37">
        <v>0</v>
      </c>
      <c r="M15" s="38" t="s">
        <v>13</v>
      </c>
    </row>
    <row r="16" spans="1:13" s="3" customFormat="1" ht="9" customHeight="1">
      <c r="A16" s="5"/>
      <c r="B16" s="5"/>
      <c r="C16" s="17"/>
      <c r="D16" s="17"/>
      <c r="E16" s="17"/>
      <c r="F16" s="17"/>
      <c r="G16" s="17"/>
      <c r="H16" s="37"/>
      <c r="I16" s="37"/>
      <c r="J16" s="37"/>
      <c r="K16" s="37"/>
      <c r="L16" s="37"/>
      <c r="M16" s="7"/>
    </row>
    <row r="17" spans="1:13" s="3" customFormat="1" ht="12.75" customHeight="1">
      <c r="A17" s="5" t="s">
        <v>5</v>
      </c>
      <c r="B17" s="5" t="s">
        <v>0</v>
      </c>
      <c r="C17" s="30">
        <v>1361.5568310200001</v>
      </c>
      <c r="D17" s="30">
        <v>1741.2636291100002</v>
      </c>
      <c r="E17" s="30">
        <v>1655.54414201</v>
      </c>
      <c r="F17" s="30">
        <v>1599.76917701</v>
      </c>
      <c r="G17" s="30">
        <v>1589.8909869000001</v>
      </c>
      <c r="H17" s="37">
        <v>1466.31312785</v>
      </c>
      <c r="I17" s="37">
        <v>1569.40687257</v>
      </c>
      <c r="J17" s="37">
        <v>2393.1154220500002</v>
      </c>
      <c r="K17" s="37">
        <v>3466.16146148</v>
      </c>
      <c r="L17" s="37">
        <v>3883.3139886</v>
      </c>
      <c r="M17" s="7">
        <f>((L17/K17)-1)*100</f>
        <v>12.034999862409235</v>
      </c>
    </row>
    <row r="18" spans="1:13" s="12" customFormat="1" ht="12.75" customHeight="1">
      <c r="A18" s="5"/>
      <c r="B18" s="5" t="s">
        <v>1</v>
      </c>
      <c r="C18" s="30">
        <v>5253.685492</v>
      </c>
      <c r="D18" s="30">
        <v>2212.2643989999997</v>
      </c>
      <c r="E18" s="30">
        <v>2136.424018</v>
      </c>
      <c r="F18" s="30">
        <v>1881.757017</v>
      </c>
      <c r="G18" s="30">
        <v>1832.412726</v>
      </c>
      <c r="H18" s="37">
        <v>1828.601263</v>
      </c>
      <c r="I18" s="37">
        <v>1335.1305759999998</v>
      </c>
      <c r="J18" s="37">
        <v>1739.9394123800002</v>
      </c>
      <c r="K18" s="37">
        <v>1390.75305875</v>
      </c>
      <c r="L18" s="37">
        <v>524.94069977</v>
      </c>
      <c r="M18" s="7">
        <f>((L18/K18)-1)*100</f>
        <v>-62.254931134804515</v>
      </c>
    </row>
    <row r="19" spans="1:13" s="12" customFormat="1" ht="9" customHeight="1">
      <c r="A19" s="5"/>
      <c r="B19" s="5"/>
      <c r="C19" s="17"/>
      <c r="D19" s="17"/>
      <c r="E19" s="17"/>
      <c r="F19" s="17"/>
      <c r="G19" s="17"/>
      <c r="H19" s="37"/>
      <c r="I19" s="37"/>
      <c r="J19" s="37"/>
      <c r="K19" s="37"/>
      <c r="L19" s="37"/>
      <c r="M19" s="7"/>
    </row>
    <row r="20" spans="1:13" s="12" customFormat="1" ht="12.75" customHeight="1">
      <c r="A20" s="5" t="s">
        <v>6</v>
      </c>
      <c r="B20" s="5" t="s">
        <v>0</v>
      </c>
      <c r="C20" s="30">
        <v>2005.6450205700003</v>
      </c>
      <c r="D20" s="30">
        <v>1525.97879556</v>
      </c>
      <c r="E20" s="30">
        <v>1295.39460809</v>
      </c>
      <c r="F20" s="30">
        <v>1159.84727</v>
      </c>
      <c r="G20" s="30">
        <v>867.510919</v>
      </c>
      <c r="H20" s="37">
        <v>860.7912741100001</v>
      </c>
      <c r="I20" s="37">
        <v>869.4742231100001</v>
      </c>
      <c r="J20" s="37">
        <v>307.21907038</v>
      </c>
      <c r="K20" s="37">
        <v>9731.022786</v>
      </c>
      <c r="L20" s="37">
        <v>10251.43628841</v>
      </c>
      <c r="M20" s="7">
        <f>((L20/K20)-1)*100</f>
        <v>5.3479835969423295</v>
      </c>
    </row>
    <row r="21" spans="1:13" s="12" customFormat="1" ht="12.75" customHeight="1">
      <c r="A21" s="5"/>
      <c r="B21" s="5" t="s">
        <v>1</v>
      </c>
      <c r="C21" s="30">
        <v>583.409393</v>
      </c>
      <c r="D21" s="30">
        <v>502.253362</v>
      </c>
      <c r="E21" s="30">
        <v>456.203076</v>
      </c>
      <c r="F21" s="30">
        <v>394.974267</v>
      </c>
      <c r="G21" s="30">
        <v>341.389638</v>
      </c>
      <c r="H21" s="37">
        <v>231.422121</v>
      </c>
      <c r="I21" s="37">
        <v>213.10587</v>
      </c>
      <c r="J21" s="37">
        <v>78.754052</v>
      </c>
      <c r="K21" s="37">
        <v>363.45956046</v>
      </c>
      <c r="L21" s="37">
        <v>74.319244</v>
      </c>
      <c r="M21" s="7">
        <f>((L21/K21)-1)*100</f>
        <v>-79.55226603313436</v>
      </c>
    </row>
    <row r="22" spans="1:13" s="12" customFormat="1" ht="9" customHeight="1">
      <c r="A22" s="5"/>
      <c r="B22" s="5"/>
      <c r="C22" s="17"/>
      <c r="D22" s="17"/>
      <c r="E22" s="17"/>
      <c r="F22" s="17"/>
      <c r="G22" s="17"/>
      <c r="H22" s="37"/>
      <c r="I22" s="37"/>
      <c r="J22" s="37"/>
      <c r="K22" s="37"/>
      <c r="L22" s="37"/>
      <c r="M22" s="7"/>
    </row>
    <row r="23" spans="1:13" s="12" customFormat="1" ht="12.75" customHeight="1">
      <c r="A23" s="5" t="s">
        <v>7</v>
      </c>
      <c r="B23" s="5" t="s">
        <v>0</v>
      </c>
      <c r="C23" s="30">
        <v>1501.844957</v>
      </c>
      <c r="D23" s="30">
        <v>1374.0223639</v>
      </c>
      <c r="E23" s="30">
        <v>1151.7191435299999</v>
      </c>
      <c r="F23" s="30">
        <v>1027.41638732</v>
      </c>
      <c r="G23" s="30">
        <v>1093.9660669999998</v>
      </c>
      <c r="H23" s="37">
        <v>794.33555927</v>
      </c>
      <c r="I23" s="37">
        <v>277.24421586</v>
      </c>
      <c r="J23" s="37">
        <v>361.19225172</v>
      </c>
      <c r="K23" s="37">
        <v>556.99853339</v>
      </c>
      <c r="L23" s="37">
        <v>333.0534271</v>
      </c>
      <c r="M23" s="7">
        <f>((L23/K23)-1)*100</f>
        <v>-40.20569047588458</v>
      </c>
    </row>
    <row r="24" spans="1:13" s="12" customFormat="1" ht="12.75" customHeight="1">
      <c r="A24" s="5"/>
      <c r="B24" s="5" t="s">
        <v>1</v>
      </c>
      <c r="C24" s="30">
        <v>2960.834551</v>
      </c>
      <c r="D24" s="30">
        <v>1580.6771449999999</v>
      </c>
      <c r="E24" s="30">
        <v>1062.0234319999997</v>
      </c>
      <c r="F24" s="30">
        <v>964.06004</v>
      </c>
      <c r="G24" s="30">
        <v>101.9680749</v>
      </c>
      <c r="H24" s="37">
        <v>159.28211199999998</v>
      </c>
      <c r="I24" s="37">
        <v>181.99207360000003</v>
      </c>
      <c r="J24" s="37">
        <v>13.51727722</v>
      </c>
      <c r="K24" s="37">
        <v>21.14302</v>
      </c>
      <c r="L24" s="37">
        <v>9.06133</v>
      </c>
      <c r="M24" s="7">
        <f>((L24/K24)-1)*100</f>
        <v>-57.14268822523935</v>
      </c>
    </row>
    <row r="25" spans="1:13" s="12" customFormat="1" ht="9" customHeight="1">
      <c r="A25" s="5"/>
      <c r="B25" s="5"/>
      <c r="C25" s="17"/>
      <c r="D25" s="17"/>
      <c r="E25" s="17"/>
      <c r="F25" s="17"/>
      <c r="G25" s="17"/>
      <c r="H25" s="37"/>
      <c r="I25" s="37"/>
      <c r="J25" s="37"/>
      <c r="K25" s="37"/>
      <c r="L25" s="37"/>
      <c r="M25" s="7"/>
    </row>
    <row r="26" spans="1:13" s="12" customFormat="1" ht="12.75" customHeight="1">
      <c r="A26" s="5" t="s">
        <v>8</v>
      </c>
      <c r="B26" s="5" t="s">
        <v>0</v>
      </c>
      <c r="C26" s="30">
        <v>5594.85497934</v>
      </c>
      <c r="D26" s="30">
        <v>6379.5032291100015</v>
      </c>
      <c r="E26" s="30">
        <v>6832.95277009</v>
      </c>
      <c r="F26" s="30">
        <v>6077.517123650001</v>
      </c>
      <c r="G26" s="30">
        <v>5686.12774738</v>
      </c>
      <c r="H26" s="37">
        <v>6167.98611344</v>
      </c>
      <c r="I26" s="37">
        <v>6733.356534619999</v>
      </c>
      <c r="J26" s="37">
        <v>5787.410475709999</v>
      </c>
      <c r="K26" s="37">
        <v>12638.15684064</v>
      </c>
      <c r="L26" s="37">
        <v>13640.51210752</v>
      </c>
      <c r="M26" s="7">
        <f>((L26/K26)-1)*100</f>
        <v>7.931182367168987</v>
      </c>
    </row>
    <row r="27" spans="1:13" s="8" customFormat="1" ht="12.75" customHeight="1">
      <c r="A27" s="5"/>
      <c r="B27" s="5" t="s">
        <v>1</v>
      </c>
      <c r="C27" s="30">
        <v>17970.912247</v>
      </c>
      <c r="D27" s="30">
        <v>11948.82071</v>
      </c>
      <c r="E27" s="30">
        <v>9690.142128</v>
      </c>
      <c r="F27" s="30">
        <v>8296.289173000001</v>
      </c>
      <c r="G27" s="30">
        <v>5800.692768</v>
      </c>
      <c r="H27" s="37">
        <v>3968.348798</v>
      </c>
      <c r="I27" s="37">
        <v>3747.597628</v>
      </c>
      <c r="J27" s="37">
        <v>2704.096554</v>
      </c>
      <c r="K27" s="37">
        <v>3750.65227158</v>
      </c>
      <c r="L27" s="37">
        <v>2363.68751201</v>
      </c>
      <c r="M27" s="7">
        <f>((L27/K27)-1)*100</f>
        <v>-36.97929477705827</v>
      </c>
    </row>
    <row r="28" spans="1:13" s="8" customFormat="1" ht="9" customHeight="1">
      <c r="A28" s="5"/>
      <c r="B28" s="5"/>
      <c r="C28" s="17"/>
      <c r="D28" s="17"/>
      <c r="E28" s="17"/>
      <c r="F28" s="17"/>
      <c r="G28" s="17"/>
      <c r="H28" s="37"/>
      <c r="I28" s="37"/>
      <c r="J28" s="37"/>
      <c r="K28" s="37"/>
      <c r="L28" s="37"/>
      <c r="M28" s="7"/>
    </row>
    <row r="29" spans="1:13" s="8" customFormat="1" ht="12.75" customHeight="1">
      <c r="A29" s="5" t="s">
        <v>9</v>
      </c>
      <c r="B29" s="5" t="s">
        <v>0</v>
      </c>
      <c r="C29" s="30">
        <v>592.611862</v>
      </c>
      <c r="D29" s="30">
        <v>558.4331789900001</v>
      </c>
      <c r="E29" s="30">
        <v>665.8810040000001</v>
      </c>
      <c r="F29" s="30">
        <v>404.82626799999997</v>
      </c>
      <c r="G29" s="30">
        <v>213.989994</v>
      </c>
      <c r="H29" s="37">
        <v>150.391151</v>
      </c>
      <c r="I29" s="37">
        <v>280.83174205000006</v>
      </c>
      <c r="J29" s="37">
        <v>314.93979347999993</v>
      </c>
      <c r="K29" s="37">
        <v>547.09054668</v>
      </c>
      <c r="L29" s="37">
        <v>609.60396396</v>
      </c>
      <c r="M29" s="7">
        <f>((L29/K29)-1)*100</f>
        <v>11.426521196419959</v>
      </c>
    </row>
    <row r="30" spans="1:13" s="3" customFormat="1" ht="12.75" customHeight="1">
      <c r="A30" s="5"/>
      <c r="B30" s="5" t="s">
        <v>1</v>
      </c>
      <c r="C30" s="30">
        <v>43687.364201000004</v>
      </c>
      <c r="D30" s="30">
        <v>37233.479077</v>
      </c>
      <c r="E30" s="30">
        <v>31793.580057</v>
      </c>
      <c r="F30" s="30">
        <v>30690.431293140005</v>
      </c>
      <c r="G30" s="30">
        <v>31525.294523750003</v>
      </c>
      <c r="H30" s="37">
        <v>31566.034276</v>
      </c>
      <c r="I30" s="37">
        <v>14946.700260610001</v>
      </c>
      <c r="J30" s="37">
        <v>19464.47988547</v>
      </c>
      <c r="K30" s="37">
        <v>17063.58218077</v>
      </c>
      <c r="L30" s="37">
        <v>16325.65356807</v>
      </c>
      <c r="M30" s="7">
        <f>((L30/K30)-1)*100</f>
        <v>-4.324582053653536</v>
      </c>
    </row>
    <row r="31" spans="1:13" s="3" customFormat="1" ht="9" customHeight="1">
      <c r="A31" s="5"/>
      <c r="B31" s="5"/>
      <c r="C31" s="17"/>
      <c r="D31" s="17"/>
      <c r="E31" s="17"/>
      <c r="F31" s="17"/>
      <c r="G31" s="17"/>
      <c r="H31" s="37"/>
      <c r="I31" s="37"/>
      <c r="J31" s="37"/>
      <c r="K31" s="37"/>
      <c r="L31" s="37"/>
      <c r="M31" s="7"/>
    </row>
    <row r="32" spans="1:13" s="3" customFormat="1" ht="12.75" customHeight="1">
      <c r="A32" s="5" t="s">
        <v>15</v>
      </c>
      <c r="B32" s="5" t="s">
        <v>1</v>
      </c>
      <c r="C32" s="30">
        <v>274684.618543</v>
      </c>
      <c r="D32" s="30">
        <v>256462.79332437998</v>
      </c>
      <c r="E32" s="30">
        <v>230848.69773613</v>
      </c>
      <c r="F32" s="30">
        <v>223682.69661086</v>
      </c>
      <c r="G32" s="30">
        <v>230674.73893541</v>
      </c>
      <c r="H32" s="37">
        <v>234425.18258798998</v>
      </c>
      <c r="I32" s="37">
        <v>211777.31671873998</v>
      </c>
      <c r="J32" s="37">
        <v>248705.45520888</v>
      </c>
      <c r="K32" s="37">
        <v>255130.6670829</v>
      </c>
      <c r="L32" s="37">
        <v>372305.3522938</v>
      </c>
      <c r="M32" s="7">
        <f>((L32/K32)-1)*100</f>
        <v>45.92732286974588</v>
      </c>
    </row>
    <row r="33" spans="2:17" s="3" customFormat="1" ht="9" customHeight="1">
      <c r="B33" s="5"/>
      <c r="C33" s="17"/>
      <c r="D33" s="17"/>
      <c r="E33" s="17"/>
      <c r="F33" s="17"/>
      <c r="G33" s="17"/>
      <c r="H33" s="37"/>
      <c r="I33" s="37"/>
      <c r="J33" s="37"/>
      <c r="K33" s="37"/>
      <c r="L33" s="37"/>
      <c r="M33" s="7"/>
      <c r="Q33" s="5"/>
    </row>
    <row r="34" spans="1:13" s="3" customFormat="1" ht="12.75" customHeight="1">
      <c r="A34" s="5" t="s">
        <v>16</v>
      </c>
      <c r="B34" s="5" t="s">
        <v>1</v>
      </c>
      <c r="C34" s="30">
        <v>54418.452252999996</v>
      </c>
      <c r="D34" s="30">
        <v>49401.091793</v>
      </c>
      <c r="E34" s="30">
        <v>39268.505218</v>
      </c>
      <c r="F34" s="30">
        <v>36998.093464</v>
      </c>
      <c r="G34" s="30">
        <v>28825.349537000002</v>
      </c>
      <c r="H34" s="37">
        <v>23931.329827280002</v>
      </c>
      <c r="I34" s="37">
        <v>28887.75165549</v>
      </c>
      <c r="J34" s="37">
        <v>30843.14691307</v>
      </c>
      <c r="K34" s="37">
        <v>29791.93199954</v>
      </c>
      <c r="L34" s="37">
        <v>24907.51035836</v>
      </c>
      <c r="M34" s="7">
        <f>((L34/K34)-1)*100</f>
        <v>-16.395115433451647</v>
      </c>
    </row>
    <row r="35" spans="1:17" s="3" customFormat="1" ht="9" customHeight="1">
      <c r="A35" s="5"/>
      <c r="B35" s="5"/>
      <c r="C35" s="17"/>
      <c r="D35" s="17"/>
      <c r="E35" s="17"/>
      <c r="F35" s="17"/>
      <c r="G35" s="17"/>
      <c r="H35" s="36"/>
      <c r="I35" s="37"/>
      <c r="J35" s="37"/>
      <c r="K35" s="37"/>
      <c r="L35" s="37"/>
      <c r="M35" s="7"/>
      <c r="Q35" s="5"/>
    </row>
    <row r="36" spans="1:17" s="3" customFormat="1" ht="9" customHeight="1">
      <c r="A36" s="13" t="s">
        <v>17</v>
      </c>
      <c r="B36" s="5" t="s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36"/>
      <c r="I36" s="37">
        <v>400</v>
      </c>
      <c r="J36" s="37">
        <v>400</v>
      </c>
      <c r="K36" s="37">
        <v>395.874599999999</v>
      </c>
      <c r="L36" s="37">
        <v>399.9864397</v>
      </c>
      <c r="M36" s="7">
        <f>((L36/K36)-1)*100</f>
        <v>1.0386722714720742</v>
      </c>
      <c r="Q36" s="5"/>
    </row>
    <row r="37" spans="1:13" s="3" customFormat="1" ht="12" customHeight="1">
      <c r="A37" s="13"/>
      <c r="B37" s="5" t="s">
        <v>1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7">
        <v>0</v>
      </c>
      <c r="J37" s="37">
        <v>0</v>
      </c>
      <c r="K37" s="37">
        <v>0</v>
      </c>
      <c r="L37" s="37">
        <v>0</v>
      </c>
      <c r="M37" s="31" t="s">
        <v>13</v>
      </c>
    </row>
    <row r="38" spans="1:13" s="3" customFormat="1" ht="9" customHeight="1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3" customFormat="1" ht="9">
      <c r="A39" s="22" t="s">
        <v>14</v>
      </c>
      <c r="B39" s="19"/>
      <c r="C39" s="19"/>
      <c r="D39" s="19"/>
      <c r="E39" s="19"/>
      <c r="F39" s="18"/>
      <c r="G39" s="24"/>
      <c r="H39" s="25"/>
      <c r="I39" s="25"/>
      <c r="J39" s="25"/>
      <c r="K39" s="25"/>
      <c r="L39" s="25"/>
      <c r="M39" s="18"/>
    </row>
    <row r="40" spans="1:13" s="3" customFormat="1" ht="9">
      <c r="A40" s="21" t="s">
        <v>19</v>
      </c>
      <c r="B40" s="20"/>
      <c r="C40" s="19"/>
      <c r="D40" s="19"/>
      <c r="E40" s="19"/>
      <c r="F40" s="19"/>
      <c r="G40" s="26"/>
      <c r="H40" s="27"/>
      <c r="I40" s="27"/>
      <c r="J40" s="27"/>
      <c r="K40" s="27"/>
      <c r="L40" s="27"/>
      <c r="M40" s="20"/>
    </row>
    <row r="41" spans="1:13" s="3" customFormat="1" ht="9">
      <c r="A41" s="23" t="s">
        <v>20</v>
      </c>
      <c r="B41" s="20"/>
      <c r="C41" s="20"/>
      <c r="D41" s="20"/>
      <c r="E41" s="20"/>
      <c r="F41" s="20"/>
      <c r="G41" s="28"/>
      <c r="H41" s="27"/>
      <c r="I41" s="27"/>
      <c r="J41" s="27"/>
      <c r="K41" s="27"/>
      <c r="L41" s="27"/>
      <c r="M41" s="20"/>
    </row>
    <row r="42" spans="1:13" s="32" customFormat="1" ht="9.75" customHeight="1">
      <c r="A42" s="39" t="s">
        <v>21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s="32" customFormat="1" ht="9">
      <c r="A43" s="39" t="s">
        <v>22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32" customFormat="1" ht="9">
      <c r="A44" s="39" t="s">
        <v>23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s="3" customFormat="1" ht="9">
      <c r="A45" s="33" t="s">
        <v>26</v>
      </c>
      <c r="B45" s="32"/>
      <c r="C45" s="32"/>
      <c r="D45" s="32"/>
      <c r="E45" s="32"/>
      <c r="F45" s="34"/>
      <c r="G45" s="35"/>
      <c r="H45" s="35"/>
      <c r="I45" s="35"/>
      <c r="J45" s="35"/>
      <c r="K45" s="35"/>
      <c r="L45" s="35"/>
      <c r="M45" s="32"/>
    </row>
    <row r="46" s="3" customFormat="1" ht="9">
      <c r="A46" s="2"/>
    </row>
    <row r="47" s="3" customFormat="1" ht="9">
      <c r="A47" s="2"/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</sheetData>
  <sheetProtection/>
  <mergeCells count="9">
    <mergeCell ref="A43:M43"/>
    <mergeCell ref="A44:M44"/>
    <mergeCell ref="A42:M42"/>
    <mergeCell ref="A1:M1"/>
    <mergeCell ref="A3:A4"/>
    <mergeCell ref="B3:B4"/>
    <mergeCell ref="M3:M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lastPrinted>2023-05-18T19:11:02Z</cp:lastPrinted>
  <dcterms:created xsi:type="dcterms:W3CDTF">2001-05-25T16:07:58Z</dcterms:created>
  <dcterms:modified xsi:type="dcterms:W3CDTF">2024-06-13T17:29:39Z</dcterms:modified>
  <cp:category/>
  <cp:version/>
  <cp:contentType/>
  <cp:contentStatus/>
</cp:coreProperties>
</file>