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60" tabRatio="599" activeTab="0"/>
  </bookViews>
  <sheets>
    <sheet name="T2.20" sheetId="1" r:id="rId1"/>
    <sheet name="PE - 2003" sheetId="2" state="hidden" r:id="rId2"/>
  </sheets>
  <definedNames>
    <definedName name="__123Graph_AGráfico1A" hidden="1">'T2.20'!#REF!</definedName>
    <definedName name="__123Graph_BGráfico1A" hidden="1">'T2.20'!#REF!</definedName>
    <definedName name="__123Graph_CGráfico1A" hidden="1">'T2.20'!#REF!</definedName>
    <definedName name="__123Graph_XGráfico1A" hidden="1">'T2.20'!#REF!</definedName>
    <definedName name="_Fill" hidden="1">'T2.20'!#REF!</definedName>
    <definedName name="_xlfn.IFERROR" hidden="1">#NAME?</definedName>
    <definedName name="_xlnm.Print_Area" localSheetId="0">'T2.20'!$A$1:$L$92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<sst xmlns="http://schemas.openxmlformats.org/spreadsheetml/2006/main" count="158" uniqueCount="102">
  <si>
    <t>Beneficiários</t>
  </si>
  <si>
    <t>Unidades da Federação</t>
  </si>
  <si>
    <t>Amazonas</t>
  </si>
  <si>
    <t>Rio de Janeiro</t>
  </si>
  <si>
    <t xml:space="preserve">Municípios  </t>
  </si>
  <si>
    <t>Campos dos Goytacazes (RJ)</t>
  </si>
  <si>
    <t>Carapebus  (RJ)</t>
  </si>
  <si>
    <t>Macaé (RJ)</t>
  </si>
  <si>
    <t>Quissamã (RJ)</t>
  </si>
  <si>
    <t>Rio das Ostras (RJ)</t>
  </si>
  <si>
    <t>Coari (AM)</t>
  </si>
  <si>
    <t>União</t>
  </si>
  <si>
    <t>Ministério do Meio Ambiente</t>
  </si>
  <si>
    <t>Ministério de Minas e Energia</t>
  </si>
  <si>
    <t>Rio Grande do Norte</t>
  </si>
  <si>
    <t>Espírito Santo</t>
  </si>
  <si>
    <t>São João da Barra (RJ)</t>
  </si>
  <si>
    <t>Cabo Frio (RJ)</t>
  </si>
  <si>
    <t>Presidente Kennedy (ES)</t>
  </si>
  <si>
    <t>Areia Branca (RN)</t>
  </si>
  <si>
    <t>Mossoró (RN)</t>
  </si>
  <si>
    <t>Armação dos Búzios (RJ)</t>
  </si>
  <si>
    <t>Jaguaré (ES)</t>
  </si>
  <si>
    <t>Casemiro de Abreu (RJ)</t>
  </si>
  <si>
    <t>Notas: 1. Reais em valores correntes.</t>
  </si>
  <si>
    <t>TOTAL</t>
  </si>
  <si>
    <t>MUNICÍPIOS</t>
  </si>
  <si>
    <t>ESTADOS</t>
  </si>
  <si>
    <t>RJ</t>
  </si>
  <si>
    <t>ES</t>
  </si>
  <si>
    <t>AM</t>
  </si>
  <si>
    <t>RN</t>
  </si>
  <si>
    <t>MME</t>
  </si>
  <si>
    <t>MMA</t>
  </si>
  <si>
    <t>TOTAL BRASIL</t>
  </si>
  <si>
    <t>Bahia</t>
  </si>
  <si>
    <t>Sergipe</t>
  </si>
  <si>
    <t>Fonte: ANP/SPG, conforme a Lei n° 9.478/1997 e o Decreto n° 2.705/1998.</t>
  </si>
  <si>
    <t>Total</t>
  </si>
  <si>
    <t>Fundo Social</t>
  </si>
  <si>
    <t>-</t>
  </si>
  <si>
    <t>São Paulo</t>
  </si>
  <si>
    <t>Maranhão</t>
  </si>
  <si>
    <r>
      <t>Depósitos Judiciais</t>
    </r>
    <r>
      <rPr>
        <b/>
        <vertAlign val="superscript"/>
        <sz val="7"/>
        <rFont val="Helvetica Neue"/>
        <family val="0"/>
      </rPr>
      <t>1</t>
    </r>
  </si>
  <si>
    <t>¹Depósitos efetuados em função de decisão judicial.</t>
  </si>
  <si>
    <t>Educação</t>
  </si>
  <si>
    <t>Saúde</t>
  </si>
  <si>
    <t>..</t>
  </si>
  <si>
    <t>Participação Especial distribuída (mil R$)</t>
  </si>
  <si>
    <t>Alagoas</t>
  </si>
  <si>
    <t>Marechal Deodoro (AL)</t>
  </si>
  <si>
    <t>Pilar (AL)</t>
  </si>
  <si>
    <t>Rio Largo (AL)</t>
  </si>
  <si>
    <t>Satuba (AL)</t>
  </si>
  <si>
    <t>Tefe (AM)</t>
  </si>
  <si>
    <t>Cairu (BA)</t>
  </si>
  <si>
    <t>Pojuca (BA)</t>
  </si>
  <si>
    <t>Anchieta (ES)</t>
  </si>
  <si>
    <t>Aracruz (ES)</t>
  </si>
  <si>
    <t>Fundão (ES)</t>
  </si>
  <si>
    <t>Itapemirim (ES)</t>
  </si>
  <si>
    <t>Linhares (ES)</t>
  </si>
  <si>
    <t>Marataízes (ES)</t>
  </si>
  <si>
    <t>Piúma (ES)</t>
  </si>
  <si>
    <t>Serra (ES)</t>
  </si>
  <si>
    <t>Vitória (ES)</t>
  </si>
  <si>
    <t>Santo Antônio dos Lopes (MA)</t>
  </si>
  <si>
    <t>Trizidela do Vale (MA)</t>
  </si>
  <si>
    <t>Araruama (RJ)</t>
  </si>
  <si>
    <t>Arraial do Cabo (RJ)</t>
  </si>
  <si>
    <t>Carapebus (RJ)</t>
  </si>
  <si>
    <t>Casimiro de Abreu (RJ)</t>
  </si>
  <si>
    <t>Guapimirim (RJ)</t>
  </si>
  <si>
    <t>Magé (RJ)</t>
  </si>
  <si>
    <t>Maricá (RJ)</t>
  </si>
  <si>
    <t>Niiterói (RJ)</t>
  </si>
  <si>
    <t>Paraty (RJ)</t>
  </si>
  <si>
    <t>Quissama (RJ)</t>
  </si>
  <si>
    <t>Rio de Janeiro (RJ)</t>
  </si>
  <si>
    <t>São Gonçalo (RJ)</t>
  </si>
  <si>
    <t>Saquarema (RJ)</t>
  </si>
  <si>
    <t>Açu (RN)</t>
  </si>
  <si>
    <t>Alto do Rodrigues (RN)</t>
  </si>
  <si>
    <t>Augusto Severo (RN)</t>
  </si>
  <si>
    <t>Carnaubais (RN)</t>
  </si>
  <si>
    <t>Macau (RN)</t>
  </si>
  <si>
    <t>Serra do Mel (RN)</t>
  </si>
  <si>
    <t>Carmópolis (SE)</t>
  </si>
  <si>
    <t>General Maynard (SE)</t>
  </si>
  <si>
    <t>Japaratuba (SE)</t>
  </si>
  <si>
    <t>Maruim (SE)</t>
  </si>
  <si>
    <t>Rosário do Catete (SE)</t>
  </si>
  <si>
    <t>Santo Amaro das Brotas (SE)</t>
  </si>
  <si>
    <t>Caraguatatuba (SP)</t>
  </si>
  <si>
    <t>Iguape (SP)</t>
  </si>
  <si>
    <t>Ilha Comprida (SP)</t>
  </si>
  <si>
    <t>Ilhabela (SP)</t>
  </si>
  <si>
    <t>Peruíbe (SP)</t>
  </si>
  <si>
    <t>Ubatuba (SP)</t>
  </si>
  <si>
    <t xml:space="preserve">              2. Foi utilizado regime de caixa na elaboração da tabela.</t>
  </si>
  <si>
    <t>23/22
%</t>
  </si>
  <si>
    <t>Tabela 2.20 – Distribuição da participação especial sobre a produção de petróleo e de gás natural, segundo beneficiários – 2014-2023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</si>
</sst>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General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#,##0.000"/>
    <numFmt numFmtId="187" formatCode="0.000"/>
    <numFmt numFmtId="188" formatCode="[$-416]dddd\,\ d&quot; de &quot;mmmm&quot; de &quot;yyyy"/>
    <numFmt numFmtId="189" formatCode="0.0%"/>
    <numFmt numFmtId="190" formatCode="&quot;R$&quot;\ #,##0.00"/>
  </numFmts>
  <fonts count="5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b/>
      <sz val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Helvetica Neu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2">
    <xf numFmtId="180" fontId="0" fillId="0" borderId="0" xfId="0" applyAlignment="1">
      <alignment/>
    </xf>
    <xf numFmtId="180" fontId="6" fillId="33" borderId="0" xfId="0" applyFont="1" applyFill="1" applyAlignment="1">
      <alignment vertical="center"/>
    </xf>
    <xf numFmtId="180" fontId="7" fillId="33" borderId="0" xfId="0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Font="1" applyFill="1" applyAlignment="1">
      <alignment horizontal="center" vertical="center"/>
    </xf>
    <xf numFmtId="180" fontId="6" fillId="33" borderId="0" xfId="0" applyFont="1" applyFill="1" applyBorder="1" applyAlignment="1">
      <alignment vertical="center"/>
    </xf>
    <xf numFmtId="180" fontId="7" fillId="33" borderId="0" xfId="0" applyNumberFormat="1" applyFont="1" applyFill="1" applyBorder="1" applyAlignment="1" applyProtection="1">
      <alignment horizontal="left" vertical="center"/>
      <protection/>
    </xf>
    <xf numFmtId="180" fontId="6" fillId="33" borderId="0" xfId="0" applyNumberFormat="1" applyFont="1" applyFill="1" applyBorder="1" applyAlignment="1" applyProtection="1">
      <alignment horizontal="left" vertical="center"/>
      <protection/>
    </xf>
    <xf numFmtId="180" fontId="7" fillId="33" borderId="0" xfId="0" applyFont="1" applyFill="1" applyBorder="1" applyAlignment="1">
      <alignment horizontal="left" vertical="center"/>
    </xf>
    <xf numFmtId="180" fontId="6" fillId="33" borderId="0" xfId="0" applyFont="1" applyFill="1" applyBorder="1" applyAlignment="1">
      <alignment horizontal="left" vertical="center"/>
    </xf>
    <xf numFmtId="180" fontId="6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0" xfId="0" applyFont="1" applyFill="1" applyBorder="1" applyAlignment="1">
      <alignment vertical="center"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64" applyNumberFormat="1" applyFont="1" applyFill="1" applyBorder="1" applyAlignment="1">
      <alignment horizontal="right" vertical="center"/>
    </xf>
    <xf numFmtId="0" fontId="10" fillId="0" borderId="0" xfId="50">
      <alignment/>
      <protection/>
    </xf>
    <xf numFmtId="0" fontId="10" fillId="0" borderId="0" xfId="50" applyAlignment="1">
      <alignment horizontal="center"/>
      <protection/>
    </xf>
    <xf numFmtId="0" fontId="10" fillId="34" borderId="0" xfId="50" applyFill="1">
      <alignment/>
      <protection/>
    </xf>
    <xf numFmtId="171" fontId="10" fillId="0" borderId="10" xfId="50" applyNumberFormat="1" applyBorder="1">
      <alignment/>
      <protection/>
    </xf>
    <xf numFmtId="171" fontId="10" fillId="0" borderId="0" xfId="50" applyNumberFormat="1">
      <alignment/>
      <protection/>
    </xf>
    <xf numFmtId="0" fontId="10" fillId="34" borderId="0" xfId="50" applyFont="1" applyFill="1" applyBorder="1">
      <alignment/>
      <protection/>
    </xf>
    <xf numFmtId="0" fontId="10" fillId="35" borderId="0" xfId="50" applyFont="1" applyFill="1" applyBorder="1" applyAlignment="1">
      <alignment horizontal="center"/>
      <protection/>
    </xf>
    <xf numFmtId="0" fontId="10" fillId="36" borderId="0" xfId="50" applyFont="1" applyFill="1" applyBorder="1" applyAlignment="1">
      <alignment horizontal="center"/>
      <protection/>
    </xf>
    <xf numFmtId="0" fontId="10" fillId="37" borderId="0" xfId="50" applyFill="1" applyAlignment="1">
      <alignment horizontal="center"/>
      <protection/>
    </xf>
    <xf numFmtId="171" fontId="11" fillId="37" borderId="0" xfId="50" applyNumberFormat="1" applyFont="1" applyFill="1">
      <alignment/>
      <protection/>
    </xf>
    <xf numFmtId="180" fontId="7" fillId="33" borderId="11" xfId="0" applyFont="1" applyFill="1" applyBorder="1" applyAlignment="1">
      <alignment horizontal="center" vertical="center"/>
    </xf>
    <xf numFmtId="171" fontId="12" fillId="33" borderId="0" xfId="64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3" fontId="12" fillId="33" borderId="0" xfId="64" applyNumberFormat="1" applyFont="1" applyFill="1" applyBorder="1" applyAlignment="1" applyProtection="1">
      <alignment horizontal="right" vertical="center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horizontal="right" vertical="center"/>
    </xf>
    <xf numFmtId="3" fontId="12" fillId="33" borderId="0" xfId="64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3" fontId="6" fillId="33" borderId="0" xfId="64" applyNumberFormat="1" applyFont="1" applyFill="1" applyBorder="1" applyAlignment="1">
      <alignment horizontal="right" vertical="center"/>
    </xf>
    <xf numFmtId="171" fontId="6" fillId="33" borderId="0" xfId="64" applyFont="1" applyFill="1" applyBorder="1" applyAlignment="1" applyProtection="1">
      <alignment horizontal="right" vertical="center" wrapText="1"/>
      <protection/>
    </xf>
    <xf numFmtId="186" fontId="6" fillId="33" borderId="0" xfId="64" applyNumberFormat="1" applyFont="1" applyFill="1" applyBorder="1" applyAlignment="1" applyProtection="1">
      <alignment horizontal="right" vertical="center"/>
      <protection/>
    </xf>
    <xf numFmtId="186" fontId="12" fillId="33" borderId="0" xfId="0" applyNumberFormat="1" applyFont="1" applyFill="1" applyBorder="1" applyAlignment="1">
      <alignment vertical="center"/>
    </xf>
    <xf numFmtId="169" fontId="6" fillId="33" borderId="0" xfId="64" applyNumberFormat="1" applyFont="1" applyFill="1" applyBorder="1" applyAlignment="1" applyProtection="1">
      <alignment horizontal="right" vertical="center" wrapText="1"/>
      <protection/>
    </xf>
    <xf numFmtId="4" fontId="6" fillId="33" borderId="0" xfId="64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Border="1" applyAlignment="1">
      <alignment horizontal="left" vertical="center"/>
    </xf>
    <xf numFmtId="182" fontId="7" fillId="33" borderId="0" xfId="64" applyNumberFormat="1" applyFont="1" applyFill="1" applyBorder="1" applyAlignment="1" applyProtection="1">
      <alignment horizontal="right" vertical="center" wrapText="1"/>
      <protection/>
    </xf>
    <xf numFmtId="182" fontId="6" fillId="33" borderId="0" xfId="64" applyNumberFormat="1" applyFont="1" applyFill="1" applyBorder="1" applyAlignment="1" applyProtection="1">
      <alignment horizontal="right" vertical="center" wrapText="1"/>
      <protection/>
    </xf>
    <xf numFmtId="182" fontId="12" fillId="33" borderId="0" xfId="64" applyNumberFormat="1" applyFont="1" applyFill="1" applyBorder="1" applyAlignment="1">
      <alignment vertical="center"/>
    </xf>
    <xf numFmtId="182" fontId="12" fillId="33" borderId="0" xfId="64" applyNumberFormat="1" applyFont="1" applyFill="1" applyBorder="1" applyAlignment="1">
      <alignment horizontal="right" vertical="center" wrapText="1"/>
    </xf>
    <xf numFmtId="182" fontId="7" fillId="33" borderId="0" xfId="64" applyNumberFormat="1" applyFont="1" applyFill="1" applyBorder="1" applyAlignment="1">
      <alignment horizontal="right" vertical="center" wrapText="1"/>
    </xf>
    <xf numFmtId="182" fontId="6" fillId="33" borderId="0" xfId="64" applyNumberFormat="1" applyFont="1" applyFill="1" applyBorder="1" applyAlignment="1">
      <alignment horizontal="right" vertical="center" wrapText="1"/>
    </xf>
    <xf numFmtId="37" fontId="7" fillId="33" borderId="0" xfId="64" applyNumberFormat="1" applyFont="1" applyFill="1" applyBorder="1" applyAlignment="1" applyProtection="1">
      <alignment horizontal="right" vertical="center" wrapText="1"/>
      <protection/>
    </xf>
    <xf numFmtId="1" fontId="6" fillId="33" borderId="0" xfId="0" applyNumberFormat="1" applyFont="1" applyFill="1" applyBorder="1" applyAlignment="1">
      <alignment horizontal="left" vertical="center"/>
    </xf>
    <xf numFmtId="4" fontId="6" fillId="33" borderId="0" xfId="64" applyNumberFormat="1" applyFont="1" applyFill="1" applyBorder="1" applyAlignment="1">
      <alignment horizontal="right" vertical="center"/>
    </xf>
    <xf numFmtId="4" fontId="7" fillId="33" borderId="0" xfId="0" applyNumberFormat="1" applyFont="1" applyFill="1" applyBorder="1" applyAlignment="1">
      <alignment horizontal="left" vertical="center"/>
    </xf>
    <xf numFmtId="182" fontId="7" fillId="33" borderId="0" xfId="64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Border="1" applyAlignment="1">
      <alignment vertical="center"/>
    </xf>
    <xf numFmtId="180" fontId="7" fillId="33" borderId="12" xfId="0" applyFont="1" applyFill="1" applyBorder="1" applyAlignment="1">
      <alignment horizontal="center" vertical="center"/>
    </xf>
    <xf numFmtId="171" fontId="6" fillId="33" borderId="0" xfId="64" applyFont="1" applyFill="1" applyBorder="1" applyAlignment="1">
      <alignment vertical="center"/>
    </xf>
    <xf numFmtId="180" fontId="14" fillId="33" borderId="0" xfId="0" applyFont="1" applyFill="1" applyAlignment="1">
      <alignment vertical="center"/>
    </xf>
    <xf numFmtId="4" fontId="49" fillId="33" borderId="0" xfId="46" applyNumberFormat="1" applyFont="1" applyFill="1" applyAlignment="1">
      <alignment vertical="center"/>
    </xf>
    <xf numFmtId="180" fontId="6" fillId="33" borderId="0" xfId="0" applyNumberFormat="1" applyFont="1" applyFill="1" applyBorder="1" applyAlignment="1" applyProtection="1">
      <alignment horizontal="left" vertical="center"/>
      <protection/>
    </xf>
    <xf numFmtId="182" fontId="6" fillId="33" borderId="0" xfId="64" applyNumberFormat="1" applyFont="1" applyFill="1" applyBorder="1" applyAlignment="1" applyProtection="1">
      <alignment horizontal="right" vertical="center" wrapText="1"/>
      <protection/>
    </xf>
    <xf numFmtId="182" fontId="6" fillId="33" borderId="0" xfId="64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180" fontId="5" fillId="33" borderId="0" xfId="0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 applyProtection="1">
      <alignment horizontal="center" vertical="center"/>
      <protection/>
    </xf>
    <xf numFmtId="180" fontId="7" fillId="33" borderId="14" xfId="0" applyNumberFormat="1" applyFont="1" applyFill="1" applyBorder="1" applyAlignment="1" applyProtection="1">
      <alignment horizontal="center" vertical="center"/>
      <protection/>
    </xf>
    <xf numFmtId="180" fontId="7" fillId="33" borderId="12" xfId="0" applyFont="1" applyFill="1" applyBorder="1" applyAlignment="1">
      <alignment horizontal="center" vertical="center" wrapText="1"/>
    </xf>
    <xf numFmtId="180" fontId="7" fillId="33" borderId="15" xfId="0" applyFont="1" applyFill="1" applyBorder="1" applyAlignment="1">
      <alignment horizontal="center" vertical="center" wrapText="1"/>
    </xf>
    <xf numFmtId="180" fontId="7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2003 PE e Royalties (internet)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 transitionEvaluation="1">
    <pageSetUpPr fitToPage="1"/>
  </sheetPr>
  <dimension ref="A1:O146"/>
  <sheetViews>
    <sheetView showGridLines="0" tabSelected="1" zoomScalePageLayoutView="0" workbookViewId="0" topLeftCell="A1">
      <selection activeCell="A2" sqref="A2"/>
    </sheetView>
  </sheetViews>
  <sheetFormatPr defaultColWidth="10.88671875" defaultRowHeight="15"/>
  <cols>
    <col min="1" max="1" width="15.88671875" style="1" customWidth="1"/>
    <col min="2" max="10" width="7.6640625" style="1" customWidth="1"/>
    <col min="11" max="11" width="7.88671875" style="1" customWidth="1"/>
    <col min="12" max="12" width="7.6640625" style="1" customWidth="1"/>
    <col min="13" max="13" width="13.88671875" style="1" bestFit="1" customWidth="1"/>
    <col min="14" max="14" width="5.21484375" style="1" customWidth="1"/>
    <col min="15" max="16384" width="10.88671875" style="1" customWidth="1"/>
  </cols>
  <sheetData>
    <row r="1" spans="1:12" ht="12.75" customHeight="1">
      <c r="A1" s="66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67" t="s">
        <v>0</v>
      </c>
      <c r="B3" s="69" t="s">
        <v>48</v>
      </c>
      <c r="C3" s="70"/>
      <c r="D3" s="70"/>
      <c r="E3" s="70"/>
      <c r="F3" s="70"/>
      <c r="G3" s="70"/>
      <c r="H3" s="70"/>
      <c r="I3" s="70"/>
      <c r="J3" s="70"/>
      <c r="K3" s="71"/>
      <c r="L3" s="65" t="s">
        <v>100</v>
      </c>
    </row>
    <row r="4" spans="1:12" ht="9.75" customHeight="1">
      <c r="A4" s="68"/>
      <c r="B4" s="25">
        <v>2014</v>
      </c>
      <c r="C4" s="25">
        <v>2015</v>
      </c>
      <c r="D4" s="25">
        <v>2016</v>
      </c>
      <c r="E4" s="25">
        <v>2017</v>
      </c>
      <c r="F4" s="25">
        <v>2018</v>
      </c>
      <c r="G4" s="57">
        <v>2019</v>
      </c>
      <c r="H4" s="57">
        <v>2020</v>
      </c>
      <c r="I4" s="57">
        <v>2021</v>
      </c>
      <c r="J4" s="57">
        <v>2022</v>
      </c>
      <c r="K4" s="57">
        <v>2023</v>
      </c>
      <c r="L4" s="65"/>
    </row>
    <row r="5" spans="1:12" s="5" customFormat="1" ht="9">
      <c r="A5" s="3"/>
      <c r="B5" s="26"/>
      <c r="C5" s="26"/>
      <c r="D5" s="26"/>
      <c r="E5" s="26"/>
      <c r="F5" s="26"/>
      <c r="G5" s="26"/>
      <c r="H5" s="26"/>
      <c r="I5" s="26"/>
      <c r="J5" s="26"/>
      <c r="K5" s="26"/>
      <c r="L5" s="4"/>
    </row>
    <row r="6" spans="1:13" s="5" customFormat="1" ht="9">
      <c r="A6" s="44" t="s">
        <v>38</v>
      </c>
      <c r="B6" s="51">
        <f aca="true" t="shared" si="0" ref="B6:J6">B8+B19+B81+B83</f>
        <v>16827480.20511</v>
      </c>
      <c r="C6" s="51">
        <f t="shared" si="0"/>
        <v>11406847.88544</v>
      </c>
      <c r="D6" s="51">
        <f t="shared" si="0"/>
        <v>5941244.524540001</v>
      </c>
      <c r="E6" s="51">
        <f t="shared" si="0"/>
        <v>15182670.126415</v>
      </c>
      <c r="F6" s="51">
        <f t="shared" si="0"/>
        <v>29626678.76449</v>
      </c>
      <c r="G6" s="51">
        <f t="shared" si="0"/>
        <v>32468633.414837614</v>
      </c>
      <c r="H6" s="51">
        <f t="shared" si="0"/>
        <v>23887878.25871087</v>
      </c>
      <c r="I6" s="51">
        <f t="shared" si="0"/>
        <v>39664452.402150005</v>
      </c>
      <c r="J6" s="45">
        <f t="shared" si="0"/>
        <v>58812977.82008799</v>
      </c>
      <c r="K6" s="45">
        <f>K8+K19+K81+K83</f>
        <v>41936278.62223</v>
      </c>
      <c r="L6" s="14">
        <f>(($K6/$J6)-1)*100</f>
        <v>-28.69553595719079</v>
      </c>
      <c r="M6" s="58"/>
    </row>
    <row r="7" spans="1:12" s="5" customFormat="1" ht="9" customHeight="1">
      <c r="A7" s="6"/>
      <c r="B7" s="45"/>
      <c r="C7" s="45"/>
      <c r="D7" s="45"/>
      <c r="E7" s="45"/>
      <c r="F7" s="45"/>
      <c r="G7" s="45"/>
      <c r="H7" s="45"/>
      <c r="I7" s="45"/>
      <c r="J7" s="45"/>
      <c r="K7" s="45"/>
      <c r="L7" s="14"/>
    </row>
    <row r="8" spans="1:13" s="5" customFormat="1" ht="9" customHeight="1">
      <c r="A8" s="6" t="s">
        <v>1</v>
      </c>
      <c r="B8" s="45">
        <f aca="true" t="shared" si="1" ref="B8:H8">SUM(B10:B17)</f>
        <v>6731009.796639999</v>
      </c>
      <c r="C8" s="45">
        <f t="shared" si="1"/>
        <v>4262539.738399999</v>
      </c>
      <c r="D8" s="45">
        <f t="shared" si="1"/>
        <v>2340202.6757500004</v>
      </c>
      <c r="E8" s="45">
        <f t="shared" si="1"/>
        <v>6077270.80621</v>
      </c>
      <c r="F8" s="45">
        <f t="shared" si="1"/>
        <v>11826836.871919999</v>
      </c>
      <c r="G8" s="45">
        <f t="shared" si="1"/>
        <v>12576560.89737</v>
      </c>
      <c r="H8" s="45">
        <f t="shared" si="1"/>
        <v>8909193.97246</v>
      </c>
      <c r="I8" s="45">
        <f>SUM(I10:I17)</f>
        <v>14801471.12879</v>
      </c>
      <c r="J8" s="45">
        <f>SUM(J9:J17)</f>
        <v>21829935.349489994</v>
      </c>
      <c r="K8" s="45">
        <f>SUM(K9:K17)</f>
        <v>15574921.960510004</v>
      </c>
      <c r="L8" s="14">
        <f>(($K8/$J8)-1)*100</f>
        <v>-28.65337569186216</v>
      </c>
      <c r="M8" s="58"/>
    </row>
    <row r="9" spans="1:15" s="5" customFormat="1" ht="9" customHeight="1">
      <c r="A9" s="61" t="s">
        <v>49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33.63064</v>
      </c>
      <c r="J9" s="62">
        <v>266.88617000000005</v>
      </c>
      <c r="K9" s="62">
        <v>0</v>
      </c>
      <c r="L9" s="53" t="s">
        <v>47</v>
      </c>
      <c r="O9" s="63"/>
    </row>
    <row r="10" spans="1:15" s="5" customFormat="1" ht="9" customHeight="1">
      <c r="A10" s="7" t="s">
        <v>2</v>
      </c>
      <c r="B10" s="46">
        <v>69976.05878</v>
      </c>
      <c r="C10" s="46">
        <v>36510.86093</v>
      </c>
      <c r="D10" s="46">
        <v>23925.451409999998</v>
      </c>
      <c r="E10" s="46">
        <v>24967.509249999996</v>
      </c>
      <c r="F10" s="46">
        <v>44531.325269999994</v>
      </c>
      <c r="G10" s="46">
        <v>65669.81132</v>
      </c>
      <c r="H10" s="46">
        <v>32798.79051</v>
      </c>
      <c r="I10" s="46">
        <v>77188.72193000001</v>
      </c>
      <c r="J10" s="62">
        <v>102634.57489000002</v>
      </c>
      <c r="K10" s="62">
        <v>51578.3205</v>
      </c>
      <c r="L10" s="53">
        <f>_xlfn.IFERROR(((($K10/$J10)-1)*100),0)</f>
        <v>-49.745667524535705</v>
      </c>
      <c r="M10" s="46"/>
      <c r="O10" s="63"/>
    </row>
    <row r="11" spans="1:15" s="5" customFormat="1" ht="9" customHeight="1">
      <c r="A11" s="7" t="s">
        <v>35</v>
      </c>
      <c r="B11" s="46">
        <v>10327.94896</v>
      </c>
      <c r="C11" s="46">
        <v>7801.674129999999</v>
      </c>
      <c r="D11" s="46">
        <v>6843.15577</v>
      </c>
      <c r="E11" s="46">
        <v>3874.17418</v>
      </c>
      <c r="F11" s="46">
        <v>6983.5765200000005</v>
      </c>
      <c r="G11" s="46">
        <v>1977.54805</v>
      </c>
      <c r="H11" s="46">
        <v>1245.5986200000002</v>
      </c>
      <c r="I11" s="46">
        <v>1696.78531</v>
      </c>
      <c r="J11" s="62">
        <v>25.3791</v>
      </c>
      <c r="K11" s="62">
        <v>0</v>
      </c>
      <c r="L11" s="53" t="s">
        <v>47</v>
      </c>
      <c r="M11" s="46"/>
      <c r="O11" s="63"/>
    </row>
    <row r="12" spans="1:15" s="5" customFormat="1" ht="9" customHeight="1">
      <c r="A12" s="7" t="s">
        <v>15</v>
      </c>
      <c r="B12" s="46">
        <v>936944.88899</v>
      </c>
      <c r="C12" s="46">
        <v>733786.07847</v>
      </c>
      <c r="D12" s="46">
        <v>461987.6253399999</v>
      </c>
      <c r="E12" s="46">
        <v>720848.9822099999</v>
      </c>
      <c r="F12" s="46">
        <v>1082730.74881</v>
      </c>
      <c r="G12" s="46">
        <v>2032431.40051</v>
      </c>
      <c r="H12" s="46">
        <v>997072.6716900001</v>
      </c>
      <c r="I12" s="46">
        <v>1492118.2993800002</v>
      </c>
      <c r="J12" s="62">
        <v>1320483.4242800004</v>
      </c>
      <c r="K12" s="62">
        <v>647780.32123</v>
      </c>
      <c r="L12" s="53">
        <f>_xlfn.IFERROR(((($K12/$J12)-1)*100),0)</f>
        <v>-50.94369915448161</v>
      </c>
      <c r="M12" s="46"/>
      <c r="O12" s="63"/>
    </row>
    <row r="13" spans="1:15" s="5" customFormat="1" ht="9" customHeight="1">
      <c r="A13" s="7" t="s">
        <v>42</v>
      </c>
      <c r="B13" s="46">
        <v>2177.7876300000003</v>
      </c>
      <c r="C13" s="46">
        <v>3141.64551</v>
      </c>
      <c r="D13" s="46">
        <v>1300.1891699999999</v>
      </c>
      <c r="E13" s="46">
        <v>398.15853000000004</v>
      </c>
      <c r="F13" s="46">
        <v>9.000050000000002</v>
      </c>
      <c r="G13" s="46">
        <v>0</v>
      </c>
      <c r="H13" s="46">
        <v>0</v>
      </c>
      <c r="I13" s="46">
        <v>0</v>
      </c>
      <c r="J13" s="62">
        <v>105.52301</v>
      </c>
      <c r="K13" s="62">
        <v>1733.3317299999999</v>
      </c>
      <c r="L13" s="53">
        <f>_xlfn.IFERROR(((($K13/$J13)-1)*100),0)</f>
        <v>1542.6102041630538</v>
      </c>
      <c r="M13" s="46"/>
      <c r="O13" s="63"/>
    </row>
    <row r="14" spans="1:15" s="5" customFormat="1" ht="9" customHeight="1">
      <c r="A14" s="7" t="s">
        <v>3</v>
      </c>
      <c r="B14" s="46">
        <v>5492211.6614</v>
      </c>
      <c r="C14" s="46">
        <v>2985883.10555</v>
      </c>
      <c r="D14" s="46">
        <v>1507269.6206900002</v>
      </c>
      <c r="E14" s="46">
        <v>4469593.33464</v>
      </c>
      <c r="F14" s="46">
        <v>9111788.522209998</v>
      </c>
      <c r="G14" s="46">
        <v>8886891.70124</v>
      </c>
      <c r="H14" s="46">
        <v>6996496.18545</v>
      </c>
      <c r="I14" s="46">
        <v>11588107.69223</v>
      </c>
      <c r="J14" s="62">
        <v>17753304.403659996</v>
      </c>
      <c r="K14" s="62">
        <v>13267010.298120003</v>
      </c>
      <c r="L14" s="53">
        <f>_xlfn.IFERROR(((($K14/$J14)-1)*100),0)</f>
        <v>-25.270191979669455</v>
      </c>
      <c r="M14" s="46"/>
      <c r="O14" s="63"/>
    </row>
    <row r="15" spans="1:15" s="5" customFormat="1" ht="9">
      <c r="A15" s="7" t="s">
        <v>14</v>
      </c>
      <c r="B15" s="46">
        <v>19977.51266</v>
      </c>
      <c r="C15" s="46">
        <v>4567.28428</v>
      </c>
      <c r="D15" s="46">
        <v>170.14513</v>
      </c>
      <c r="E15" s="46">
        <v>0</v>
      </c>
      <c r="F15" s="46">
        <v>0</v>
      </c>
      <c r="G15" s="46">
        <v>0</v>
      </c>
      <c r="H15" s="46">
        <v>0</v>
      </c>
      <c r="I15" s="46">
        <v>746.43514</v>
      </c>
      <c r="J15" s="62">
        <v>40.96981999999999</v>
      </c>
      <c r="K15" s="62">
        <v>0</v>
      </c>
      <c r="L15" s="53" t="s">
        <v>47</v>
      </c>
      <c r="M15" s="46"/>
      <c r="O15" s="63"/>
    </row>
    <row r="16" spans="1:15" s="5" customFormat="1" ht="9">
      <c r="A16" s="7" t="s">
        <v>36</v>
      </c>
      <c r="B16" s="46">
        <v>11919.58811</v>
      </c>
      <c r="C16" s="46">
        <v>979.08944</v>
      </c>
      <c r="D16" s="46">
        <v>60.08122</v>
      </c>
      <c r="E16" s="46">
        <v>43.40517</v>
      </c>
      <c r="F16" s="46">
        <v>0</v>
      </c>
      <c r="G16" s="46">
        <v>0</v>
      </c>
      <c r="H16" s="46">
        <v>0</v>
      </c>
      <c r="I16" s="46">
        <v>376.08451</v>
      </c>
      <c r="J16" s="62">
        <v>1.4334200000000001</v>
      </c>
      <c r="K16" s="62">
        <v>0</v>
      </c>
      <c r="L16" s="53" t="s">
        <v>47</v>
      </c>
      <c r="M16" s="46"/>
      <c r="O16" s="63"/>
    </row>
    <row r="17" spans="1:15" s="5" customFormat="1" ht="9" customHeight="1">
      <c r="A17" s="7" t="s">
        <v>41</v>
      </c>
      <c r="B17" s="46">
        <v>187474.35011</v>
      </c>
      <c r="C17" s="46">
        <v>489870.00009</v>
      </c>
      <c r="D17" s="46">
        <v>338646.40702000004</v>
      </c>
      <c r="E17" s="46">
        <v>857545.24223</v>
      </c>
      <c r="F17" s="46">
        <v>1580793.69906</v>
      </c>
      <c r="G17" s="46">
        <v>1589590.43625</v>
      </c>
      <c r="H17" s="46">
        <v>881580.7261900001</v>
      </c>
      <c r="I17" s="46">
        <v>1641237.11029</v>
      </c>
      <c r="J17" s="62">
        <v>2653072.7551400005</v>
      </c>
      <c r="K17" s="62">
        <v>1606819.6889300002</v>
      </c>
      <c r="L17" s="53">
        <f>_xlfn.IFERROR(((($K17/$J17)-1)*100),0)</f>
        <v>-39.435521102201754</v>
      </c>
      <c r="M17" s="46"/>
      <c r="O17" s="63"/>
    </row>
    <row r="18" spans="1:12" s="5" customFormat="1" ht="9" customHeight="1">
      <c r="A18" s="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14"/>
    </row>
    <row r="19" spans="1:13" s="5" customFormat="1" ht="9" customHeight="1">
      <c r="A19" s="6" t="s">
        <v>4</v>
      </c>
      <c r="B19" s="45">
        <f>SUM(B22:B78)</f>
        <v>1682708.1626999998</v>
      </c>
      <c r="C19" s="45">
        <f>SUM(C22:C78)</f>
        <v>1065576.01327</v>
      </c>
      <c r="D19" s="45">
        <f>SUM(D22:D78)</f>
        <v>616533.8920000001</v>
      </c>
      <c r="E19" s="45">
        <f>SUM(E22:E78)</f>
        <v>1487685.21665</v>
      </c>
      <c r="F19" s="45">
        <f>SUM(F22:F78)</f>
        <v>2956594.6939799995</v>
      </c>
      <c r="G19" s="45">
        <f>SUM(G22:G79)</f>
        <v>3151229.149539999</v>
      </c>
      <c r="H19" s="45">
        <f>SUM(H22:H79)</f>
        <v>2227298.4932299997</v>
      </c>
      <c r="I19" s="45">
        <f>SUM(I22:I79)</f>
        <v>3533900.4006299996</v>
      </c>
      <c r="J19" s="45">
        <f>SUM(J20:J79)</f>
        <v>5128302.049377997</v>
      </c>
      <c r="K19" s="45">
        <f>SUM(K20:K79)</f>
        <v>3693235.733470001</v>
      </c>
      <c r="L19" s="14">
        <f>(($K19/$J19)-1)*100</f>
        <v>-27.983264286900834</v>
      </c>
      <c r="M19" s="60"/>
    </row>
    <row r="20" spans="1:13" s="5" customFormat="1" ht="9" customHeight="1">
      <c r="A20" s="7" t="s">
        <v>50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2.0002999999999997</v>
      </c>
      <c r="J20" s="64">
        <v>5E-05</v>
      </c>
      <c r="K20" s="46">
        <v>0</v>
      </c>
      <c r="L20" s="53" t="s">
        <v>47</v>
      </c>
      <c r="M20" s="58"/>
    </row>
    <row r="21" spans="1:12" s="5" customFormat="1" ht="9" customHeight="1">
      <c r="A21" s="7" t="s">
        <v>51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5.26799</v>
      </c>
      <c r="J21" s="64">
        <v>0.00018</v>
      </c>
      <c r="K21" s="46">
        <v>0</v>
      </c>
      <c r="L21" s="53" t="s">
        <v>47</v>
      </c>
    </row>
    <row r="22" spans="1:12" s="5" customFormat="1" ht="9" customHeight="1">
      <c r="A22" s="7" t="s">
        <v>52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0.16845</v>
      </c>
      <c r="J22" s="46">
        <v>0</v>
      </c>
      <c r="K22" s="46">
        <v>0</v>
      </c>
      <c r="L22" s="53" t="s">
        <v>47</v>
      </c>
    </row>
    <row r="23" spans="1:12" s="5" customFormat="1" ht="9" customHeight="1">
      <c r="A23" s="7" t="s">
        <v>53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0.9709699999999999</v>
      </c>
      <c r="J23" s="64">
        <v>2.9999999999999997E-05</v>
      </c>
      <c r="K23" s="46">
        <v>0</v>
      </c>
      <c r="L23" s="53" t="s">
        <v>47</v>
      </c>
    </row>
    <row r="24" spans="1:12" s="5" customFormat="1" ht="9" customHeight="1">
      <c r="A24" s="7" t="s">
        <v>10</v>
      </c>
      <c r="B24" s="46">
        <v>17494.01469</v>
      </c>
      <c r="C24" s="46">
        <v>9127.71522</v>
      </c>
      <c r="D24" s="46">
        <v>5981.36284</v>
      </c>
      <c r="E24" s="46">
        <v>6241.87734</v>
      </c>
      <c r="F24" s="46">
        <v>10222.156899999998</v>
      </c>
      <c r="G24" s="46">
        <v>23186.741699999995</v>
      </c>
      <c r="H24" s="46">
        <v>7988.00522</v>
      </c>
      <c r="I24" s="46">
        <v>18870.93688</v>
      </c>
      <c r="J24" s="64">
        <v>25141.56598</v>
      </c>
      <c r="K24" s="64">
        <v>12680.293099999999</v>
      </c>
      <c r="L24" s="53">
        <f>_xlfn.IFERROR(((($K24/$J24)-1)*100),0)</f>
        <v>-49.56442605807803</v>
      </c>
    </row>
    <row r="25" spans="1:12" s="5" customFormat="1" ht="9">
      <c r="A25" s="7" t="s">
        <v>54</v>
      </c>
      <c r="B25" s="46">
        <v>0</v>
      </c>
      <c r="C25" s="46">
        <v>0</v>
      </c>
      <c r="D25" s="46">
        <v>0</v>
      </c>
      <c r="E25" s="46">
        <v>0</v>
      </c>
      <c r="F25" s="46">
        <v>910.6744199999999</v>
      </c>
      <c r="G25" s="46">
        <v>319.63632999999993</v>
      </c>
      <c r="H25" s="46">
        <v>211.6924</v>
      </c>
      <c r="I25" s="46">
        <v>426.24346999999995</v>
      </c>
      <c r="J25" s="64">
        <v>517.07781</v>
      </c>
      <c r="K25" s="64">
        <v>214.28702</v>
      </c>
      <c r="L25" s="53">
        <f>_xlfn.IFERROR(((($K25/$J25)-1)*100),0)</f>
        <v>-58.55807078629036</v>
      </c>
    </row>
    <row r="26" spans="1:12" s="5" customFormat="1" ht="9">
      <c r="A26" s="7" t="s">
        <v>55</v>
      </c>
      <c r="B26" s="46">
        <v>2581.98723</v>
      </c>
      <c r="C26" s="46">
        <v>1950.41854</v>
      </c>
      <c r="D26" s="46">
        <v>1710.78893</v>
      </c>
      <c r="E26" s="46">
        <v>968.54354</v>
      </c>
      <c r="F26" s="46">
        <v>1720.19467</v>
      </c>
      <c r="G26" s="46">
        <v>494.38701000000003</v>
      </c>
      <c r="H26" s="46">
        <v>311.39965</v>
      </c>
      <c r="I26" s="46">
        <v>358.54810000000003</v>
      </c>
      <c r="J26" s="64">
        <v>0.00538</v>
      </c>
      <c r="K26" s="46">
        <v>0</v>
      </c>
      <c r="L26" s="53" t="s">
        <v>47</v>
      </c>
    </row>
    <row r="27" spans="1:12" s="5" customFormat="1" ht="9">
      <c r="A27" s="7" t="s">
        <v>56</v>
      </c>
      <c r="B27" s="46">
        <v>0</v>
      </c>
      <c r="C27" s="46">
        <v>0</v>
      </c>
      <c r="D27" s="46">
        <v>0</v>
      </c>
      <c r="E27" s="46">
        <v>0</v>
      </c>
      <c r="F27" s="46">
        <v>25.69946</v>
      </c>
      <c r="G27" s="46">
        <v>0</v>
      </c>
      <c r="H27" s="46">
        <v>0</v>
      </c>
      <c r="I27" s="46">
        <v>65.64823</v>
      </c>
      <c r="J27" s="64">
        <v>6.3393999999999995</v>
      </c>
      <c r="K27" s="46">
        <v>0</v>
      </c>
      <c r="L27" s="53" t="s">
        <v>47</v>
      </c>
    </row>
    <row r="28" spans="1:12" s="5" customFormat="1" ht="9.75" customHeight="1">
      <c r="A28" s="7" t="s">
        <v>57</v>
      </c>
      <c r="B28" s="46">
        <v>122.07507</v>
      </c>
      <c r="C28" s="46">
        <v>108.34577</v>
      </c>
      <c r="D28" s="46">
        <v>0</v>
      </c>
      <c r="E28" s="46">
        <v>0</v>
      </c>
      <c r="F28" s="46">
        <v>0</v>
      </c>
      <c r="G28" s="46">
        <v>29.71579</v>
      </c>
      <c r="H28" s="46">
        <v>0</v>
      </c>
      <c r="I28" s="46">
        <v>0</v>
      </c>
      <c r="J28" s="46">
        <v>0</v>
      </c>
      <c r="K28" s="46">
        <v>0</v>
      </c>
      <c r="L28" s="53" t="s">
        <v>47</v>
      </c>
    </row>
    <row r="29" spans="1:12" s="5" customFormat="1" ht="9">
      <c r="A29" s="7" t="s">
        <v>58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0.16604</v>
      </c>
      <c r="J29" s="64">
        <v>0.30498000000000003</v>
      </c>
      <c r="K29" s="46">
        <v>0</v>
      </c>
      <c r="L29" s="53" t="s">
        <v>47</v>
      </c>
    </row>
    <row r="30" spans="1:12" s="5" customFormat="1" ht="9">
      <c r="A30" s="7" t="s">
        <v>59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0.027520000000000003</v>
      </c>
      <c r="J30" s="64">
        <v>0.05054</v>
      </c>
      <c r="K30" s="46">
        <v>0</v>
      </c>
      <c r="L30" s="53" t="s">
        <v>47</v>
      </c>
    </row>
    <row r="31" spans="1:12" s="5" customFormat="1" ht="9">
      <c r="A31" s="7" t="s">
        <v>60</v>
      </c>
      <c r="B31" s="46">
        <v>77599.99086</v>
      </c>
      <c r="C31" s="46">
        <v>62159.418439999994</v>
      </c>
      <c r="D31" s="46">
        <v>43625.83991</v>
      </c>
      <c r="E31" s="46">
        <v>71401.04758999999</v>
      </c>
      <c r="F31" s="46">
        <v>109141.09618</v>
      </c>
      <c r="G31" s="46">
        <v>167719.45017</v>
      </c>
      <c r="H31" s="46">
        <v>80523.91412</v>
      </c>
      <c r="I31" s="46">
        <v>115820.29204</v>
      </c>
      <c r="J31" s="64">
        <v>98524.97997</v>
      </c>
      <c r="K31" s="64">
        <v>47011.91508</v>
      </c>
      <c r="L31" s="53">
        <f aca="true" t="shared" si="2" ref="L31:L36">_xlfn.IFERROR(((($K31/$J31)-1)*100),0)</f>
        <v>-52.284268320262825</v>
      </c>
    </row>
    <row r="32" spans="1:12" s="5" customFormat="1" ht="9">
      <c r="A32" s="7" t="s">
        <v>22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33.606579999999994</v>
      </c>
      <c r="J32" s="64">
        <v>0.012320000000000001</v>
      </c>
      <c r="K32" s="46">
        <v>0</v>
      </c>
      <c r="L32" s="53" t="s">
        <v>47</v>
      </c>
    </row>
    <row r="33" spans="1:12" s="5" customFormat="1" ht="9">
      <c r="A33" s="7" t="s">
        <v>61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0.65955</v>
      </c>
      <c r="J33" s="64">
        <v>0.14384</v>
      </c>
      <c r="K33" s="46">
        <v>0</v>
      </c>
      <c r="L33" s="53" t="s">
        <v>47</v>
      </c>
    </row>
    <row r="34" spans="1:12" s="5" customFormat="1" ht="9">
      <c r="A34" s="7" t="s">
        <v>62</v>
      </c>
      <c r="B34" s="46">
        <v>13897.14201</v>
      </c>
      <c r="C34" s="46">
        <v>13746.278689999997</v>
      </c>
      <c r="D34" s="46">
        <v>10846.35354</v>
      </c>
      <c r="E34" s="46">
        <v>14458.010479999999</v>
      </c>
      <c r="F34" s="46">
        <v>17827.64275</v>
      </c>
      <c r="G34" s="46">
        <v>165628.41663999998</v>
      </c>
      <c r="H34" s="46">
        <v>94148.00848</v>
      </c>
      <c r="I34" s="46">
        <v>135375.97552</v>
      </c>
      <c r="J34" s="64">
        <v>114926.0463</v>
      </c>
      <c r="K34" s="64">
        <v>54952.456560000006</v>
      </c>
      <c r="L34" s="53">
        <f t="shared" si="2"/>
        <v>-52.18450618534851</v>
      </c>
    </row>
    <row r="35" spans="1:12" s="5" customFormat="1" ht="9">
      <c r="A35" s="7" t="s">
        <v>63</v>
      </c>
      <c r="B35" s="46">
        <v>324.99998999999997</v>
      </c>
      <c r="C35" s="46">
        <v>134.64519</v>
      </c>
      <c r="D35" s="46">
        <v>1.31073</v>
      </c>
      <c r="E35" s="46">
        <v>0</v>
      </c>
      <c r="F35" s="46">
        <v>0</v>
      </c>
      <c r="G35" s="46">
        <v>1409.9268</v>
      </c>
      <c r="H35" s="46">
        <v>805.12711</v>
      </c>
      <c r="I35" s="46">
        <v>1157.6649400000001</v>
      </c>
      <c r="J35" s="64">
        <v>982.4970400000001</v>
      </c>
      <c r="K35" s="64">
        <v>470.53958</v>
      </c>
      <c r="L35" s="53">
        <f t="shared" si="2"/>
        <v>-52.10778650284789</v>
      </c>
    </row>
    <row r="36" spans="1:12" s="5" customFormat="1" ht="9">
      <c r="A36" s="7" t="s">
        <v>18</v>
      </c>
      <c r="B36" s="46">
        <v>142292.01422</v>
      </c>
      <c r="C36" s="46">
        <v>107297.83144999998</v>
      </c>
      <c r="D36" s="46">
        <v>61023.402109999995</v>
      </c>
      <c r="E36" s="46">
        <v>94353.18743</v>
      </c>
      <c r="F36" s="46">
        <v>143713.94822999998</v>
      </c>
      <c r="G36" s="46">
        <v>173320.34073999999</v>
      </c>
      <c r="H36" s="46">
        <v>73791.11834999999</v>
      </c>
      <c r="I36" s="46">
        <v>120641.10675000002</v>
      </c>
      <c r="J36" s="64">
        <v>115686.68091</v>
      </c>
      <c r="K36" s="64">
        <v>59510.16901</v>
      </c>
      <c r="L36" s="53">
        <f t="shared" si="2"/>
        <v>-48.55918715803011</v>
      </c>
    </row>
    <row r="37" spans="1:12" s="5" customFormat="1" ht="9">
      <c r="A37" s="7" t="s">
        <v>64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0.07003</v>
      </c>
      <c r="J37" s="64">
        <v>0.12863</v>
      </c>
      <c r="K37" s="46">
        <v>0</v>
      </c>
      <c r="L37" s="53" t="s">
        <v>47</v>
      </c>
    </row>
    <row r="38" spans="1:12" s="5" customFormat="1" ht="9">
      <c r="A38" s="7" t="s">
        <v>65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0.006059999999999999</v>
      </c>
      <c r="J38" s="64">
        <v>0.01112</v>
      </c>
      <c r="K38" s="46">
        <v>0</v>
      </c>
      <c r="L38" s="53" t="s">
        <v>47</v>
      </c>
    </row>
    <row r="39" spans="1:12" s="5" customFormat="1" ht="9">
      <c r="A39" s="7" t="s">
        <v>66</v>
      </c>
      <c r="B39" s="46">
        <v>544.4469200000001</v>
      </c>
      <c r="C39" s="46">
        <v>785.41139</v>
      </c>
      <c r="D39" s="46">
        <v>325.04729</v>
      </c>
      <c r="E39" s="46">
        <v>99.53964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53" t="s">
        <v>47</v>
      </c>
    </row>
    <row r="40" spans="1:12" s="5" customFormat="1" ht="9">
      <c r="A40" s="7" t="s">
        <v>67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64">
        <v>26.38076</v>
      </c>
      <c r="K40" s="64">
        <v>433.33294</v>
      </c>
      <c r="L40" s="53">
        <f aca="true" t="shared" si="3" ref="L40:L47">_xlfn.IFERROR(((($K40/$J40)-1)*100),0)</f>
        <v>1542.609765601901</v>
      </c>
    </row>
    <row r="41" spans="1:12" s="5" customFormat="1" ht="9">
      <c r="A41" s="7" t="s">
        <v>68</v>
      </c>
      <c r="B41" s="46">
        <v>0</v>
      </c>
      <c r="C41" s="46">
        <v>0</v>
      </c>
      <c r="D41" s="46"/>
      <c r="E41" s="46">
        <v>0</v>
      </c>
      <c r="F41" s="46">
        <v>0</v>
      </c>
      <c r="G41" s="46">
        <v>149.12652</v>
      </c>
      <c r="H41" s="46">
        <v>301.92415</v>
      </c>
      <c r="I41" s="46">
        <v>320.79702999999995</v>
      </c>
      <c r="J41" s="64">
        <v>400.81582</v>
      </c>
      <c r="K41" s="64">
        <v>163.04047</v>
      </c>
      <c r="L41" s="53">
        <f t="shared" si="3"/>
        <v>-59.32284559027635</v>
      </c>
    </row>
    <row r="42" spans="1:12" s="5" customFormat="1" ht="9">
      <c r="A42" s="7" t="s">
        <v>21</v>
      </c>
      <c r="B42" s="46">
        <v>20349.30418</v>
      </c>
      <c r="C42" s="46">
        <v>4368.137290000001</v>
      </c>
      <c r="D42" s="46">
        <v>736.4176199999999</v>
      </c>
      <c r="E42" s="46">
        <v>2732.3657900000003</v>
      </c>
      <c r="F42" s="46">
        <v>7219.915139999999</v>
      </c>
      <c r="G42" s="46">
        <v>6149.594639999999</v>
      </c>
      <c r="H42" s="46">
        <v>451.05051000000003</v>
      </c>
      <c r="I42" s="46">
        <v>3912.73541</v>
      </c>
      <c r="J42" s="64">
        <v>4890.25625</v>
      </c>
      <c r="K42" s="64">
        <v>2406.2267300000003</v>
      </c>
      <c r="L42" s="53">
        <f t="shared" si="3"/>
        <v>-50.79548786426069</v>
      </c>
    </row>
    <row r="43" spans="1:12" s="5" customFormat="1" ht="9">
      <c r="A43" s="7" t="s">
        <v>69</v>
      </c>
      <c r="B43" s="46">
        <v>1253.39129</v>
      </c>
      <c r="C43" s="46">
        <v>172.00264</v>
      </c>
      <c r="D43" s="46">
        <v>0</v>
      </c>
      <c r="E43" s="46">
        <v>27.88105</v>
      </c>
      <c r="F43" s="46">
        <v>823.34389</v>
      </c>
      <c r="G43" s="46">
        <v>1271.6504499999999</v>
      </c>
      <c r="H43" s="46">
        <v>464.75117</v>
      </c>
      <c r="I43" s="46">
        <v>538.32515</v>
      </c>
      <c r="J43" s="64">
        <v>617.0087900000001</v>
      </c>
      <c r="K43" s="64">
        <v>266.24955</v>
      </c>
      <c r="L43" s="53">
        <f t="shared" si="3"/>
        <v>-56.84833760634107</v>
      </c>
    </row>
    <row r="44" spans="1:12" s="5" customFormat="1" ht="9">
      <c r="A44" s="7" t="s">
        <v>17</v>
      </c>
      <c r="B44" s="46">
        <v>129679.32411000002</v>
      </c>
      <c r="C44" s="46">
        <v>29521.795899999997</v>
      </c>
      <c r="D44" s="46">
        <v>5104.1035</v>
      </c>
      <c r="E44" s="46">
        <v>17023.8949</v>
      </c>
      <c r="F44" s="46">
        <v>43035.29123999999</v>
      </c>
      <c r="G44" s="46">
        <v>35215.332319999994</v>
      </c>
      <c r="H44" s="46">
        <v>4065.7107</v>
      </c>
      <c r="I44" s="46">
        <v>26031.195239999997</v>
      </c>
      <c r="J44" s="64">
        <v>32870.529339999994</v>
      </c>
      <c r="K44" s="64">
        <v>16042.113690000002</v>
      </c>
      <c r="L44" s="53">
        <f t="shared" si="3"/>
        <v>-51.196059168787315</v>
      </c>
    </row>
    <row r="45" spans="1:13" ht="9">
      <c r="A45" s="7" t="s">
        <v>5</v>
      </c>
      <c r="B45" s="46">
        <v>654104.3419700001</v>
      </c>
      <c r="C45" s="46">
        <v>287515.17222</v>
      </c>
      <c r="D45" s="46">
        <v>80707.57115999999</v>
      </c>
      <c r="E45" s="46">
        <v>125808.46256999997</v>
      </c>
      <c r="F45" s="46">
        <v>243821.89195</v>
      </c>
      <c r="G45" s="46">
        <v>128022.51911999998</v>
      </c>
      <c r="H45" s="46">
        <v>6987.268690000001</v>
      </c>
      <c r="I45" s="46">
        <v>129562.2175</v>
      </c>
      <c r="J45" s="64">
        <v>193239.130954</v>
      </c>
      <c r="K45" s="64">
        <v>113968.83735999999</v>
      </c>
      <c r="L45" s="53">
        <f t="shared" si="3"/>
        <v>-41.02186405137066</v>
      </c>
      <c r="M45" s="5"/>
    </row>
    <row r="46" spans="1:12" s="5" customFormat="1" ht="9">
      <c r="A46" s="7" t="s">
        <v>70</v>
      </c>
      <c r="B46" s="46">
        <v>1966.48127</v>
      </c>
      <c r="C46" s="46">
        <v>676.0415399999999</v>
      </c>
      <c r="D46" s="46">
        <v>48.05462</v>
      </c>
      <c r="E46" s="46">
        <v>126.69453</v>
      </c>
      <c r="F46" s="46">
        <v>344.21770000000004</v>
      </c>
      <c r="G46" s="46">
        <v>150.78594999999999</v>
      </c>
      <c r="H46" s="46">
        <v>0</v>
      </c>
      <c r="I46" s="46">
        <v>2598.23279</v>
      </c>
      <c r="J46" s="64">
        <v>736.596</v>
      </c>
      <c r="K46" s="64">
        <v>382.90383999999995</v>
      </c>
      <c r="L46" s="53">
        <f t="shared" si="3"/>
        <v>-48.017116574078614</v>
      </c>
    </row>
    <row r="47" spans="1:12" s="5" customFormat="1" ht="9">
      <c r="A47" s="7" t="s">
        <v>71</v>
      </c>
      <c r="B47" s="46">
        <v>39599.88471</v>
      </c>
      <c r="C47" s="46">
        <v>10393.927139999998</v>
      </c>
      <c r="D47" s="46">
        <v>1960.41222</v>
      </c>
      <c r="E47" s="46">
        <v>4100.524710000001</v>
      </c>
      <c r="F47" s="46">
        <v>11657.621519999999</v>
      </c>
      <c r="G47" s="46">
        <v>8766.445829999999</v>
      </c>
      <c r="H47" s="46">
        <v>709.98288</v>
      </c>
      <c r="I47" s="46">
        <v>6029.931519999999</v>
      </c>
      <c r="J47" s="64">
        <v>7946.823673999998</v>
      </c>
      <c r="K47" s="64">
        <v>4082.5705299999995</v>
      </c>
      <c r="L47" s="53">
        <f t="shared" si="3"/>
        <v>-48.62638586839243</v>
      </c>
    </row>
    <row r="48" spans="1:12" s="5" customFormat="1" ht="9">
      <c r="A48" s="7" t="s">
        <v>72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64">
        <v>121825.26304</v>
      </c>
      <c r="K48" s="46">
        <v>0</v>
      </c>
      <c r="L48" s="53" t="s">
        <v>47</v>
      </c>
    </row>
    <row r="49" spans="1:12" s="5" customFormat="1" ht="9">
      <c r="A49" s="1" t="s">
        <v>7</v>
      </c>
      <c r="B49" s="46">
        <v>56644.62702</v>
      </c>
      <c r="C49" s="46">
        <v>17910.95772</v>
      </c>
      <c r="D49" s="46">
        <v>2848.7122000000004</v>
      </c>
      <c r="E49" s="46">
        <v>7004.213850000001</v>
      </c>
      <c r="F49" s="46">
        <v>23929.664139999997</v>
      </c>
      <c r="G49" s="46">
        <v>4073.94809</v>
      </c>
      <c r="H49" s="46">
        <v>690.48792</v>
      </c>
      <c r="I49" s="46">
        <v>19368.500070000002</v>
      </c>
      <c r="J49" s="64">
        <v>9914.07413</v>
      </c>
      <c r="K49" s="64">
        <v>4915.025200000001</v>
      </c>
      <c r="L49" s="53">
        <f>_xlfn.IFERROR(((($K49/$J49)-1)*100),0)</f>
        <v>-50.42375984332084</v>
      </c>
    </row>
    <row r="50" spans="1:12" s="5" customFormat="1" ht="9">
      <c r="A50" s="1" t="s">
        <v>73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64">
        <v>186499.13966</v>
      </c>
      <c r="K50" s="46">
        <v>0</v>
      </c>
      <c r="L50" s="53" t="s">
        <v>47</v>
      </c>
    </row>
    <row r="51" spans="1:12" s="5" customFormat="1" ht="9">
      <c r="A51" s="7" t="s">
        <v>74</v>
      </c>
      <c r="B51" s="46">
        <v>94601.03323</v>
      </c>
      <c r="C51" s="46">
        <v>131176.68208</v>
      </c>
      <c r="D51" s="46">
        <v>121827.53906</v>
      </c>
      <c r="E51" s="46">
        <v>443748.32688</v>
      </c>
      <c r="F51" s="46">
        <v>898776.4101299999</v>
      </c>
      <c r="G51" s="46">
        <v>967528.3754700001</v>
      </c>
      <c r="H51" s="46">
        <v>843068.04061</v>
      </c>
      <c r="I51" s="46">
        <v>1301143.1866900001</v>
      </c>
      <c r="J51" s="64">
        <v>1800747.5920799999</v>
      </c>
      <c r="K51" s="64">
        <v>1574579.50185</v>
      </c>
      <c r="L51" s="53">
        <f>_xlfn.IFERROR(((($K51/$J51)-1)*100),0)</f>
        <v>-12.559677504205835</v>
      </c>
    </row>
    <row r="52" spans="1:12" s="5" customFormat="1" ht="9">
      <c r="A52" s="7" t="s">
        <v>75</v>
      </c>
      <c r="B52" s="46">
        <v>83279.74720999999</v>
      </c>
      <c r="C52" s="46">
        <v>115478.24108</v>
      </c>
      <c r="D52" s="46">
        <v>138742.39330000003</v>
      </c>
      <c r="E52" s="46">
        <v>359146.33813</v>
      </c>
      <c r="F52" s="46">
        <v>791216.22322</v>
      </c>
      <c r="G52" s="46">
        <v>851037.95576</v>
      </c>
      <c r="H52" s="46">
        <v>740752.58951</v>
      </c>
      <c r="I52" s="46">
        <v>1143919.1468600002</v>
      </c>
      <c r="J52" s="64">
        <v>1474132.09233</v>
      </c>
      <c r="K52" s="64">
        <v>1301427.27502</v>
      </c>
      <c r="L52" s="53">
        <f>_xlfn.IFERROR(((($K52/$J52)-1)*100),0)</f>
        <v>-11.715694828746603</v>
      </c>
    </row>
    <row r="53" spans="1:12" s="5" customFormat="1" ht="9">
      <c r="A53" s="7" t="s">
        <v>76</v>
      </c>
      <c r="B53" s="46">
        <v>7625.179480000001</v>
      </c>
      <c r="C53" s="46">
        <v>1046.4017900000001</v>
      </c>
      <c r="D53" s="46">
        <v>0</v>
      </c>
      <c r="E53" s="46">
        <v>0</v>
      </c>
      <c r="F53" s="46">
        <v>5000.35161</v>
      </c>
      <c r="G53" s="46">
        <v>6339.76148</v>
      </c>
      <c r="H53" s="46">
        <v>0</v>
      </c>
      <c r="I53" s="46">
        <v>270.59052</v>
      </c>
      <c r="J53" s="46">
        <v>0</v>
      </c>
      <c r="K53" s="64">
        <v>92.96828</v>
      </c>
      <c r="L53" s="53" t="s">
        <v>47</v>
      </c>
    </row>
    <row r="54" spans="1:12" s="5" customFormat="1" ht="9">
      <c r="A54" s="7" t="s">
        <v>77</v>
      </c>
      <c r="B54" s="46">
        <v>7965.4460899999995</v>
      </c>
      <c r="C54" s="46">
        <v>4619.2681600000005</v>
      </c>
      <c r="D54" s="46">
        <v>1139.97055</v>
      </c>
      <c r="E54" s="46">
        <v>2330.9443400000005</v>
      </c>
      <c r="F54" s="46">
        <v>2095.2438500000003</v>
      </c>
      <c r="G54" s="46">
        <v>3916.4166299999997</v>
      </c>
      <c r="H54" s="46">
        <v>7695.1650899999995</v>
      </c>
      <c r="I54" s="46">
        <v>9101.32217</v>
      </c>
      <c r="J54" s="64">
        <v>10560.96</v>
      </c>
      <c r="K54" s="64">
        <v>4471.613330000001</v>
      </c>
      <c r="L54" s="53">
        <f>_xlfn.IFERROR(((($K54/$J54)-1)*100),0)</f>
        <v>-57.6590259786989</v>
      </c>
    </row>
    <row r="55" spans="1:12" s="5" customFormat="1" ht="9">
      <c r="A55" s="7" t="s">
        <v>9</v>
      </c>
      <c r="B55" s="46">
        <v>139789.88764000003</v>
      </c>
      <c r="C55" s="46">
        <v>40104.336859999996</v>
      </c>
      <c r="D55" s="46">
        <v>7015.13424</v>
      </c>
      <c r="E55" s="46">
        <v>17140.23532</v>
      </c>
      <c r="F55" s="46">
        <v>52697.514</v>
      </c>
      <c r="G55" s="46">
        <v>19359.21781</v>
      </c>
      <c r="H55" s="46">
        <v>2221.48159</v>
      </c>
      <c r="I55" s="46">
        <v>20917.756510000003</v>
      </c>
      <c r="J55" s="64">
        <v>25608.579120000002</v>
      </c>
      <c r="K55" s="64">
        <v>12784.45902</v>
      </c>
      <c r="L55" s="53">
        <f>_xlfn.IFERROR(((($K55/$J55)-1)*100),0)</f>
        <v>-50.07743709601019</v>
      </c>
    </row>
    <row r="56" spans="1:12" s="5" customFormat="1" ht="9">
      <c r="A56" s="7" t="s">
        <v>78</v>
      </c>
      <c r="B56" s="46">
        <v>15459.79303</v>
      </c>
      <c r="C56" s="46">
        <v>21608.392689999997</v>
      </c>
      <c r="D56" s="46">
        <v>20027.046160000005</v>
      </c>
      <c r="E56" s="46">
        <v>72790.22493000001</v>
      </c>
      <c r="F56" s="46">
        <v>147371.37691999998</v>
      </c>
      <c r="G56" s="46">
        <v>160378.80349000002</v>
      </c>
      <c r="H56" s="46">
        <v>141583.91978</v>
      </c>
      <c r="I56" s="46">
        <v>216891.81788</v>
      </c>
      <c r="J56" s="64">
        <v>296260.09193</v>
      </c>
      <c r="K56" s="64">
        <v>244044.28089000002</v>
      </c>
      <c r="L56" s="53">
        <f>_xlfn.IFERROR(((($K56/$J56)-1)*100),0)</f>
        <v>-17.62498981885736</v>
      </c>
    </row>
    <row r="57" spans="1:12" s="5" customFormat="1" ht="9">
      <c r="A57" s="7" t="s">
        <v>79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64">
        <v>219715.33006</v>
      </c>
      <c r="K57" s="46">
        <v>0</v>
      </c>
      <c r="L57" s="53" t="s">
        <v>47</v>
      </c>
    </row>
    <row r="58" spans="1:12" s="5" customFormat="1" ht="9">
      <c r="A58" s="7" t="s">
        <v>16</v>
      </c>
      <c r="B58" s="46">
        <v>120734.47415000001</v>
      </c>
      <c r="C58" s="46">
        <v>81879.41918000001</v>
      </c>
      <c r="D58" s="46">
        <v>28154.496320000006</v>
      </c>
      <c r="E58" s="46">
        <v>33923.781059999994</v>
      </c>
      <c r="F58" s="46">
        <v>49960.31529</v>
      </c>
      <c r="G58" s="46">
        <v>29300.85526</v>
      </c>
      <c r="H58" s="46">
        <v>5.871060000000001</v>
      </c>
      <c r="I58" s="46">
        <v>29858.399080000003</v>
      </c>
      <c r="J58" s="64">
        <v>52261.53123000001</v>
      </c>
      <c r="K58" s="64">
        <v>37057.57487</v>
      </c>
      <c r="L58" s="53">
        <f>_xlfn.IFERROR(((($K58/$J58)-1)*100),0)</f>
        <v>-29.092060646076877</v>
      </c>
    </row>
    <row r="59" spans="1:12" s="5" customFormat="1" ht="9">
      <c r="A59" s="7" t="s">
        <v>80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62.13649</v>
      </c>
      <c r="H59" s="46">
        <v>125.80261999999999</v>
      </c>
      <c r="I59" s="46">
        <v>133.66637</v>
      </c>
      <c r="J59" s="64">
        <v>167.00778</v>
      </c>
      <c r="K59" s="64">
        <v>67.93401000000001</v>
      </c>
      <c r="L59" s="53">
        <f>_xlfn.IFERROR(((($K59/$J59)-1)*100),0)</f>
        <v>-59.32284711526612</v>
      </c>
    </row>
    <row r="60" spans="1:12" s="5" customFormat="1" ht="9">
      <c r="A60" s="7" t="s">
        <v>81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0.07966</v>
      </c>
      <c r="J60" s="46">
        <v>0</v>
      </c>
      <c r="K60" s="46">
        <v>0</v>
      </c>
      <c r="L60" s="53" t="s">
        <v>47</v>
      </c>
    </row>
    <row r="61" spans="1:12" s="5" customFormat="1" ht="9">
      <c r="A61" s="7" t="s">
        <v>82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0.02598</v>
      </c>
      <c r="J61" s="46">
        <v>0</v>
      </c>
      <c r="K61" s="46">
        <v>0</v>
      </c>
      <c r="L61" s="53" t="s">
        <v>47</v>
      </c>
    </row>
    <row r="62" spans="1:12" s="5" customFormat="1" ht="9">
      <c r="A62" s="7" t="s">
        <v>19</v>
      </c>
      <c r="B62" s="46">
        <v>925.46409</v>
      </c>
      <c r="C62" s="46">
        <v>199.66884</v>
      </c>
      <c r="D62" s="46">
        <v>8.15152</v>
      </c>
      <c r="E62" s="46">
        <v>0</v>
      </c>
      <c r="F62" s="46">
        <v>0</v>
      </c>
      <c r="G62" s="46">
        <v>0</v>
      </c>
      <c r="H62" s="46">
        <v>0</v>
      </c>
      <c r="I62" s="46">
        <v>31.32289</v>
      </c>
      <c r="J62" s="64">
        <v>1.8981700000000001</v>
      </c>
      <c r="K62" s="46">
        <v>0</v>
      </c>
      <c r="L62" s="53" t="s">
        <v>47</v>
      </c>
    </row>
    <row r="63" spans="1:12" s="5" customFormat="1" ht="9">
      <c r="A63" s="7" t="s">
        <v>83</v>
      </c>
      <c r="B63" s="46">
        <v>3.76804</v>
      </c>
      <c r="C63" s="46">
        <v>0.6029799999999998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64">
        <v>0.00107</v>
      </c>
      <c r="K63" s="46">
        <v>0</v>
      </c>
      <c r="L63" s="53" t="s">
        <v>47</v>
      </c>
    </row>
    <row r="64" spans="1:12" s="5" customFormat="1" ht="9">
      <c r="A64" s="7" t="s">
        <v>84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0.033299999999999996</v>
      </c>
      <c r="J64" s="46">
        <v>0</v>
      </c>
      <c r="K64" s="46">
        <v>0</v>
      </c>
      <c r="L64" s="53" t="s">
        <v>47</v>
      </c>
    </row>
    <row r="65" spans="1:12" s="5" customFormat="1" ht="9">
      <c r="A65" s="7" t="s">
        <v>85</v>
      </c>
      <c r="B65" s="46">
        <v>5.547899999999999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53" t="s">
        <v>47</v>
      </c>
    </row>
    <row r="66" spans="1:12" s="5" customFormat="1" ht="9">
      <c r="A66" s="7" t="s">
        <v>20</v>
      </c>
      <c r="B66" s="46">
        <v>4050.11036</v>
      </c>
      <c r="C66" s="46">
        <v>940.2361800000001</v>
      </c>
      <c r="D66" s="46">
        <v>34.285270000000004</v>
      </c>
      <c r="E66" s="46">
        <v>0</v>
      </c>
      <c r="F66" s="46">
        <v>0</v>
      </c>
      <c r="G66" s="46">
        <v>0</v>
      </c>
      <c r="H66" s="46">
        <v>0</v>
      </c>
      <c r="I66" s="46">
        <v>155.14431</v>
      </c>
      <c r="J66" s="64">
        <v>8.3264</v>
      </c>
      <c r="K66" s="46">
        <v>0</v>
      </c>
      <c r="L66" s="53" t="s">
        <v>47</v>
      </c>
    </row>
    <row r="67" spans="1:12" s="5" customFormat="1" ht="9">
      <c r="A67" s="7" t="s">
        <v>86</v>
      </c>
      <c r="B67" s="46">
        <v>9.48779</v>
      </c>
      <c r="C67" s="46">
        <v>1.3131599999999999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0.00237</v>
      </c>
      <c r="J67" s="64">
        <v>0.01684</v>
      </c>
      <c r="K67" s="46">
        <v>0</v>
      </c>
      <c r="L67" s="53" t="s">
        <v>47</v>
      </c>
    </row>
    <row r="68" spans="1:12" s="5" customFormat="1" ht="9">
      <c r="A68" s="7" t="s">
        <v>87</v>
      </c>
      <c r="B68" s="46">
        <v>1240.95803</v>
      </c>
      <c r="C68" s="46">
        <v>95.48226</v>
      </c>
      <c r="D68" s="46">
        <v>6.28899</v>
      </c>
      <c r="E68" s="46">
        <v>4.30808</v>
      </c>
      <c r="F68" s="46">
        <v>0</v>
      </c>
      <c r="G68" s="46">
        <v>0</v>
      </c>
      <c r="H68" s="46">
        <v>0</v>
      </c>
      <c r="I68" s="46">
        <v>36.45506</v>
      </c>
      <c r="J68" s="64">
        <v>0.1591</v>
      </c>
      <c r="K68" s="46">
        <v>0</v>
      </c>
      <c r="L68" s="53" t="s">
        <v>47</v>
      </c>
    </row>
    <row r="69" spans="1:12" s="5" customFormat="1" ht="9">
      <c r="A69" s="7" t="s">
        <v>88</v>
      </c>
      <c r="B69" s="46">
        <v>4.819559999999999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0.23994000000000001</v>
      </c>
      <c r="J69" s="64">
        <v>0.00064</v>
      </c>
      <c r="K69" s="46">
        <v>0</v>
      </c>
      <c r="L69" s="53" t="s">
        <v>47</v>
      </c>
    </row>
    <row r="70" spans="1:12" s="5" customFormat="1" ht="9">
      <c r="A70" s="7" t="s">
        <v>89</v>
      </c>
      <c r="B70" s="46">
        <v>1471.9790699999999</v>
      </c>
      <c r="C70" s="46">
        <v>126.00937000000002</v>
      </c>
      <c r="D70" s="46">
        <v>7.40642</v>
      </c>
      <c r="E70" s="46">
        <v>5.50755</v>
      </c>
      <c r="F70" s="46">
        <v>0</v>
      </c>
      <c r="G70" s="46">
        <v>0</v>
      </c>
      <c r="H70" s="46">
        <v>0</v>
      </c>
      <c r="I70" s="46">
        <v>49.555659999999996</v>
      </c>
      <c r="J70" s="64">
        <v>0.17466</v>
      </c>
      <c r="K70" s="46">
        <v>0</v>
      </c>
      <c r="L70" s="53" t="s">
        <v>47</v>
      </c>
    </row>
    <row r="71" spans="1:12" s="5" customFormat="1" ht="9">
      <c r="A71" s="7" t="s">
        <v>90</v>
      </c>
      <c r="B71" s="46">
        <v>35.19411</v>
      </c>
      <c r="C71" s="46">
        <v>3.3920600000000007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1.8916400000000002</v>
      </c>
      <c r="J71" s="64">
        <v>0.0034699999999999996</v>
      </c>
      <c r="K71" s="46">
        <v>0</v>
      </c>
      <c r="L71" s="53" t="s">
        <v>47</v>
      </c>
    </row>
    <row r="72" spans="1:12" s="5" customFormat="1" ht="9">
      <c r="A72" s="7" t="s">
        <v>91</v>
      </c>
      <c r="B72" s="46">
        <v>167.46445</v>
      </c>
      <c r="C72" s="46">
        <v>13.712350000000002</v>
      </c>
      <c r="D72" s="46">
        <v>0.83278</v>
      </c>
      <c r="E72" s="46">
        <v>0.6274</v>
      </c>
      <c r="F72" s="46">
        <v>0</v>
      </c>
      <c r="G72" s="46">
        <v>0</v>
      </c>
      <c r="H72" s="46">
        <v>0</v>
      </c>
      <c r="I72" s="46">
        <v>4.67666</v>
      </c>
      <c r="J72" s="64">
        <v>0.01595</v>
      </c>
      <c r="K72" s="46">
        <v>0</v>
      </c>
      <c r="L72" s="53" t="s">
        <v>47</v>
      </c>
    </row>
    <row r="73" spans="1:12" s="5" customFormat="1" ht="9">
      <c r="A73" s="7" t="s">
        <v>92</v>
      </c>
      <c r="B73" s="46">
        <v>59.48187</v>
      </c>
      <c r="C73" s="46">
        <v>5.85136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1.2024</v>
      </c>
      <c r="J73" s="64">
        <v>0.00508</v>
      </c>
      <c r="K73" s="46">
        <v>0</v>
      </c>
      <c r="L73" s="53" t="s">
        <v>47</v>
      </c>
    </row>
    <row r="74" spans="1:12" s="5" customFormat="1" ht="9">
      <c r="A74" s="7" t="s">
        <v>93</v>
      </c>
      <c r="B74" s="46">
        <v>172.26875</v>
      </c>
      <c r="C74" s="46">
        <v>208.23870000000002</v>
      </c>
      <c r="D74" s="46">
        <v>33.0464</v>
      </c>
      <c r="E74" s="46">
        <v>427.82311</v>
      </c>
      <c r="F74" s="46">
        <v>355.99565</v>
      </c>
      <c r="G74" s="46">
        <v>509.17708999999996</v>
      </c>
      <c r="H74" s="46">
        <v>201.35657999999998</v>
      </c>
      <c r="I74" s="46">
        <v>229.79677999999996</v>
      </c>
      <c r="J74" s="64">
        <v>473.9214</v>
      </c>
      <c r="K74" s="64">
        <v>61.853550000000006</v>
      </c>
      <c r="L74" s="53">
        <f>_xlfn.IFERROR(((($K74/$J74)-1)*100),0)</f>
        <v>-86.94856362257539</v>
      </c>
    </row>
    <row r="75" spans="1:12" s="5" customFormat="1" ht="9">
      <c r="A75" s="7" t="s">
        <v>94</v>
      </c>
      <c r="B75" s="46">
        <v>2728.11033</v>
      </c>
      <c r="C75" s="46">
        <v>941.9093799999999</v>
      </c>
      <c r="D75" s="46">
        <v>220.33680999999999</v>
      </c>
      <c r="E75" s="46">
        <v>678.9900200000001</v>
      </c>
      <c r="F75" s="46">
        <v>468.60451</v>
      </c>
      <c r="G75" s="46">
        <v>670.24044</v>
      </c>
      <c r="H75" s="46">
        <v>265.04985999999997</v>
      </c>
      <c r="I75" s="46">
        <v>302.97290000000004</v>
      </c>
      <c r="J75" s="64">
        <v>624.32878</v>
      </c>
      <c r="K75" s="64">
        <v>118.10822999999999</v>
      </c>
      <c r="L75" s="53">
        <f>_xlfn.IFERROR(((($K75/$J75)-1)*100),0)</f>
        <v>-81.08236656974232</v>
      </c>
    </row>
    <row r="76" spans="1:12" s="5" customFormat="1" ht="9">
      <c r="A76" s="7" t="s">
        <v>95</v>
      </c>
      <c r="B76" s="46">
        <v>31171.3381</v>
      </c>
      <c r="C76" s="46">
        <v>7611.580910000001</v>
      </c>
      <c r="D76" s="46">
        <v>2306.8303499999997</v>
      </c>
      <c r="E76" s="46">
        <v>1511.09327</v>
      </c>
      <c r="F76" s="46">
        <v>0</v>
      </c>
      <c r="G76" s="46">
        <v>0</v>
      </c>
      <c r="H76" s="46">
        <v>0</v>
      </c>
      <c r="I76" s="46">
        <v>2.78465</v>
      </c>
      <c r="J76" s="64">
        <v>0</v>
      </c>
      <c r="K76" s="64">
        <v>478.60726</v>
      </c>
      <c r="L76" s="53" t="s">
        <v>47</v>
      </c>
    </row>
    <row r="77" spans="1:12" s="5" customFormat="1" ht="9">
      <c r="A77" s="7" t="s">
        <v>96</v>
      </c>
      <c r="B77" s="46">
        <v>12630.188559999999</v>
      </c>
      <c r="C77" s="46">
        <v>113508.98195999999</v>
      </c>
      <c r="D77" s="46">
        <v>82071.3944</v>
      </c>
      <c r="E77" s="46">
        <v>211380.10030000002</v>
      </c>
      <c r="F77" s="46">
        <v>394050.71333999996</v>
      </c>
      <c r="G77" s="46">
        <v>395756.04868</v>
      </c>
      <c r="H77" s="46">
        <v>219746.01851</v>
      </c>
      <c r="I77" s="46">
        <v>229525.70955</v>
      </c>
      <c r="J77" s="64">
        <v>332557.96075</v>
      </c>
      <c r="K77" s="64">
        <v>200495.45654</v>
      </c>
      <c r="L77" s="53">
        <f>_xlfn.IFERROR(((($K77/$J77)-1)*100),0)</f>
        <v>-39.71112401344011</v>
      </c>
    </row>
    <row r="78" spans="1:12" s="5" customFormat="1" ht="9">
      <c r="A78" s="7" t="s">
        <v>97</v>
      </c>
      <c r="B78" s="46">
        <v>122.39532000000001</v>
      </c>
      <c r="C78" s="46">
        <v>138.19278</v>
      </c>
      <c r="D78" s="46">
        <v>19.36276</v>
      </c>
      <c r="E78" s="46">
        <v>250.67284</v>
      </c>
      <c r="F78" s="46">
        <v>208.58727</v>
      </c>
      <c r="G78" s="46">
        <v>298.34032999999994</v>
      </c>
      <c r="H78" s="46">
        <v>117.98015</v>
      </c>
      <c r="I78" s="46">
        <v>134.69642000000002</v>
      </c>
      <c r="J78" s="64">
        <v>277.77829</v>
      </c>
      <c r="K78" s="64">
        <v>36.24163000000001</v>
      </c>
      <c r="L78" s="53">
        <f>_xlfn.IFERROR(((($K78/$J78)-1)*100),0)</f>
        <v>-86.9530372585993</v>
      </c>
    </row>
    <row r="79" spans="1:12" s="5" customFormat="1" ht="9">
      <c r="A79" s="7" t="s">
        <v>98</v>
      </c>
      <c r="B79" s="46">
        <v>44.28646</v>
      </c>
      <c r="C79" s="46">
        <v>58.59632</v>
      </c>
      <c r="D79" s="46">
        <v>10.631060000000002</v>
      </c>
      <c r="E79" s="46">
        <v>137.63089000000002</v>
      </c>
      <c r="F79" s="46">
        <v>114.52397</v>
      </c>
      <c r="G79" s="46">
        <v>163.80250999999998</v>
      </c>
      <c r="H79" s="46">
        <v>64.77651999999999</v>
      </c>
      <c r="I79" s="46">
        <v>73.89854</v>
      </c>
      <c r="J79" s="64">
        <v>152.41135</v>
      </c>
      <c r="K79" s="64">
        <v>19.89833</v>
      </c>
      <c r="L79" s="53">
        <f>_xlfn.IFERROR(((($K79/$J79)-1)*100),0)</f>
        <v>-86.94432534059963</v>
      </c>
    </row>
    <row r="80" spans="1:12" s="5" customFormat="1" ht="9">
      <c r="A80" s="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3" s="5" customFormat="1" ht="9">
      <c r="A81" s="54" t="s">
        <v>43</v>
      </c>
      <c r="B81" s="46">
        <v>0</v>
      </c>
      <c r="C81" s="55">
        <v>750557.4607600002</v>
      </c>
      <c r="D81" s="55">
        <v>59254.61202</v>
      </c>
      <c r="E81" s="55">
        <v>21125.595739999997</v>
      </c>
      <c r="F81" s="55">
        <v>59701.1087</v>
      </c>
      <c r="G81" s="55">
        <v>1035715.471022491</v>
      </c>
      <c r="H81" s="55">
        <v>1614893.32742087</v>
      </c>
      <c r="I81" s="55">
        <v>2827199.9234499997</v>
      </c>
      <c r="J81" s="55">
        <v>4567321.23417</v>
      </c>
      <c r="K81" s="55">
        <v>3199468.4775000005</v>
      </c>
      <c r="L81" s="14">
        <f>(($K81/$J81)-1)*100</f>
        <v>-29.948687349524118</v>
      </c>
      <c r="M81" s="58"/>
    </row>
    <row r="82" spans="1:12" s="5" customFormat="1" ht="9">
      <c r="A82" s="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14"/>
    </row>
    <row r="83" spans="1:13" s="5" customFormat="1" ht="9">
      <c r="A83" s="8" t="s">
        <v>11</v>
      </c>
      <c r="B83" s="49">
        <f aca="true" t="shared" si="4" ref="B83:G83">SUM(B84:B86)</f>
        <v>8413762.24577</v>
      </c>
      <c r="C83" s="49">
        <f t="shared" si="4"/>
        <v>5328174.673009999</v>
      </c>
      <c r="D83" s="49">
        <f t="shared" si="4"/>
        <v>2925253.3447700003</v>
      </c>
      <c r="E83" s="49">
        <f t="shared" si="4"/>
        <v>7596588.507815</v>
      </c>
      <c r="F83" s="49">
        <f t="shared" si="4"/>
        <v>14783546.089890001</v>
      </c>
      <c r="G83" s="49">
        <f t="shared" si="4"/>
        <v>15705127.896905126</v>
      </c>
      <c r="H83" s="49">
        <f>SUM(H84:H88)</f>
        <v>11136492.465599999</v>
      </c>
      <c r="I83" s="49">
        <f>SUM(I84:I88)</f>
        <v>18501880.94928</v>
      </c>
      <c r="J83" s="49">
        <f>SUM(J84:J88)</f>
        <v>27287419.18705</v>
      </c>
      <c r="K83" s="49">
        <f>SUM(K84:K88)</f>
        <v>19468652.450749997</v>
      </c>
      <c r="L83" s="14">
        <f aca="true" t="shared" si="5" ref="L83:L88">(($K83/$J83)-1)*100</f>
        <v>-28.653375691940177</v>
      </c>
      <c r="M83" s="58"/>
    </row>
    <row r="84" spans="1:12" s="5" customFormat="1" ht="9">
      <c r="A84" s="7" t="s">
        <v>13</v>
      </c>
      <c r="B84" s="50">
        <v>5413907.32033</v>
      </c>
      <c r="C84" s="50">
        <v>2347291.70982</v>
      </c>
      <c r="D84" s="50">
        <v>747221.0722699999</v>
      </c>
      <c r="E84" s="50">
        <v>1151280.25673</v>
      </c>
      <c r="F84" s="50">
        <v>2204074.7561500003</v>
      </c>
      <c r="G84" s="50">
        <v>1631626.6030521004</v>
      </c>
      <c r="H84" s="50">
        <v>375866.33752999996</v>
      </c>
      <c r="I84" s="50">
        <v>1456653.5340200001</v>
      </c>
      <c r="J84" s="50">
        <v>1922787.87909</v>
      </c>
      <c r="K84" s="50">
        <v>1123729.21778</v>
      </c>
      <c r="L84" s="53">
        <f t="shared" si="5"/>
        <v>-41.557296569196765</v>
      </c>
    </row>
    <row r="85" spans="1:12" s="5" customFormat="1" ht="9">
      <c r="A85" s="9" t="s">
        <v>12</v>
      </c>
      <c r="B85" s="50">
        <v>1353476.8300500002</v>
      </c>
      <c r="C85" s="50">
        <v>586822.9274299999</v>
      </c>
      <c r="D85" s="50">
        <v>186805.26813</v>
      </c>
      <c r="E85" s="50">
        <v>287820.06421000004</v>
      </c>
      <c r="F85" s="50">
        <v>551018.6890499999</v>
      </c>
      <c r="G85" s="50">
        <v>407906.6507630251</v>
      </c>
      <c r="H85" s="50">
        <v>93966.58443</v>
      </c>
      <c r="I85" s="50">
        <v>364163.38370999997</v>
      </c>
      <c r="J85" s="50">
        <v>480696.96976999997</v>
      </c>
      <c r="K85" s="50">
        <v>280932.30451000005</v>
      </c>
      <c r="L85" s="53">
        <f t="shared" si="5"/>
        <v>-41.55729655537078</v>
      </c>
    </row>
    <row r="86" spans="1:12" s="5" customFormat="1" ht="9">
      <c r="A86" s="52" t="s">
        <v>39</v>
      </c>
      <c r="B86" s="38">
        <v>1646378.0953900001</v>
      </c>
      <c r="C86" s="38">
        <v>2394060.03576</v>
      </c>
      <c r="D86" s="38">
        <v>1991227.0043700002</v>
      </c>
      <c r="E86" s="38">
        <v>6157488.186875</v>
      </c>
      <c r="F86" s="38">
        <v>12028452.644690001</v>
      </c>
      <c r="G86" s="38">
        <v>13665594.64309</v>
      </c>
      <c r="H86" s="50">
        <v>10563367.91515</v>
      </c>
      <c r="I86" s="50">
        <v>16547179.072829999</v>
      </c>
      <c r="J86" s="50">
        <v>24407273.09933</v>
      </c>
      <c r="K86" s="50">
        <v>17496507.48168</v>
      </c>
      <c r="L86" s="53">
        <f t="shared" si="5"/>
        <v>-28.314370022105038</v>
      </c>
    </row>
    <row r="87" spans="1:12" s="5" customFormat="1" ht="9">
      <c r="A87" s="52" t="s">
        <v>45</v>
      </c>
      <c r="B87" s="38" t="s">
        <v>40</v>
      </c>
      <c r="C87" s="38" t="s">
        <v>40</v>
      </c>
      <c r="D87" s="38" t="s">
        <v>40</v>
      </c>
      <c r="E87" s="38" t="s">
        <v>40</v>
      </c>
      <c r="F87" s="38" t="s">
        <v>40</v>
      </c>
      <c r="G87" s="38">
        <v>38263.38799</v>
      </c>
      <c r="H87" s="50">
        <v>77468.72137999999</v>
      </c>
      <c r="I87" s="50">
        <v>100413.71904999999</v>
      </c>
      <c r="J87" s="50">
        <v>357495.92917</v>
      </c>
      <c r="K87" s="50">
        <v>425612.5851</v>
      </c>
      <c r="L87" s="53">
        <f t="shared" si="5"/>
        <v>19.053827015078674</v>
      </c>
    </row>
    <row r="88" spans="1:12" s="5" customFormat="1" ht="9">
      <c r="A88" s="52" t="s">
        <v>46</v>
      </c>
      <c r="B88" s="38" t="s">
        <v>40</v>
      </c>
      <c r="C88" s="38" t="s">
        <v>40</v>
      </c>
      <c r="D88" s="38" t="s">
        <v>40</v>
      </c>
      <c r="E88" s="38" t="s">
        <v>40</v>
      </c>
      <c r="F88" s="38" t="s">
        <v>40</v>
      </c>
      <c r="G88" s="38">
        <v>12754.462649999998</v>
      </c>
      <c r="H88" s="50">
        <v>25822.90711</v>
      </c>
      <c r="I88" s="50">
        <v>33471.23967</v>
      </c>
      <c r="J88" s="50">
        <v>119165.30969</v>
      </c>
      <c r="K88" s="50">
        <v>141870.86168</v>
      </c>
      <c r="L88" s="53">
        <f t="shared" si="5"/>
        <v>19.053827031597436</v>
      </c>
    </row>
    <row r="89" spans="1:12" s="5" customFormat="1" ht="9">
      <c r="A89" s="10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2"/>
    </row>
    <row r="90" spans="1:11" s="5" customFormat="1" ht="9.75" customHeight="1">
      <c r="A90" s="7" t="s">
        <v>37</v>
      </c>
      <c r="B90" s="7"/>
      <c r="C90" s="13"/>
      <c r="D90" s="13"/>
      <c r="E90" s="13"/>
      <c r="F90" s="13"/>
      <c r="G90" s="13"/>
      <c r="H90" s="13"/>
      <c r="I90" s="13"/>
      <c r="J90" s="13"/>
      <c r="K90" s="13"/>
    </row>
    <row r="91" spans="1:2" s="5" customFormat="1" ht="10.5" customHeight="1">
      <c r="A91" s="9" t="s">
        <v>24</v>
      </c>
      <c r="B91" s="9"/>
    </row>
    <row r="92" s="5" customFormat="1" ht="10.5" customHeight="1">
      <c r="A92" s="5" t="s">
        <v>99</v>
      </c>
    </row>
    <row r="93" ht="9">
      <c r="A93" s="56" t="s">
        <v>44</v>
      </c>
    </row>
    <row r="94" spans="1:12" ht="9">
      <c r="A94" s="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14"/>
    </row>
    <row r="95" spans="1:12" ht="15.75">
      <c r="A95" s="59"/>
      <c r="B95" s="28"/>
      <c r="C95" s="28"/>
      <c r="D95" s="28"/>
      <c r="E95" s="28"/>
      <c r="F95" s="40"/>
      <c r="G95" s="40"/>
      <c r="H95" s="40"/>
      <c r="I95" s="40"/>
      <c r="J95" s="40"/>
      <c r="K95" s="40"/>
      <c r="L95" s="14"/>
    </row>
    <row r="96" spans="1:12" ht="9">
      <c r="A96" s="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14"/>
    </row>
    <row r="97" spans="1:12" ht="9">
      <c r="A97" s="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14"/>
    </row>
    <row r="98" spans="1:12" ht="9">
      <c r="A98" s="7"/>
      <c r="B98" s="31"/>
      <c r="C98" s="31"/>
      <c r="D98" s="31"/>
      <c r="E98" s="32"/>
      <c r="F98" s="32"/>
      <c r="G98" s="32"/>
      <c r="H98" s="32"/>
      <c r="I98" s="32"/>
      <c r="J98" s="32"/>
      <c r="K98" s="32"/>
      <c r="L98" s="43"/>
    </row>
    <row r="99" spans="1:12" ht="9">
      <c r="A99" s="7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14"/>
    </row>
    <row r="100" spans="1:12" ht="9">
      <c r="A100" s="7"/>
      <c r="B100" s="31"/>
      <c r="C100" s="31"/>
      <c r="D100" s="32"/>
      <c r="E100" s="32"/>
      <c r="F100" s="32"/>
      <c r="G100" s="32"/>
      <c r="H100" s="32"/>
      <c r="I100" s="32"/>
      <c r="J100" s="32"/>
      <c r="K100" s="32"/>
      <c r="L100" s="14"/>
    </row>
    <row r="101" spans="1:12" ht="9">
      <c r="A101" s="7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14"/>
    </row>
    <row r="102" spans="1:12" ht="9">
      <c r="A102" s="7"/>
      <c r="B102" s="33"/>
      <c r="C102" s="33"/>
      <c r="D102" s="33"/>
      <c r="E102" s="33"/>
      <c r="F102" s="32"/>
      <c r="G102" s="32"/>
      <c r="H102" s="32"/>
      <c r="I102" s="32"/>
      <c r="J102" s="32"/>
      <c r="K102" s="32"/>
      <c r="L102" s="14"/>
    </row>
    <row r="103" spans="1:12" ht="9">
      <c r="A103" s="7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14"/>
    </row>
    <row r="104" spans="1:12" ht="9">
      <c r="A104" s="7"/>
      <c r="B104" s="31"/>
      <c r="C104" s="31"/>
      <c r="D104" s="32"/>
      <c r="E104" s="32"/>
      <c r="F104" s="32"/>
      <c r="G104" s="32"/>
      <c r="H104" s="32"/>
      <c r="I104" s="32"/>
      <c r="J104" s="32"/>
      <c r="K104" s="32"/>
      <c r="L104" s="14"/>
    </row>
    <row r="105" spans="1:12" ht="9">
      <c r="A105" s="6"/>
      <c r="B105" s="34"/>
      <c r="C105" s="34"/>
      <c r="D105" s="34"/>
      <c r="E105" s="34"/>
      <c r="F105" s="41"/>
      <c r="G105" s="41"/>
      <c r="H105" s="41"/>
      <c r="I105" s="41"/>
      <c r="J105" s="41"/>
      <c r="K105" s="41"/>
      <c r="L105" s="14"/>
    </row>
    <row r="106" spans="1:12" ht="9">
      <c r="A106" s="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14"/>
    </row>
    <row r="107" spans="1:12" ht="9">
      <c r="A107" s="7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14"/>
    </row>
    <row r="108" spans="1:12" ht="9">
      <c r="A108" s="7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14"/>
    </row>
    <row r="109" spans="1:12" ht="9">
      <c r="A109" s="7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14"/>
    </row>
    <row r="110" spans="1:12" ht="9">
      <c r="A110" s="7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14"/>
    </row>
    <row r="111" spans="1:12" ht="9">
      <c r="A111" s="7"/>
      <c r="B111" s="31"/>
      <c r="C111" s="31"/>
      <c r="D111" s="31"/>
      <c r="E111" s="32"/>
      <c r="F111" s="32"/>
      <c r="G111" s="32"/>
      <c r="H111" s="32"/>
      <c r="I111" s="32"/>
      <c r="J111" s="32"/>
      <c r="K111" s="32"/>
      <c r="L111" s="14"/>
    </row>
    <row r="112" spans="1:12" ht="9">
      <c r="A112" s="7"/>
      <c r="B112" s="31"/>
      <c r="C112" s="31"/>
      <c r="D112" s="31"/>
      <c r="E112" s="32"/>
      <c r="F112" s="32"/>
      <c r="G112" s="32"/>
      <c r="H112" s="32"/>
      <c r="I112" s="32"/>
      <c r="J112" s="32"/>
      <c r="K112" s="32"/>
      <c r="L112" s="14"/>
    </row>
    <row r="113" spans="1:12" ht="9">
      <c r="A113" s="7"/>
      <c r="B113" s="31"/>
      <c r="C113" s="31"/>
      <c r="D113" s="31"/>
      <c r="E113" s="32"/>
      <c r="F113" s="32"/>
      <c r="G113" s="32"/>
      <c r="H113" s="32"/>
      <c r="I113" s="32"/>
      <c r="J113" s="32"/>
      <c r="K113" s="32"/>
      <c r="L113" s="14"/>
    </row>
    <row r="114" spans="1:12" ht="9">
      <c r="A114" s="7"/>
      <c r="B114" s="31"/>
      <c r="C114" s="31"/>
      <c r="D114" s="31"/>
      <c r="E114" s="31"/>
      <c r="F114" s="31"/>
      <c r="G114" s="31"/>
      <c r="H114" s="32"/>
      <c r="I114" s="32"/>
      <c r="J114" s="32"/>
      <c r="K114" s="32"/>
      <c r="L114" s="14"/>
    </row>
    <row r="115" spans="1:12" ht="9">
      <c r="A115" s="7"/>
      <c r="B115" s="31"/>
      <c r="C115" s="31"/>
      <c r="D115" s="31"/>
      <c r="E115" s="31"/>
      <c r="F115" s="31"/>
      <c r="G115" s="31"/>
      <c r="H115" s="32"/>
      <c r="I115" s="32"/>
      <c r="J115" s="32"/>
      <c r="K115" s="32"/>
      <c r="L115" s="14"/>
    </row>
    <row r="116" spans="1:12" ht="9">
      <c r="A116" s="7"/>
      <c r="B116" s="31"/>
      <c r="C116" s="31"/>
      <c r="D116" s="31"/>
      <c r="E116" s="32"/>
      <c r="F116" s="32"/>
      <c r="G116" s="32"/>
      <c r="H116" s="32"/>
      <c r="I116" s="32"/>
      <c r="J116" s="32"/>
      <c r="K116" s="32"/>
      <c r="L116" s="14"/>
    </row>
    <row r="117" spans="1:12" ht="9">
      <c r="A117" s="7"/>
      <c r="B117" s="31"/>
      <c r="C117" s="31"/>
      <c r="D117" s="32"/>
      <c r="E117" s="32"/>
      <c r="F117" s="32"/>
      <c r="G117" s="32"/>
      <c r="H117" s="32"/>
      <c r="I117" s="32"/>
      <c r="J117" s="32"/>
      <c r="K117" s="32"/>
      <c r="L117" s="14"/>
    </row>
    <row r="118" spans="1:12" ht="9">
      <c r="A118" s="7"/>
      <c r="B118" s="31"/>
      <c r="C118" s="31"/>
      <c r="D118" s="31"/>
      <c r="E118" s="31"/>
      <c r="F118" s="31"/>
      <c r="G118" s="31"/>
      <c r="H118" s="32"/>
      <c r="I118" s="32"/>
      <c r="J118" s="32"/>
      <c r="K118" s="32"/>
      <c r="L118" s="14"/>
    </row>
    <row r="119" spans="1:12" ht="9">
      <c r="A119" s="7"/>
      <c r="B119" s="31"/>
      <c r="C119" s="31"/>
      <c r="D119" s="32"/>
      <c r="E119" s="32"/>
      <c r="F119" s="32"/>
      <c r="G119" s="32"/>
      <c r="H119" s="32"/>
      <c r="I119" s="32"/>
      <c r="J119" s="32"/>
      <c r="K119" s="32"/>
      <c r="L119" s="14"/>
    </row>
    <row r="120" spans="1:12" ht="9">
      <c r="A120" s="7"/>
      <c r="B120" s="31"/>
      <c r="C120" s="31"/>
      <c r="D120" s="32"/>
      <c r="E120" s="32"/>
      <c r="F120" s="32"/>
      <c r="G120" s="32"/>
      <c r="H120" s="32"/>
      <c r="I120" s="32"/>
      <c r="J120" s="32"/>
      <c r="K120" s="32"/>
      <c r="L120" s="14"/>
    </row>
    <row r="121" spans="1:12" ht="9">
      <c r="A121" s="7"/>
      <c r="B121" s="31"/>
      <c r="C121" s="31"/>
      <c r="D121" s="31"/>
      <c r="E121" s="31"/>
      <c r="F121" s="31"/>
      <c r="G121" s="31"/>
      <c r="H121" s="32"/>
      <c r="I121" s="32"/>
      <c r="J121" s="32"/>
      <c r="K121" s="32"/>
      <c r="L121" s="14"/>
    </row>
    <row r="122" spans="1:12" ht="9">
      <c r="A122" s="7"/>
      <c r="B122" s="31"/>
      <c r="C122" s="31"/>
      <c r="D122" s="31"/>
      <c r="E122" s="31"/>
      <c r="F122" s="31"/>
      <c r="G122" s="31"/>
      <c r="H122" s="32"/>
      <c r="I122" s="32"/>
      <c r="J122" s="32"/>
      <c r="K122" s="32"/>
      <c r="L122" s="14"/>
    </row>
    <row r="123" spans="1:12" ht="9">
      <c r="A123" s="7"/>
      <c r="B123" s="31"/>
      <c r="C123" s="31"/>
      <c r="D123" s="32"/>
      <c r="E123" s="32"/>
      <c r="F123" s="32"/>
      <c r="G123" s="32"/>
      <c r="H123" s="32"/>
      <c r="I123" s="32"/>
      <c r="J123" s="32"/>
      <c r="K123" s="32"/>
      <c r="L123" s="14"/>
    </row>
    <row r="124" spans="1:12" ht="9">
      <c r="A124" s="7"/>
      <c r="B124" s="31"/>
      <c r="C124" s="31"/>
      <c r="D124" s="32"/>
      <c r="E124" s="39"/>
      <c r="F124" s="39"/>
      <c r="G124" s="32"/>
      <c r="H124" s="32"/>
      <c r="I124" s="32"/>
      <c r="J124" s="32"/>
      <c r="K124" s="32"/>
      <c r="L124" s="14"/>
    </row>
    <row r="125" spans="1:12" ht="9">
      <c r="A125" s="7"/>
      <c r="B125" s="31"/>
      <c r="C125" s="31"/>
      <c r="D125" s="32"/>
      <c r="E125" s="32"/>
      <c r="F125" s="32"/>
      <c r="G125" s="32"/>
      <c r="H125" s="32"/>
      <c r="I125" s="32"/>
      <c r="J125" s="32"/>
      <c r="K125" s="32"/>
      <c r="L125" s="14"/>
    </row>
    <row r="126" spans="1:12" ht="9">
      <c r="A126" s="7"/>
      <c r="B126" s="31"/>
      <c r="C126" s="31"/>
      <c r="D126" s="32"/>
      <c r="E126" s="32"/>
      <c r="F126" s="32"/>
      <c r="G126" s="32"/>
      <c r="H126" s="32"/>
      <c r="I126" s="32"/>
      <c r="J126" s="32"/>
      <c r="K126" s="32"/>
      <c r="L126" s="14"/>
    </row>
    <row r="127" spans="2:12" ht="9">
      <c r="B127" s="35"/>
      <c r="C127" s="32"/>
      <c r="D127" s="32"/>
      <c r="E127" s="32"/>
      <c r="F127" s="32"/>
      <c r="G127" s="32"/>
      <c r="H127" s="32"/>
      <c r="I127" s="32"/>
      <c r="J127" s="32"/>
      <c r="K127" s="32"/>
      <c r="L127" s="14"/>
    </row>
    <row r="128" spans="1:12" ht="9">
      <c r="A128" s="7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14"/>
    </row>
    <row r="129" spans="1:12" ht="9">
      <c r="A129" s="7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14"/>
    </row>
    <row r="130" spans="1:12" ht="9">
      <c r="A130" s="7"/>
      <c r="B130" s="31"/>
      <c r="C130" s="31"/>
      <c r="D130" s="32"/>
      <c r="E130" s="39"/>
      <c r="F130" s="39"/>
      <c r="G130" s="42"/>
      <c r="H130" s="42"/>
      <c r="I130" s="42"/>
      <c r="J130" s="42"/>
      <c r="K130" s="42"/>
      <c r="L130" s="14"/>
    </row>
    <row r="131" spans="1:12" ht="9">
      <c r="A131" s="7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14"/>
    </row>
    <row r="132" spans="1:12" ht="9">
      <c r="A132" s="7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14"/>
    </row>
    <row r="133" spans="1:12" ht="9">
      <c r="A133" s="7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14"/>
    </row>
    <row r="134" spans="1:12" ht="9">
      <c r="A134" s="7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14"/>
    </row>
    <row r="135" spans="1:12" ht="9">
      <c r="A135" s="7"/>
      <c r="B135" s="31"/>
      <c r="C135" s="31"/>
      <c r="D135" s="31"/>
      <c r="E135" s="31"/>
      <c r="F135" s="31"/>
      <c r="G135" s="31"/>
      <c r="H135" s="32"/>
      <c r="I135" s="32"/>
      <c r="J135" s="32"/>
      <c r="K135" s="32"/>
      <c r="L135" s="14"/>
    </row>
    <row r="136" spans="1:12" ht="9">
      <c r="A136" s="7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14"/>
    </row>
    <row r="137" spans="1:12" ht="9">
      <c r="A137" s="7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14"/>
    </row>
    <row r="138" spans="1:12" ht="9">
      <c r="A138" s="7"/>
      <c r="B138" s="33"/>
      <c r="C138" s="32"/>
      <c r="D138" s="32"/>
      <c r="E138" s="32"/>
      <c r="F138" s="32"/>
      <c r="G138" s="32"/>
      <c r="H138" s="32"/>
      <c r="I138" s="32"/>
      <c r="J138" s="32"/>
      <c r="K138" s="32"/>
      <c r="L138" s="14"/>
    </row>
    <row r="139" spans="1:12" ht="9">
      <c r="A139" s="7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14"/>
    </row>
    <row r="140" spans="1:12" ht="9">
      <c r="A140" s="7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14"/>
    </row>
    <row r="141" spans="1:12" ht="9">
      <c r="A141" s="7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14"/>
    </row>
    <row r="142" spans="1:12" ht="9">
      <c r="A142" s="7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14"/>
    </row>
    <row r="143" spans="1:12" ht="9">
      <c r="A143" s="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14"/>
    </row>
    <row r="144" spans="1:12" ht="9">
      <c r="A144" s="7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14"/>
    </row>
    <row r="145" spans="1:12" ht="9">
      <c r="A145" s="7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14"/>
    </row>
    <row r="146" spans="1:12" ht="9">
      <c r="A146" s="9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14"/>
    </row>
  </sheetData>
  <sheetProtection/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2:B32"/>
  <sheetViews>
    <sheetView zoomScalePageLayoutView="0" workbookViewId="0" topLeftCell="A1">
      <selection activeCell="A16" sqref="A16"/>
    </sheetView>
  </sheetViews>
  <sheetFormatPr defaultColWidth="6.21484375" defaultRowHeight="15"/>
  <cols>
    <col min="1" max="1" width="22.6640625" style="15" customWidth="1"/>
    <col min="2" max="2" width="11.10546875" style="15" bestFit="1" customWidth="1"/>
    <col min="3" max="3" width="24.10546875" style="15" customWidth="1"/>
    <col min="4" max="16384" width="6.21484375" style="15" customWidth="1"/>
  </cols>
  <sheetData>
    <row r="2" ht="11.25">
      <c r="B2" s="16" t="s">
        <v>25</v>
      </c>
    </row>
    <row r="3" ht="11.25">
      <c r="B3" s="16"/>
    </row>
    <row r="4" spans="1:2" ht="11.25">
      <c r="A4" s="17" t="s">
        <v>26</v>
      </c>
      <c r="B4" s="18">
        <v>499743459.5599998</v>
      </c>
    </row>
    <row r="5" spans="1:2" ht="11.25">
      <c r="A5" s="7" t="s">
        <v>21</v>
      </c>
      <c r="B5" s="19">
        <v>3522756.32</v>
      </c>
    </row>
    <row r="6" spans="1:2" ht="11.25">
      <c r="A6" s="7" t="s">
        <v>17</v>
      </c>
      <c r="B6" s="19">
        <v>21797515.19</v>
      </c>
    </row>
    <row r="7" spans="1:2" ht="11.25">
      <c r="A7" s="7" t="s">
        <v>5</v>
      </c>
      <c r="B7" s="19">
        <v>253489478.89</v>
      </c>
    </row>
    <row r="8" spans="1:2" ht="11.25">
      <c r="A8" s="7" t="s">
        <v>6</v>
      </c>
      <c r="B8" s="19">
        <v>1670949.09</v>
      </c>
    </row>
    <row r="9" spans="1:2" ht="11.25">
      <c r="A9" s="7" t="s">
        <v>23</v>
      </c>
      <c r="B9" s="19">
        <v>4826365.83</v>
      </c>
    </row>
    <row r="10" spans="1:2" ht="11.25">
      <c r="A10" s="7" t="s">
        <v>7</v>
      </c>
      <c r="B10" s="19">
        <v>72301137.16</v>
      </c>
    </row>
    <row r="11" spans="1:2" ht="11.25">
      <c r="A11" s="7" t="s">
        <v>8</v>
      </c>
      <c r="B11" s="19">
        <v>16504449.68</v>
      </c>
    </row>
    <row r="12" spans="1:2" ht="11.25">
      <c r="A12" s="7" t="s">
        <v>9</v>
      </c>
      <c r="B12" s="19">
        <v>114414894.97</v>
      </c>
    </row>
    <row r="13" spans="1:2" ht="11.25">
      <c r="A13" s="1" t="s">
        <v>22</v>
      </c>
      <c r="B13" s="19">
        <v>1239639.89</v>
      </c>
    </row>
    <row r="14" spans="1:2" ht="11.25">
      <c r="A14" s="7" t="s">
        <v>10</v>
      </c>
      <c r="B14" s="19">
        <v>5441220.74</v>
      </c>
    </row>
    <row r="15" spans="1:2" ht="11.25">
      <c r="A15" s="7" t="s">
        <v>18</v>
      </c>
      <c r="B15" s="19">
        <v>855329.15</v>
      </c>
    </row>
    <row r="16" spans="1:2" ht="11.25">
      <c r="A16" s="7" t="s">
        <v>16</v>
      </c>
      <c r="B16" s="19">
        <v>1796693.27</v>
      </c>
    </row>
    <row r="17" spans="1:2" ht="11.25">
      <c r="A17" s="7" t="s">
        <v>19</v>
      </c>
      <c r="B17" s="19">
        <v>390174.71</v>
      </c>
    </row>
    <row r="18" spans="1:2" ht="11.25">
      <c r="A18" s="7" t="s">
        <v>20</v>
      </c>
      <c r="B18" s="19">
        <v>1492854.67</v>
      </c>
    </row>
    <row r="19" ht="11.25">
      <c r="B19" s="19"/>
    </row>
    <row r="20" spans="1:2" ht="11.25">
      <c r="A20" s="20" t="s">
        <v>27</v>
      </c>
      <c r="B20" s="18">
        <v>1998973838.87</v>
      </c>
    </row>
    <row r="21" spans="1:2" ht="11.25">
      <c r="A21" s="21" t="s">
        <v>28</v>
      </c>
      <c r="B21" s="19">
        <v>1961296961.98</v>
      </c>
    </row>
    <row r="22" spans="1:2" ht="11.25">
      <c r="A22" s="21" t="s">
        <v>29</v>
      </c>
      <c r="B22" s="19">
        <v>8379876.3100000005</v>
      </c>
    </row>
    <row r="23" spans="1:2" ht="11.25">
      <c r="A23" s="21" t="s">
        <v>30</v>
      </c>
      <c r="B23" s="19">
        <v>21764882.98</v>
      </c>
    </row>
    <row r="24" spans="1:2" ht="11.25">
      <c r="A24" s="21" t="s">
        <v>31</v>
      </c>
      <c r="B24" s="19">
        <v>7532117.6</v>
      </c>
    </row>
    <row r="25" ht="11.25">
      <c r="B25" s="19"/>
    </row>
    <row r="26" spans="1:2" ht="11.25">
      <c r="A26" s="21" t="s">
        <v>32</v>
      </c>
      <c r="B26" s="19">
        <v>1998973838.87</v>
      </c>
    </row>
    <row r="27" spans="1:2" ht="11.25">
      <c r="A27" s="22" t="s">
        <v>33</v>
      </c>
      <c r="B27" s="19">
        <v>499743459.55999994</v>
      </c>
    </row>
    <row r="28" ht="11.25">
      <c r="B28" s="19"/>
    </row>
    <row r="29" spans="1:2" ht="11.25">
      <c r="A29" s="23" t="s">
        <v>34</v>
      </c>
      <c r="B29" s="24">
        <v>4997434596.860001</v>
      </c>
    </row>
    <row r="32" ht="11.25">
      <c r="B32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GARCIA FREITAS</dc:creator>
  <cp:keywords/>
  <dc:description/>
  <cp:lastModifiedBy>Pedro Paulo Moraes Filho</cp:lastModifiedBy>
  <cp:lastPrinted>2015-06-05T18:57:04Z</cp:lastPrinted>
  <dcterms:created xsi:type="dcterms:W3CDTF">1998-02-13T16:16:03Z</dcterms:created>
  <dcterms:modified xsi:type="dcterms:W3CDTF">2024-04-10T19:11:13Z</dcterms:modified>
  <cp:category/>
  <cp:version/>
  <cp:contentType/>
  <cp:contentStatus/>
</cp:coreProperties>
</file>