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90" windowWidth="14175" windowHeight="8640" activeTab="0"/>
  </bookViews>
  <sheets>
    <sheet name="T4.10" sheetId="1" r:id="rId1"/>
  </sheets>
  <definedNames>
    <definedName name="_xlfn.AVERAGEIF" hidden="1">#NAME?</definedName>
    <definedName name="_xlnm.Print_Area" localSheetId="0">'T4.10'!$A$1:$L$36</definedName>
  </definedNames>
  <calcPr fullCalcOnLoad="1"/>
</workbook>
</file>

<file path=xl/sharedStrings.xml><?xml version="1.0" encoding="utf-8"?>
<sst xmlns="http://schemas.openxmlformats.org/spreadsheetml/2006/main" count="33" uniqueCount="30">
  <si>
    <t>Brasil</t>
  </si>
  <si>
    <t xml:space="preserve">Pará </t>
  </si>
  <si>
    <t xml:space="preserve">Tocantins </t>
  </si>
  <si>
    <t xml:space="preserve">Região Nordeste </t>
  </si>
  <si>
    <t xml:space="preserve">Piauí </t>
  </si>
  <si>
    <t xml:space="preserve">Minas Gerais </t>
  </si>
  <si>
    <t xml:space="preserve">São Paulo </t>
  </si>
  <si>
    <t xml:space="preserve">Região Sul </t>
  </si>
  <si>
    <t xml:space="preserve">Rio Grande do Sul </t>
  </si>
  <si>
    <t xml:space="preserve">Região Centro-Oeste </t>
  </si>
  <si>
    <t xml:space="preserve">Mato Grosso do Sul </t>
  </si>
  <si>
    <t xml:space="preserve">Goiás </t>
  </si>
  <si>
    <t xml:space="preserve">Região Norte </t>
  </si>
  <si>
    <t xml:space="preserve">Rondônia </t>
  </si>
  <si>
    <t xml:space="preserve">Maranhão </t>
  </si>
  <si>
    <t xml:space="preserve">Ceará </t>
  </si>
  <si>
    <t xml:space="preserve">Bahia </t>
  </si>
  <si>
    <t xml:space="preserve">Região Sudeste </t>
  </si>
  <si>
    <t xml:space="preserve">Rio de Janeiro </t>
  </si>
  <si>
    <t xml:space="preserve">Paraná </t>
  </si>
  <si>
    <t xml:space="preserve">Mato Grosso </t>
  </si>
  <si>
    <r>
      <t>Produção de biodiesel (B100) -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</si>
  <si>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..</t>
  </si>
  <si>
    <t>Grandes regiões e unidades da Federação</t>
  </si>
  <si>
    <t>Santa Catarina</t>
  </si>
  <si>
    <t>Rio Grande do Norte</t>
  </si>
  <si>
    <t>16/15
%</t>
  </si>
  <si>
    <r>
      <t>Tabela 4.10 – Produção de biodiesel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2"/>
      </rPr>
      <t xml:space="preserve"> (B100), segundo grandes regiões e unidades da Federação – 2007-2016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</si>
  <si>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Biodiesel (B100), especificado conforme Resolução ANP n° 45/2014.</t>
    </r>
  </si>
  <si>
    <t>Fonte: ANP/SPC, conforme Resolução ANP nº 17/2004.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</si>
</sst>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_(* #,##0.0_);_(* \(#,##0.0\);_(* &quot;-&quot;??_);_(@_)"/>
    <numFmt numFmtId="185" formatCode="_(* #,##0.000_);_(* \(#,##0.000\);_(* &quot;-&quot;??_);_(@_)"/>
    <numFmt numFmtId="186" formatCode="_(* #,##0.000_);_(* \(#,##0.000\);_(* &quot;-&quot;???_);_(@_)"/>
    <numFmt numFmtId="187" formatCode="0.0000000000"/>
    <numFmt numFmtId="188" formatCode="0.000000000"/>
    <numFmt numFmtId="189" formatCode="0.0"/>
    <numFmt numFmtId="190" formatCode="#,##0;[Red]#,##0"/>
    <numFmt numFmtId="191" formatCode="#,##0.000000"/>
    <numFmt numFmtId="192" formatCode="_(* #,##0_);_(* \(#,##0\);_(* &quot;-&quot;??_);_(@_)"/>
    <numFmt numFmtId="193" formatCode="#,##0.0000"/>
    <numFmt numFmtId="194" formatCode="0.0%"/>
    <numFmt numFmtId="195" formatCode="_-* #,##0_-;\-* #,##0_-;_-* &quot;-&quot;??_-;_-@_-"/>
  </numFmts>
  <fonts count="46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color indexed="61"/>
      <name val="Helvetica Neue"/>
      <family val="2"/>
    </font>
    <font>
      <sz val="7"/>
      <color indexed="10"/>
      <name val="Helvetica Neue"/>
      <family val="0"/>
    </font>
    <font>
      <u val="single"/>
      <sz val="10"/>
      <color indexed="12"/>
      <name val="Arial"/>
      <family val="2"/>
    </font>
    <font>
      <b/>
      <vertAlign val="superscript"/>
      <sz val="7"/>
      <name val="Helvetica Neue"/>
      <family val="0"/>
    </font>
    <font>
      <vertAlign val="superscript"/>
      <sz val="7"/>
      <name val="Helvetica Neue"/>
      <family val="0"/>
    </font>
    <font>
      <b/>
      <vertAlign val="superscript"/>
      <sz val="9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Helvetica Neu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190" fontId="2" fillId="33" borderId="0" xfId="0" applyNumberFormat="1" applyFont="1" applyFill="1" applyAlignment="1">
      <alignment vertical="center"/>
    </xf>
    <xf numFmtId="2" fontId="1" fillId="33" borderId="0" xfId="0" applyNumberFormat="1" applyFont="1" applyFill="1" applyBorder="1" applyAlignment="1">
      <alignment horizontal="left" vertical="center"/>
    </xf>
    <xf numFmtId="4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left" vertical="center"/>
    </xf>
    <xf numFmtId="192" fontId="3" fillId="33" borderId="0" xfId="52" applyNumberFormat="1" applyFont="1" applyFill="1" applyBorder="1" applyAlignment="1" applyProtection="1">
      <alignment horizontal="right" vertical="center" wrapText="1"/>
      <protection/>
    </xf>
    <xf numFmtId="3" fontId="2" fillId="33" borderId="0" xfId="0" applyNumberFormat="1" applyFont="1" applyFill="1" applyBorder="1" applyAlignment="1">
      <alignment horizontal="right" vertical="center"/>
    </xf>
    <xf numFmtId="192" fontId="2" fillId="33" borderId="0" xfId="52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left" vertical="center"/>
    </xf>
    <xf numFmtId="192" fontId="2" fillId="33" borderId="0" xfId="52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192" fontId="2" fillId="33" borderId="0" xfId="52" applyNumberFormat="1" applyFont="1" applyFill="1" applyBorder="1" applyAlignment="1" applyProtection="1">
      <alignment horizontal="right" vertical="center"/>
      <protection/>
    </xf>
    <xf numFmtId="4" fontId="3" fillId="33" borderId="0" xfId="52" applyNumberFormat="1" applyFont="1" applyFill="1" applyBorder="1" applyAlignment="1" applyProtection="1">
      <alignment horizontal="right" vertical="center" wrapText="1"/>
      <protection/>
    </xf>
    <xf numFmtId="4" fontId="2" fillId="33" borderId="0" xfId="52" applyNumberFormat="1" applyFont="1" applyFill="1" applyBorder="1" applyAlignment="1" applyProtection="1">
      <alignment horizontal="right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171" fontId="2" fillId="33" borderId="0" xfId="52" applyFont="1" applyFill="1" applyBorder="1" applyAlignment="1">
      <alignment/>
    </xf>
    <xf numFmtId="194" fontId="2" fillId="33" borderId="0" xfId="50" applyNumberFormat="1" applyFont="1" applyFill="1" applyAlignment="1">
      <alignment vertical="center"/>
    </xf>
    <xf numFmtId="2" fontId="1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92" fontId="2" fillId="33" borderId="0" xfId="0" applyNumberFormat="1" applyFont="1" applyFill="1" applyAlignment="1">
      <alignment vertical="center"/>
    </xf>
    <xf numFmtId="192" fontId="2" fillId="33" borderId="0" xfId="52" applyNumberFormat="1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5" fillId="35" borderId="0" xfId="0" applyFont="1" applyFill="1" applyBorder="1" applyAlignment="1">
      <alignment horizontal="lef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selection activeCell="E56" sqref="E56"/>
    </sheetView>
  </sheetViews>
  <sheetFormatPr defaultColWidth="11.421875" defaultRowHeight="12.75"/>
  <cols>
    <col min="1" max="1" width="18.28125" style="1" customWidth="1"/>
    <col min="2" max="11" width="10.7109375" style="1" customWidth="1"/>
    <col min="12" max="12" width="7.7109375" style="1" customWidth="1"/>
    <col min="13" max="16384" width="11.421875" style="1" customWidth="1"/>
  </cols>
  <sheetData>
    <row r="1" spans="1:15" ht="15" customHeight="1">
      <c r="A1" s="36" t="s">
        <v>27</v>
      </c>
      <c r="B1" s="36"/>
      <c r="C1" s="36"/>
      <c r="D1" s="36"/>
      <c r="E1" s="36"/>
      <c r="F1" s="36"/>
      <c r="G1" s="36"/>
      <c r="H1" s="36"/>
      <c r="I1" s="28"/>
      <c r="J1" s="28"/>
      <c r="K1" s="28"/>
      <c r="L1" s="11"/>
      <c r="M1" s="11"/>
      <c r="N1" s="11"/>
      <c r="O1" s="11"/>
    </row>
    <row r="2" spans="1:4" ht="9" customHeight="1">
      <c r="A2" s="2"/>
      <c r="B2" s="2"/>
      <c r="C2" s="2"/>
      <c r="D2" s="2"/>
    </row>
    <row r="3" spans="1:12" ht="11.25" customHeight="1">
      <c r="A3" s="34" t="s">
        <v>23</v>
      </c>
      <c r="B3" s="39" t="s">
        <v>21</v>
      </c>
      <c r="C3" s="40"/>
      <c r="D3" s="40"/>
      <c r="E3" s="40"/>
      <c r="F3" s="40"/>
      <c r="G3" s="40"/>
      <c r="H3" s="40"/>
      <c r="I3" s="41"/>
      <c r="J3" s="41"/>
      <c r="K3" s="42"/>
      <c r="L3" s="37" t="s">
        <v>26</v>
      </c>
    </row>
    <row r="4" spans="1:12" ht="12.75" customHeight="1">
      <c r="A4" s="35"/>
      <c r="B4" s="31">
        <v>2007</v>
      </c>
      <c r="C4" s="31">
        <v>2008</v>
      </c>
      <c r="D4" s="31">
        <v>2009</v>
      </c>
      <c r="E4" s="31">
        <v>2010</v>
      </c>
      <c r="F4" s="31">
        <v>2011</v>
      </c>
      <c r="G4" s="31">
        <v>2012</v>
      </c>
      <c r="H4" s="31">
        <v>2013</v>
      </c>
      <c r="I4" s="31">
        <v>2014</v>
      </c>
      <c r="J4" s="31">
        <v>2015</v>
      </c>
      <c r="K4" s="31">
        <v>2016</v>
      </c>
      <c r="L4" s="38"/>
    </row>
    <row r="5" spans="1:12" ht="7.5" customHeight="1">
      <c r="A5" s="29"/>
      <c r="B5" s="16"/>
      <c r="C5" s="15"/>
      <c r="D5" s="15"/>
      <c r="E5" s="15"/>
      <c r="F5" s="15"/>
      <c r="G5" s="15"/>
      <c r="H5" s="15"/>
      <c r="I5" s="30"/>
      <c r="J5" s="30"/>
      <c r="K5" s="30"/>
      <c r="L5" s="29"/>
    </row>
    <row r="6" spans="1:14" ht="9">
      <c r="A6" s="13" t="s">
        <v>0</v>
      </c>
      <c r="B6" s="14">
        <f aca="true" t="shared" si="0" ref="B6:I6">B8+B13+B20+B25+B30</f>
        <v>404329.14</v>
      </c>
      <c r="C6" s="14">
        <f t="shared" si="0"/>
        <v>1167128.415</v>
      </c>
      <c r="D6" s="14">
        <f t="shared" si="0"/>
        <v>1608448.417</v>
      </c>
      <c r="E6" s="14">
        <f t="shared" si="0"/>
        <v>2386398.518</v>
      </c>
      <c r="F6" s="14">
        <f t="shared" si="0"/>
        <v>2672759.918</v>
      </c>
      <c r="G6" s="14">
        <f t="shared" si="0"/>
        <v>2717483.489</v>
      </c>
      <c r="H6" s="14">
        <f t="shared" si="0"/>
        <v>2917488.2690000003</v>
      </c>
      <c r="I6" s="14">
        <f t="shared" si="0"/>
        <v>3419838.0300000003</v>
      </c>
      <c r="J6" s="14">
        <f>J8+J13+J20+J25+J30</f>
        <v>3937268.534</v>
      </c>
      <c r="K6" s="14">
        <f>K8+K13+K20+K25+K30</f>
        <v>3801338.9979999997</v>
      </c>
      <c r="L6" s="23">
        <f>((K6/J6)-1)*100</f>
        <v>-3.4523816403730256</v>
      </c>
      <c r="M6" s="27"/>
      <c r="N6" s="32"/>
    </row>
    <row r="7" spans="1:12" ht="9">
      <c r="A7" s="9"/>
      <c r="B7" s="16"/>
      <c r="C7" s="15"/>
      <c r="D7" s="15"/>
      <c r="E7" s="15"/>
      <c r="F7" s="15"/>
      <c r="G7" s="15"/>
      <c r="H7" s="15"/>
      <c r="I7" s="15"/>
      <c r="J7" s="15"/>
      <c r="K7" s="15"/>
      <c r="L7" s="12"/>
    </row>
    <row r="8" spans="1:13" ht="9">
      <c r="A8" s="13" t="s">
        <v>12</v>
      </c>
      <c r="B8" s="14">
        <f aca="true" t="shared" si="1" ref="B8:I8">SUM(B9:B11)</f>
        <v>26588.640000000003</v>
      </c>
      <c r="C8" s="17">
        <f t="shared" si="1"/>
        <v>15987.460000000001</v>
      </c>
      <c r="D8" s="17">
        <f t="shared" si="1"/>
        <v>41821.151</v>
      </c>
      <c r="E8" s="17">
        <f t="shared" si="1"/>
        <v>95106.123</v>
      </c>
      <c r="F8" s="17">
        <f t="shared" si="1"/>
        <v>103445.962</v>
      </c>
      <c r="G8" s="17">
        <f t="shared" si="1"/>
        <v>78653.632</v>
      </c>
      <c r="H8" s="17">
        <f t="shared" si="1"/>
        <v>62239.384</v>
      </c>
      <c r="I8" s="17">
        <f t="shared" si="1"/>
        <v>84581.065</v>
      </c>
      <c r="J8" s="17">
        <f>SUM(J9:J11)</f>
        <v>66224.751</v>
      </c>
      <c r="K8" s="17">
        <f>SUM(K9:K11)</f>
        <v>38957.78899999999</v>
      </c>
      <c r="L8" s="23">
        <f>((K8/J8)-1)*100</f>
        <v>-41.17337036118114</v>
      </c>
      <c r="M8" s="27"/>
    </row>
    <row r="9" spans="1:13" ht="9">
      <c r="A9" s="18" t="s">
        <v>13</v>
      </c>
      <c r="B9" s="20">
        <v>99.17499999999998</v>
      </c>
      <c r="C9" s="20">
        <v>227.64600000000002</v>
      </c>
      <c r="D9" s="20">
        <v>4779.355</v>
      </c>
      <c r="E9" s="20">
        <v>6190.2210000000005</v>
      </c>
      <c r="F9" s="20">
        <v>2264.268</v>
      </c>
      <c r="G9" s="20">
        <v>8406.162</v>
      </c>
      <c r="H9" s="20">
        <v>13552.771</v>
      </c>
      <c r="I9" s="20">
        <v>10977.016</v>
      </c>
      <c r="J9" s="20">
        <v>4139.994</v>
      </c>
      <c r="K9" s="20">
        <v>1034.537</v>
      </c>
      <c r="L9" s="24">
        <f>((K9/J9)-1)*100</f>
        <v>-75.01114735915075</v>
      </c>
      <c r="M9" s="27"/>
    </row>
    <row r="10" spans="1:13" ht="9">
      <c r="A10" s="18" t="s">
        <v>1</v>
      </c>
      <c r="B10" s="20">
        <v>3716.7599999999998</v>
      </c>
      <c r="C10" s="20">
        <v>2625.248</v>
      </c>
      <c r="D10" s="20">
        <v>3494.3540000000003</v>
      </c>
      <c r="E10" s="20">
        <v>2345.4910000000004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25" t="s">
        <v>22</v>
      </c>
      <c r="M10" s="27"/>
    </row>
    <row r="11" spans="1:13" ht="9">
      <c r="A11" s="18" t="s">
        <v>2</v>
      </c>
      <c r="B11" s="20">
        <v>22772.705</v>
      </c>
      <c r="C11" s="20">
        <v>13134.566</v>
      </c>
      <c r="D11" s="20">
        <v>33547.441999999995</v>
      </c>
      <c r="E11" s="20">
        <v>86570.41100000001</v>
      </c>
      <c r="F11" s="20">
        <v>101181.694</v>
      </c>
      <c r="G11" s="20">
        <v>70247.47</v>
      </c>
      <c r="H11" s="20">
        <v>48686.613</v>
      </c>
      <c r="I11" s="20">
        <v>73604.049</v>
      </c>
      <c r="J11" s="20">
        <v>62084.757000000005</v>
      </c>
      <c r="K11" s="20">
        <v>37923.25199999999</v>
      </c>
      <c r="L11" s="24">
        <f>((K11/J11)-1)*100</f>
        <v>-38.91696797653571</v>
      </c>
      <c r="M11" s="27"/>
    </row>
    <row r="12" spans="1:13" ht="9">
      <c r="A12" s="9"/>
      <c r="B12" s="22"/>
      <c r="C12" s="21"/>
      <c r="D12" s="21"/>
      <c r="E12" s="21"/>
      <c r="F12" s="21"/>
      <c r="G12" s="21"/>
      <c r="H12" s="21"/>
      <c r="I12" s="21"/>
      <c r="J12" s="21"/>
      <c r="K12" s="21"/>
      <c r="M12" s="27"/>
    </row>
    <row r="13" spans="1:13" ht="9">
      <c r="A13" s="13" t="s">
        <v>3</v>
      </c>
      <c r="B13" s="14">
        <f aca="true" t="shared" si="2" ref="B13:I13">SUM(B14:B18)</f>
        <v>172200.451</v>
      </c>
      <c r="C13" s="17">
        <f t="shared" si="2"/>
        <v>125909.52100000001</v>
      </c>
      <c r="D13" s="17">
        <f t="shared" si="2"/>
        <v>163905.144</v>
      </c>
      <c r="E13" s="17">
        <f t="shared" si="2"/>
        <v>176993.685</v>
      </c>
      <c r="F13" s="17">
        <f t="shared" si="2"/>
        <v>176416.725</v>
      </c>
      <c r="G13" s="17">
        <f t="shared" si="2"/>
        <v>293573.132</v>
      </c>
      <c r="H13" s="17">
        <f t="shared" si="2"/>
        <v>278379.12899999996</v>
      </c>
      <c r="I13" s="17">
        <f t="shared" si="2"/>
        <v>233175.51000000004</v>
      </c>
      <c r="J13" s="17">
        <f>SUM(J14:J18)</f>
        <v>314716.537</v>
      </c>
      <c r="K13" s="17">
        <f>SUM(K14:K18)</f>
        <v>304604.902</v>
      </c>
      <c r="L13" s="23">
        <f>((K13/J13)-1)*100</f>
        <v>-3.21293412045901</v>
      </c>
      <c r="M13" s="27"/>
    </row>
    <row r="14" spans="1:13" ht="9">
      <c r="A14" s="18" t="s">
        <v>14</v>
      </c>
      <c r="B14" s="19">
        <v>23508.648</v>
      </c>
      <c r="C14" s="19">
        <v>36172.289000000004</v>
      </c>
      <c r="D14" s="19">
        <v>31194.889</v>
      </c>
      <c r="E14" s="19">
        <v>18705.441000000003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25" t="s">
        <v>22</v>
      </c>
      <c r="M14" s="27"/>
    </row>
    <row r="15" spans="1:13" ht="9">
      <c r="A15" s="18" t="s">
        <v>4</v>
      </c>
      <c r="B15" s="19">
        <v>30473.645000000008</v>
      </c>
      <c r="C15" s="19">
        <v>4547.5740000000005</v>
      </c>
      <c r="D15" s="19">
        <v>3615.902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25" t="s">
        <v>22</v>
      </c>
      <c r="M15" s="27"/>
    </row>
    <row r="16" spans="1:13" ht="9">
      <c r="A16" s="18" t="s">
        <v>15</v>
      </c>
      <c r="B16" s="20">
        <v>47276.16500000001</v>
      </c>
      <c r="C16" s="20">
        <v>19207.526000000005</v>
      </c>
      <c r="D16" s="20">
        <v>49153.503000000004</v>
      </c>
      <c r="E16" s="20">
        <v>66336.63</v>
      </c>
      <c r="F16" s="20">
        <v>44524.143000000004</v>
      </c>
      <c r="G16" s="20">
        <v>62368.86</v>
      </c>
      <c r="H16" s="20">
        <v>84191.262</v>
      </c>
      <c r="I16" s="20">
        <v>72983.6</v>
      </c>
      <c r="J16" s="20">
        <v>87433.70599999999</v>
      </c>
      <c r="K16" s="20">
        <v>59389.645000000004</v>
      </c>
      <c r="L16" s="24">
        <f>((K16/J16)-1)*100</f>
        <v>-32.07465665472306</v>
      </c>
      <c r="M16" s="27"/>
    </row>
    <row r="17" spans="1:13" ht="9">
      <c r="A17" s="18" t="s">
        <v>25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20">
        <v>1798.786</v>
      </c>
      <c r="K17" s="26">
        <v>0</v>
      </c>
      <c r="L17" s="25" t="s">
        <v>22</v>
      </c>
      <c r="M17" s="27"/>
    </row>
    <row r="18" spans="1:13" ht="9">
      <c r="A18" s="18" t="s">
        <v>16</v>
      </c>
      <c r="B18" s="20">
        <v>70941.993</v>
      </c>
      <c r="C18" s="20">
        <v>65982.132</v>
      </c>
      <c r="D18" s="20">
        <v>79940.85</v>
      </c>
      <c r="E18" s="20">
        <v>91951.61399999999</v>
      </c>
      <c r="F18" s="20">
        <v>131892.582</v>
      </c>
      <c r="G18" s="20">
        <v>231204.272</v>
      </c>
      <c r="H18" s="20">
        <v>194187.86699999997</v>
      </c>
      <c r="I18" s="20">
        <v>160191.91000000003</v>
      </c>
      <c r="J18" s="20">
        <v>225484.04499999998</v>
      </c>
      <c r="K18" s="20">
        <v>245215.25699999998</v>
      </c>
      <c r="L18" s="24">
        <f>((K18/J18)-1)*100</f>
        <v>8.750602287625275</v>
      </c>
      <c r="M18" s="27"/>
    </row>
    <row r="19" spans="1:13" ht="9">
      <c r="A19" s="18"/>
      <c r="B19" s="22"/>
      <c r="C19" s="21"/>
      <c r="D19" s="21"/>
      <c r="E19" s="21"/>
      <c r="F19" s="21"/>
      <c r="G19" s="21"/>
      <c r="H19" s="21"/>
      <c r="I19" s="21"/>
      <c r="J19" s="21"/>
      <c r="K19" s="21"/>
      <c r="M19" s="27"/>
    </row>
    <row r="20" spans="1:13" ht="9">
      <c r="A20" s="13" t="s">
        <v>17</v>
      </c>
      <c r="B20" s="14">
        <f aca="true" t="shared" si="3" ref="B20:K20">SUM(B21:B23)</f>
        <v>37023.429</v>
      </c>
      <c r="C20" s="14">
        <f t="shared" si="3"/>
        <v>185594.15399999998</v>
      </c>
      <c r="D20" s="14">
        <f t="shared" si="3"/>
        <v>284774.262</v>
      </c>
      <c r="E20" s="14">
        <f t="shared" si="3"/>
        <v>420328.405</v>
      </c>
      <c r="F20" s="14">
        <f t="shared" si="3"/>
        <v>379410.443</v>
      </c>
      <c r="G20" s="14">
        <f t="shared" si="3"/>
        <v>255732.61599999998</v>
      </c>
      <c r="H20" s="14">
        <f t="shared" si="3"/>
        <v>261372.73099999997</v>
      </c>
      <c r="I20" s="14">
        <f t="shared" si="3"/>
        <v>270891.20800000004</v>
      </c>
      <c r="J20" s="14">
        <f t="shared" si="3"/>
        <v>295435.69399999996</v>
      </c>
      <c r="K20" s="14">
        <f t="shared" si="3"/>
        <v>254258.666</v>
      </c>
      <c r="L20" s="23">
        <f>((K20/J20)-1)*100</f>
        <v>-13.937729541915122</v>
      </c>
      <c r="M20" s="27"/>
    </row>
    <row r="21" spans="1:13" ht="9">
      <c r="A21" s="18" t="s">
        <v>5</v>
      </c>
      <c r="B21" s="20">
        <v>138.164</v>
      </c>
      <c r="C21" s="26">
        <v>0</v>
      </c>
      <c r="D21" s="20">
        <v>40271.18199999999</v>
      </c>
      <c r="E21" s="20">
        <v>72693.471</v>
      </c>
      <c r="F21" s="20">
        <v>76618.68</v>
      </c>
      <c r="G21" s="20">
        <v>80100.09000000001</v>
      </c>
      <c r="H21" s="20">
        <v>88019.75099999999</v>
      </c>
      <c r="I21" s="20">
        <v>83283.421</v>
      </c>
      <c r="J21" s="20">
        <v>92258.38699999999</v>
      </c>
      <c r="K21" s="20">
        <v>94798.232</v>
      </c>
      <c r="L21" s="24">
        <f>((K21/J21)-1)*100</f>
        <v>2.7529692232750813</v>
      </c>
      <c r="M21" s="27"/>
    </row>
    <row r="22" spans="1:13" ht="9">
      <c r="A22" s="18" t="s">
        <v>18</v>
      </c>
      <c r="B22" s="26">
        <v>0</v>
      </c>
      <c r="C22" s="26">
        <v>0</v>
      </c>
      <c r="D22" s="20">
        <v>8201.079</v>
      </c>
      <c r="E22" s="20">
        <v>20176.960000000003</v>
      </c>
      <c r="F22" s="20">
        <v>7715.967</v>
      </c>
      <c r="G22" s="20">
        <v>17045.886000000002</v>
      </c>
      <c r="H22" s="20">
        <v>8891.265000000001</v>
      </c>
      <c r="I22" s="20">
        <v>17262.437</v>
      </c>
      <c r="J22" s="20">
        <v>18704.251999999997</v>
      </c>
      <c r="K22" s="20">
        <v>21669.101000000002</v>
      </c>
      <c r="L22" s="24">
        <f>((K22/J22)-1)*100</f>
        <v>15.851203245123124</v>
      </c>
      <c r="M22" s="27"/>
    </row>
    <row r="23" spans="1:13" ht="9">
      <c r="A23" s="18" t="s">
        <v>6</v>
      </c>
      <c r="B23" s="20">
        <v>36885.265</v>
      </c>
      <c r="C23" s="20">
        <v>185594.15399999998</v>
      </c>
      <c r="D23" s="20">
        <v>236302.00100000002</v>
      </c>
      <c r="E23" s="20">
        <v>327457.974</v>
      </c>
      <c r="F23" s="20">
        <v>295075.79600000003</v>
      </c>
      <c r="G23" s="20">
        <v>158586.63999999998</v>
      </c>
      <c r="H23" s="20">
        <v>164461.715</v>
      </c>
      <c r="I23" s="20">
        <v>170345.35000000003</v>
      </c>
      <c r="J23" s="20">
        <v>184473.055</v>
      </c>
      <c r="K23" s="20">
        <v>137791.33299999998</v>
      </c>
      <c r="L23" s="24">
        <f>((K23/J23)-1)*100</f>
        <v>-25.30544203325521</v>
      </c>
      <c r="M23" s="27"/>
    </row>
    <row r="24" spans="1:13" ht="9">
      <c r="A24" s="18"/>
      <c r="B24" s="22"/>
      <c r="C24" s="21"/>
      <c r="D24" s="21"/>
      <c r="E24" s="21"/>
      <c r="F24" s="21"/>
      <c r="G24" s="21"/>
      <c r="H24" s="21"/>
      <c r="I24" s="21"/>
      <c r="J24" s="21"/>
      <c r="K24" s="21"/>
      <c r="M24" s="27"/>
    </row>
    <row r="25" spans="1:13" ht="9">
      <c r="A25" s="13" t="s">
        <v>7</v>
      </c>
      <c r="B25" s="14">
        <f aca="true" t="shared" si="4" ref="B25:I25">SUM(B26:B28)</f>
        <v>42708.498</v>
      </c>
      <c r="C25" s="14">
        <f t="shared" si="4"/>
        <v>313350.41199999995</v>
      </c>
      <c r="D25" s="14">
        <f t="shared" si="4"/>
        <v>477870.564</v>
      </c>
      <c r="E25" s="14">
        <f t="shared" si="4"/>
        <v>675667.6969999999</v>
      </c>
      <c r="F25" s="14">
        <f t="shared" si="4"/>
        <v>976928.258</v>
      </c>
      <c r="G25" s="14">
        <f t="shared" si="4"/>
        <v>926610.863</v>
      </c>
      <c r="H25" s="14">
        <f t="shared" si="4"/>
        <v>1132405.361</v>
      </c>
      <c r="I25" s="14">
        <f t="shared" si="4"/>
        <v>1358948.545</v>
      </c>
      <c r="J25" s="14">
        <f>SUM(J26:J28)</f>
        <v>1512484.492</v>
      </c>
      <c r="K25" s="14">
        <f>SUM(K26:K28)</f>
        <v>1556690.091</v>
      </c>
      <c r="L25" s="23">
        <f>((K25/J25)-1)*100</f>
        <v>2.922714198645804</v>
      </c>
      <c r="M25" s="27"/>
    </row>
    <row r="26" spans="1:13" ht="9">
      <c r="A26" s="18" t="s">
        <v>19</v>
      </c>
      <c r="B26" s="20">
        <v>12.100000000000001</v>
      </c>
      <c r="C26" s="20">
        <v>7294.371</v>
      </c>
      <c r="D26" s="20">
        <v>23681.277000000002</v>
      </c>
      <c r="E26" s="20">
        <v>69669.68999999999</v>
      </c>
      <c r="F26" s="20">
        <v>114818.53099999999</v>
      </c>
      <c r="G26" s="20">
        <v>120110.853</v>
      </c>
      <c r="H26" s="20">
        <v>210716.216</v>
      </c>
      <c r="I26" s="20">
        <v>319221.892</v>
      </c>
      <c r="J26" s="20">
        <v>363688.71200000006</v>
      </c>
      <c r="K26" s="20">
        <v>392679.00100000005</v>
      </c>
      <c r="L26" s="24">
        <f>((K26/J26)-1)*100</f>
        <v>7.971181959587459</v>
      </c>
      <c r="M26" s="27"/>
    </row>
    <row r="27" spans="1:13" ht="9">
      <c r="A27" s="18" t="s">
        <v>24</v>
      </c>
      <c r="B27" s="26">
        <v>0</v>
      </c>
      <c r="C27" s="26">
        <v>0</v>
      </c>
      <c r="D27" s="33">
        <v>0</v>
      </c>
      <c r="E27" s="33">
        <v>0</v>
      </c>
      <c r="F27" s="33">
        <v>0</v>
      </c>
      <c r="G27" s="33">
        <v>0</v>
      </c>
      <c r="H27" s="20">
        <v>38357.708</v>
      </c>
      <c r="I27" s="20">
        <v>68451.577</v>
      </c>
      <c r="J27" s="20">
        <v>34488.519</v>
      </c>
      <c r="K27" s="20">
        <v>89252.12800000001</v>
      </c>
      <c r="L27" s="24">
        <f>((K27/J27)-1)*100</f>
        <v>158.78794041576563</v>
      </c>
      <c r="M27" s="27"/>
    </row>
    <row r="28" spans="1:13" ht="9">
      <c r="A28" s="18" t="s">
        <v>8</v>
      </c>
      <c r="B28" s="20">
        <v>42696.398</v>
      </c>
      <c r="C28" s="20">
        <v>306056.04099999997</v>
      </c>
      <c r="D28" s="20">
        <v>454189.287</v>
      </c>
      <c r="E28" s="20">
        <v>605998.007</v>
      </c>
      <c r="F28" s="20">
        <v>862109.7270000001</v>
      </c>
      <c r="G28" s="20">
        <v>806500.01</v>
      </c>
      <c r="H28" s="20">
        <v>883331.4370000002</v>
      </c>
      <c r="I28" s="20">
        <v>971275.076</v>
      </c>
      <c r="J28" s="20">
        <v>1114307.2610000002</v>
      </c>
      <c r="K28" s="20">
        <v>1074758.962</v>
      </c>
      <c r="L28" s="24">
        <f>((K28/J28)-1)*100</f>
        <v>-3.5491376915653183</v>
      </c>
      <c r="M28" s="27"/>
    </row>
    <row r="29" spans="1:13" ht="9">
      <c r="A29" s="18"/>
      <c r="B29" s="22"/>
      <c r="C29" s="21"/>
      <c r="D29" s="21"/>
      <c r="E29" s="21"/>
      <c r="F29" s="21"/>
      <c r="G29" s="21"/>
      <c r="H29" s="21"/>
      <c r="I29" s="21"/>
      <c r="J29" s="21"/>
      <c r="K29" s="21"/>
      <c r="M29" s="27"/>
    </row>
    <row r="30" spans="1:13" ht="9">
      <c r="A30" s="13" t="s">
        <v>9</v>
      </c>
      <c r="B30" s="14">
        <f aca="true" t="shared" si="5" ref="B30:I30">SUM(B31:B33)</f>
        <v>125808.122</v>
      </c>
      <c r="C30" s="14">
        <f t="shared" si="5"/>
        <v>526286.868</v>
      </c>
      <c r="D30" s="14">
        <f t="shared" si="5"/>
        <v>640077.296</v>
      </c>
      <c r="E30" s="14">
        <f t="shared" si="5"/>
        <v>1018302.608</v>
      </c>
      <c r="F30" s="14">
        <f t="shared" si="5"/>
        <v>1036558.5299999998</v>
      </c>
      <c r="G30" s="14">
        <f t="shared" si="5"/>
        <v>1162913.2460000003</v>
      </c>
      <c r="H30" s="14">
        <f t="shared" si="5"/>
        <v>1183091.664</v>
      </c>
      <c r="I30" s="14">
        <f t="shared" si="5"/>
        <v>1472241.702</v>
      </c>
      <c r="J30" s="14">
        <f>SUM(J31:J33)</f>
        <v>1748407.06</v>
      </c>
      <c r="K30" s="14">
        <f>SUM(K31:K33)</f>
        <v>1646827.55</v>
      </c>
      <c r="L30" s="23">
        <f>((K30/J30)-1)*100</f>
        <v>-5.809831836300184</v>
      </c>
      <c r="M30" s="27"/>
    </row>
    <row r="31" spans="1:13" ht="9">
      <c r="A31" s="18" t="s">
        <v>10</v>
      </c>
      <c r="B31" s="33">
        <v>0</v>
      </c>
      <c r="C31" s="33">
        <v>0</v>
      </c>
      <c r="D31" s="20">
        <v>4367.2080000000005</v>
      </c>
      <c r="E31" s="20">
        <v>7827.838</v>
      </c>
      <c r="F31" s="20">
        <v>31022.717</v>
      </c>
      <c r="G31" s="20">
        <v>84053.96100000001</v>
      </c>
      <c r="H31" s="20">
        <v>188896.907</v>
      </c>
      <c r="I31" s="20">
        <v>217296.71100000004</v>
      </c>
      <c r="J31" s="20">
        <v>207483.63400000002</v>
      </c>
      <c r="K31" s="20">
        <v>178236.887</v>
      </c>
      <c r="L31" s="24">
        <f>((K31/J31)-1)*100</f>
        <v>-14.09592960956141</v>
      </c>
      <c r="M31" s="27"/>
    </row>
    <row r="32" spans="1:13" ht="9">
      <c r="A32" s="18" t="s">
        <v>20</v>
      </c>
      <c r="B32" s="19">
        <v>15170.056999999999</v>
      </c>
      <c r="C32" s="20">
        <v>284922.77099999995</v>
      </c>
      <c r="D32" s="20">
        <v>367008.539</v>
      </c>
      <c r="E32" s="20">
        <v>568181.4180000001</v>
      </c>
      <c r="F32" s="20">
        <v>499949.77799999993</v>
      </c>
      <c r="G32" s="20">
        <v>477713.14600000007</v>
      </c>
      <c r="H32" s="20">
        <v>418480.113</v>
      </c>
      <c r="I32" s="20">
        <v>611107.704</v>
      </c>
      <c r="J32" s="20">
        <v>845671.434</v>
      </c>
      <c r="K32" s="20">
        <v>818669.131</v>
      </c>
      <c r="L32" s="24">
        <f>((K32/J32)-1)*100</f>
        <v>-3.193001668778128</v>
      </c>
      <c r="M32" s="27"/>
    </row>
    <row r="33" spans="1:13" ht="9">
      <c r="A33" s="18" t="s">
        <v>11</v>
      </c>
      <c r="B33" s="19">
        <v>110638.065</v>
      </c>
      <c r="C33" s="20">
        <v>241364.097</v>
      </c>
      <c r="D33" s="20">
        <v>268701.549</v>
      </c>
      <c r="E33" s="20">
        <v>442293.35199999996</v>
      </c>
      <c r="F33" s="20">
        <v>505586.035</v>
      </c>
      <c r="G33" s="20">
        <v>601146.1390000001</v>
      </c>
      <c r="H33" s="20">
        <v>575714.6440000001</v>
      </c>
      <c r="I33" s="20">
        <v>643837.287</v>
      </c>
      <c r="J33" s="20">
        <v>695251.9920000001</v>
      </c>
      <c r="K33" s="20">
        <v>649921.532</v>
      </c>
      <c r="L33" s="24">
        <f>((K33/J33)-1)*100</f>
        <v>-6.520004332472318</v>
      </c>
      <c r="M33" s="27"/>
    </row>
    <row r="34" spans="1:12" ht="9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4" ht="9">
      <c r="A35" s="43" t="s">
        <v>29</v>
      </c>
      <c r="B35" s="6"/>
      <c r="C35" s="6"/>
      <c r="D35" s="6"/>
    </row>
    <row r="36" spans="1:4" ht="10.5" customHeight="1">
      <c r="A36" s="7" t="s">
        <v>28</v>
      </c>
      <c r="B36" s="6"/>
      <c r="C36" s="6"/>
      <c r="D36" s="6"/>
    </row>
    <row r="37" spans="1:4" ht="9">
      <c r="A37" s="8"/>
      <c r="B37" s="6"/>
      <c r="C37" s="6"/>
      <c r="D37" s="6"/>
    </row>
    <row r="38" spans="2:11" ht="9"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44" spans="2:4" ht="9">
      <c r="B44" s="5"/>
      <c r="C44" s="5"/>
      <c r="D44" s="5"/>
    </row>
    <row r="46" spans="1:4" ht="9">
      <c r="A46" s="4"/>
      <c r="B46" s="4"/>
      <c r="C46" s="4"/>
      <c r="D46" s="4"/>
    </row>
  </sheetData>
  <sheetProtection/>
  <mergeCells count="4">
    <mergeCell ref="A3:A4"/>
    <mergeCell ref="A1:H1"/>
    <mergeCell ref="L3:L4"/>
    <mergeCell ref="B3:K3"/>
  </mergeCells>
  <printOptions horizontalCentered="1"/>
  <pageMargins left="0.984251968503937" right="0.984251968503937" top="0.7874015748031497" bottom="0.7874015748031497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2013-05-13T19:46:23Z</cp:lastPrinted>
  <dcterms:created xsi:type="dcterms:W3CDTF">2001-03-20T19:06:52Z</dcterms:created>
  <dcterms:modified xsi:type="dcterms:W3CDTF">2017-06-14T17:42:09Z</dcterms:modified>
  <cp:category/>
  <cp:version/>
  <cp:contentType/>
  <cp:contentStatus/>
</cp:coreProperties>
</file>