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4235" windowHeight="11895" activeTab="0"/>
  </bookViews>
  <sheets>
    <sheet name="T2.55" sheetId="1" r:id="rId1"/>
  </sheets>
  <definedNames>
    <definedName name="_xlnm.Print_Area" localSheetId="0">'T2.55'!$B$1:$M$39</definedName>
  </definedNames>
  <calcPr fullCalcOnLoad="1"/>
</workbook>
</file>

<file path=xl/sharedStrings.xml><?xml version="1.0" encoding="utf-8"?>
<sst xmlns="http://schemas.openxmlformats.org/spreadsheetml/2006/main" count="31" uniqueCount="24">
  <si>
    <t>Total</t>
  </si>
  <si>
    <t>Gasolina A</t>
  </si>
  <si>
    <t>Nafta</t>
  </si>
  <si>
    <t>Óleo diesel</t>
  </si>
  <si>
    <t>Óleo combustível</t>
  </si>
  <si>
    <t>Derivados de petróleo</t>
  </si>
  <si>
    <t>Dispêndio (importação)</t>
  </si>
  <si>
    <t>Receita (exportação)</t>
  </si>
  <si>
    <t>Importação e exportação (mil US$ FOB)</t>
  </si>
  <si>
    <t>Nota: Dólar em valor corrente.</t>
  </si>
  <si>
    <t>..</t>
  </si>
  <si>
    <t>Dispêndio</t>
  </si>
  <si>
    <t>Receita</t>
  </si>
  <si>
    <t xml:space="preserve">Dispêndio </t>
  </si>
  <si>
    <r>
      <t>Receita</t>
    </r>
    <r>
      <rPr>
        <vertAlign val="superscript"/>
        <sz val="7"/>
        <rFont val="Arial"/>
        <family val="2"/>
      </rPr>
      <t>2,4</t>
    </r>
  </si>
  <si>
    <r>
      <t>Receita</t>
    </r>
    <r>
      <rPr>
        <vertAlign val="superscript"/>
        <sz val="7"/>
        <rFont val="Arial"/>
        <family val="2"/>
      </rPr>
      <t>3,4</t>
    </r>
  </si>
  <si>
    <r>
      <t>1</t>
    </r>
    <r>
      <rPr>
        <sz val="7"/>
        <rFont val="Arial"/>
        <family val="2"/>
      </rPr>
      <t xml:space="preserve">Inclui propano e butano.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Inclui óleo combustível marítimo.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Inclui óleo diesel marítimo.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>Os dados relativos à receita com as exportações de combustíveis para navios (bunker) foram divididos, de forma estimada,</t>
    </r>
  </si>
  <si>
    <r>
      <t>GLP</t>
    </r>
    <r>
      <rPr>
        <b/>
        <vertAlign val="superscript"/>
        <sz val="7"/>
        <rFont val="Arial"/>
        <family val="2"/>
      </rPr>
      <t>1</t>
    </r>
  </si>
  <si>
    <r>
      <t>Outros</t>
    </r>
    <r>
      <rPr>
        <b/>
        <vertAlign val="superscript"/>
        <sz val="7"/>
        <rFont val="Arial"/>
        <family val="2"/>
      </rPr>
      <t>5</t>
    </r>
  </si>
  <si>
    <t>aeronaves em trânsito.</t>
  </si>
  <si>
    <r>
      <t xml:space="preserve">entre os produtos óleo diesel (10%) e óleo combustível (90%). 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>Inclui gasolina de aviação, querosene de aviação, querosene iluminante e derivados não energéticos e a receita das vendas de combustíveis para</t>
    </r>
  </si>
  <si>
    <t>Tabela 2.55 – Valores da importação e da exportação de derivados de petróleo – 2007-2016</t>
  </si>
  <si>
    <t>16/15
%</t>
  </si>
  <si>
    <t>Fontes: MDIC/Secex.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</si>
</sst>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#,##0.0"/>
    <numFmt numFmtId="181" formatCode="#,##0.000"/>
    <numFmt numFmtId="182" formatCode="_(* #,##0.000_);_(* \(#,##0.000\);_(* &quot;-&quot;??_);_(@_)"/>
    <numFmt numFmtId="183" formatCode="0.0"/>
    <numFmt numFmtId="184" formatCode="0.0%"/>
    <numFmt numFmtId="185" formatCode="#,##0.0000"/>
    <numFmt numFmtId="186" formatCode="#,##0.00000"/>
    <numFmt numFmtId="187" formatCode="#,##0.000000"/>
    <numFmt numFmtId="188" formatCode="0.000"/>
    <numFmt numFmtId="189" formatCode="0.00000"/>
    <numFmt numFmtId="190" formatCode="_(* #,##0.000_);_(* \(#,##0.000\);_(* &quot;-&quot;???_);_(@_)"/>
  </numFmts>
  <fonts count="44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7"/>
      <color indexed="10"/>
      <name val="Arial"/>
      <family val="2"/>
    </font>
    <font>
      <sz val="7"/>
      <name val="Helvetica Neue"/>
      <family val="2"/>
    </font>
    <font>
      <b/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4" fontId="2" fillId="33" borderId="0" xfId="52" applyNumberFormat="1" applyFont="1" applyFill="1" applyBorder="1" applyAlignment="1" applyProtection="1">
      <alignment horizontal="right" wrapText="1"/>
      <protection/>
    </xf>
    <xf numFmtId="178" fontId="1" fillId="33" borderId="0" xfId="52" applyNumberFormat="1" applyFont="1" applyFill="1" applyBorder="1" applyAlignment="1">
      <alignment/>
    </xf>
    <xf numFmtId="178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 applyProtection="1">
      <alignment horizontal="right" wrapText="1"/>
      <protection/>
    </xf>
    <xf numFmtId="0" fontId="1" fillId="33" borderId="0" xfId="0" applyFont="1" applyFill="1" applyBorder="1" applyAlignment="1">
      <alignment horizontal="left"/>
    </xf>
    <xf numFmtId="3" fontId="5" fillId="33" borderId="0" xfId="52" applyNumberFormat="1" applyFont="1" applyFill="1" applyBorder="1" applyAlignment="1" applyProtection="1">
      <alignment horizontal="right" wrapText="1"/>
      <protection/>
    </xf>
    <xf numFmtId="178" fontId="1" fillId="33" borderId="10" xfId="52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78" fontId="5" fillId="33" borderId="0" xfId="52" applyNumberFormat="1" applyFont="1" applyFill="1" applyBorder="1" applyAlignment="1">
      <alignment/>
    </xf>
    <xf numFmtId="178" fontId="5" fillId="33" borderId="0" xfId="52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78" fontId="5" fillId="33" borderId="0" xfId="0" applyNumberFormat="1" applyFont="1" applyFill="1" applyBorder="1" applyAlignment="1">
      <alignment/>
    </xf>
    <xf numFmtId="171" fontId="5" fillId="33" borderId="0" xfId="52" applyFont="1" applyFill="1" applyBorder="1" applyAlignment="1" applyProtection="1">
      <alignment horizontal="right" wrapText="1"/>
      <protection/>
    </xf>
    <xf numFmtId="0" fontId="1" fillId="33" borderId="0" xfId="0" applyFont="1" applyFill="1" applyBorder="1" applyAlignment="1">
      <alignment vertical="center"/>
    </xf>
    <xf numFmtId="37" fontId="1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88" fontId="1" fillId="33" borderId="0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3" fontId="1" fillId="33" borderId="0" xfId="52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3" borderId="10" xfId="52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82" fontId="5" fillId="33" borderId="0" xfId="52" applyNumberFormat="1" applyFont="1" applyFill="1" applyBorder="1" applyAlignment="1">
      <alignment/>
    </xf>
    <xf numFmtId="171" fontId="1" fillId="33" borderId="0" xfId="52" applyFont="1" applyFill="1" applyBorder="1" applyAlignment="1">
      <alignment/>
    </xf>
    <xf numFmtId="4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/>
    </xf>
    <xf numFmtId="178" fontId="1" fillId="33" borderId="0" xfId="52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37" fontId="3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7"/>
  <sheetViews>
    <sheetView tabSelected="1" zoomScalePageLayoutView="0" workbookViewId="0" topLeftCell="B1">
      <selection activeCell="B2" sqref="B2"/>
    </sheetView>
  </sheetViews>
  <sheetFormatPr defaultColWidth="14.8515625" defaultRowHeight="12.75"/>
  <cols>
    <col min="1" max="1" width="3.8515625" style="1" hidden="1" customWidth="1"/>
    <col min="2" max="2" width="18.7109375" style="1" customWidth="1"/>
    <col min="3" max="12" width="9.57421875" style="1" customWidth="1"/>
    <col min="13" max="13" width="8.7109375" style="1" customWidth="1"/>
    <col min="14" max="16384" width="14.8515625" style="1" customWidth="1"/>
  </cols>
  <sheetData>
    <row r="1" spans="2:13" ht="12.75" customHeight="1">
      <c r="B1" s="38" t="s">
        <v>21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7" ht="9.75" customHeight="1">
      <c r="B2" s="7"/>
      <c r="C2" s="8"/>
      <c r="D2" s="8"/>
      <c r="E2" s="8"/>
      <c r="F2" s="8"/>
      <c r="G2" s="8"/>
    </row>
    <row r="3" spans="2:13" ht="10.5" customHeight="1">
      <c r="B3" s="39" t="s">
        <v>5</v>
      </c>
      <c r="C3" s="41" t="s">
        <v>8</v>
      </c>
      <c r="D3" s="42"/>
      <c r="E3" s="42"/>
      <c r="F3" s="42"/>
      <c r="G3" s="42"/>
      <c r="H3" s="42"/>
      <c r="I3" s="42"/>
      <c r="J3" s="42"/>
      <c r="K3" s="42"/>
      <c r="L3" s="43"/>
      <c r="M3" s="44" t="s">
        <v>22</v>
      </c>
    </row>
    <row r="4" spans="2:13" ht="10.5" customHeight="1">
      <c r="B4" s="40"/>
      <c r="C4" s="24">
        <v>2007</v>
      </c>
      <c r="D4" s="24">
        <v>2008</v>
      </c>
      <c r="E4" s="24">
        <v>2009</v>
      </c>
      <c r="F4" s="24">
        <v>2010</v>
      </c>
      <c r="G4" s="24">
        <v>2011</v>
      </c>
      <c r="H4" s="24">
        <v>2012</v>
      </c>
      <c r="I4" s="24">
        <v>2013</v>
      </c>
      <c r="J4" s="24">
        <v>2014</v>
      </c>
      <c r="K4" s="24">
        <v>2015</v>
      </c>
      <c r="L4" s="24">
        <v>2016</v>
      </c>
      <c r="M4" s="45"/>
    </row>
    <row r="5" spans="2:3" ht="9">
      <c r="B5" s="9"/>
      <c r="C5" s="5"/>
    </row>
    <row r="6" spans="2:13" ht="9.75" customHeight="1">
      <c r="B6" s="10" t="s">
        <v>0</v>
      </c>
      <c r="C6" s="20"/>
      <c r="M6" s="4"/>
    </row>
    <row r="7" spans="2:13" ht="9.75" customHeight="1">
      <c r="B7" s="10"/>
      <c r="C7" s="13"/>
      <c r="F7" s="5"/>
      <c r="G7" s="5"/>
      <c r="H7" s="5"/>
      <c r="I7" s="5"/>
      <c r="J7" s="5"/>
      <c r="K7" s="5"/>
      <c r="L7" s="5"/>
      <c r="M7" s="4"/>
    </row>
    <row r="8" spans="2:14" ht="9.75" customHeight="1">
      <c r="B8" s="10" t="s">
        <v>6</v>
      </c>
      <c r="C8" s="11">
        <f aca="true" t="shared" si="0" ref="C8:K8">SUM(C12,C16,C20,C24,C28,C32)</f>
        <v>6937803.389999999</v>
      </c>
      <c r="D8" s="11">
        <f t="shared" si="0"/>
        <v>11173747.935</v>
      </c>
      <c r="E8" s="11">
        <f t="shared" si="0"/>
        <v>5571473.943</v>
      </c>
      <c r="F8" s="11">
        <f t="shared" si="0"/>
        <v>12980137.691000002</v>
      </c>
      <c r="G8" s="11">
        <f t="shared" si="0"/>
        <v>19403247.163</v>
      </c>
      <c r="H8" s="11">
        <f t="shared" si="0"/>
        <v>18151153.823</v>
      </c>
      <c r="I8" s="11">
        <f t="shared" si="0"/>
        <v>19600385.382</v>
      </c>
      <c r="J8" s="11">
        <f t="shared" si="0"/>
        <v>19475677.415</v>
      </c>
      <c r="K8" s="11">
        <f>SUM(K12,K16,K20,K24,K28,K32)</f>
        <v>9710277.682</v>
      </c>
      <c r="L8" s="11">
        <f>SUM(L12,L16,L20,L24,L28,L32)</f>
        <v>8233438.198</v>
      </c>
      <c r="M8" s="4">
        <f>100*(L8-K8)/K8</f>
        <v>-15.209034513375721</v>
      </c>
      <c r="N8" s="25"/>
    </row>
    <row r="9" spans="2:14" ht="9.75" customHeight="1">
      <c r="B9" s="10" t="s">
        <v>7</v>
      </c>
      <c r="C9" s="11">
        <f aca="true" t="shared" si="1" ref="C9:J9">SUM(C13,C17,C21,C25,C29,C33)</f>
        <v>7682495.426999999</v>
      </c>
      <c r="D9" s="11">
        <f t="shared" si="1"/>
        <v>9873148.689000001</v>
      </c>
      <c r="E9" s="11">
        <f t="shared" si="1"/>
        <v>5998267.117000001</v>
      </c>
      <c r="F9" s="11">
        <f t="shared" si="1"/>
        <v>7055421.203000001</v>
      </c>
      <c r="G9" s="11">
        <f t="shared" si="1"/>
        <v>9479890.121</v>
      </c>
      <c r="H9" s="11">
        <f t="shared" si="1"/>
        <v>10827045.030000001</v>
      </c>
      <c r="I9" s="11">
        <f t="shared" si="1"/>
        <v>9941618.794999998</v>
      </c>
      <c r="J9" s="11">
        <f>SUM(J13,J17,J21,J25,J29,J33)</f>
        <v>9306168.315</v>
      </c>
      <c r="K9" s="11">
        <f>SUM(K13,K17,K21,K25,K29,K33)</f>
        <v>5022099.461999999</v>
      </c>
      <c r="L9" s="11">
        <f>SUM(L13,L17,L21,L25,L29,L33)</f>
        <v>3536610.9614</v>
      </c>
      <c r="M9" s="4">
        <f>100*(L9-K9)/K9</f>
        <v>-29.579033865020644</v>
      </c>
      <c r="N9" s="25"/>
    </row>
    <row r="10" spans="2:14" ht="9.75" customHeight="1">
      <c r="B10" s="10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25"/>
    </row>
    <row r="11" spans="2:14" ht="9.75" customHeight="1">
      <c r="B11" s="10" t="s">
        <v>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25"/>
    </row>
    <row r="12" spans="2:14" ht="9.75" customHeight="1">
      <c r="B12" s="12" t="s">
        <v>11</v>
      </c>
      <c r="C12" s="27">
        <v>3873.877</v>
      </c>
      <c r="D12" s="27">
        <v>572.727</v>
      </c>
      <c r="E12" s="27">
        <v>70.63</v>
      </c>
      <c r="F12" s="27">
        <v>284758.265</v>
      </c>
      <c r="G12" s="27">
        <v>1644286.203</v>
      </c>
      <c r="H12" s="27">
        <v>3002217.906</v>
      </c>
      <c r="I12" s="27">
        <v>2143884.423</v>
      </c>
      <c r="J12" s="27">
        <v>1582338.631</v>
      </c>
      <c r="K12" s="27">
        <v>1047669.43</v>
      </c>
      <c r="L12" s="28">
        <v>915078.818</v>
      </c>
      <c r="M12" s="4">
        <f>100*(L12-K12)/K12</f>
        <v>-12.655767955355925</v>
      </c>
      <c r="N12" s="26"/>
    </row>
    <row r="13" spans="2:14" ht="9.75" customHeight="1">
      <c r="B13" s="12" t="s">
        <v>12</v>
      </c>
      <c r="C13" s="27">
        <v>1831995.464</v>
      </c>
      <c r="D13" s="27">
        <v>1646856.743</v>
      </c>
      <c r="E13" s="27">
        <v>964785.835</v>
      </c>
      <c r="F13" s="27">
        <v>365613.002</v>
      </c>
      <c r="G13" s="27">
        <v>203758.546</v>
      </c>
      <c r="H13" s="27">
        <v>92639.953</v>
      </c>
      <c r="I13" s="27">
        <v>230363.941</v>
      </c>
      <c r="J13" s="27">
        <v>228702.516</v>
      </c>
      <c r="K13" s="27">
        <v>247540.868</v>
      </c>
      <c r="L13" s="27">
        <v>232504.387</v>
      </c>
      <c r="M13" s="4">
        <f>100*(L13-K13)/K13</f>
        <v>-6.074342843461308</v>
      </c>
      <c r="N13" s="25"/>
    </row>
    <row r="14" spans="2:14" ht="9.75" customHeight="1">
      <c r="B14" s="10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4"/>
      <c r="N14" s="25"/>
    </row>
    <row r="15" spans="2:14" ht="9.75" customHeight="1">
      <c r="B15" s="10" t="s">
        <v>17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4"/>
      <c r="N15" s="25"/>
    </row>
    <row r="16" spans="2:14" ht="9.75" customHeight="1">
      <c r="B16" s="12" t="s">
        <v>11</v>
      </c>
      <c r="C16" s="27">
        <v>610441.115</v>
      </c>
      <c r="D16" s="27">
        <v>959017.616</v>
      </c>
      <c r="E16" s="27">
        <v>673775.498</v>
      </c>
      <c r="F16" s="27">
        <v>1128138.642</v>
      </c>
      <c r="G16" s="27">
        <v>1567981.781</v>
      </c>
      <c r="H16" s="27">
        <v>1075075.722</v>
      </c>
      <c r="I16" s="27">
        <v>1285308.483</v>
      </c>
      <c r="J16" s="27">
        <v>1507805.814</v>
      </c>
      <c r="K16" s="27">
        <v>596541.599</v>
      </c>
      <c r="L16" s="28">
        <v>641626.437</v>
      </c>
      <c r="M16" s="4">
        <f>100*(L16-K16)/K16</f>
        <v>7.557702275176955</v>
      </c>
      <c r="N16" s="25"/>
    </row>
    <row r="17" spans="2:14" ht="9.75" customHeight="1">
      <c r="B17" s="12" t="s">
        <v>12</v>
      </c>
      <c r="C17" s="27">
        <v>11203.349</v>
      </c>
      <c r="D17" s="27">
        <v>4871.643</v>
      </c>
      <c r="E17" s="27">
        <v>8616.4</v>
      </c>
      <c r="F17" s="27">
        <v>2971.978</v>
      </c>
      <c r="G17" s="27">
        <v>27532.504</v>
      </c>
      <c r="H17" s="27">
        <v>18191.446</v>
      </c>
      <c r="I17" s="27">
        <v>44256.035</v>
      </c>
      <c r="J17" s="27">
        <v>11065.793</v>
      </c>
      <c r="K17" s="27">
        <v>12584.599</v>
      </c>
      <c r="L17" s="27">
        <v>258.167</v>
      </c>
      <c r="M17" s="4">
        <f>100*(L17-K17)/K17</f>
        <v>-97.9485480625962</v>
      </c>
      <c r="N17" s="25"/>
    </row>
    <row r="18" spans="2:14" ht="9.75" customHeight="1">
      <c r="B18" s="12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"/>
      <c r="N18" s="25"/>
    </row>
    <row r="19" spans="2:14" ht="9.75" customHeight="1">
      <c r="B19" s="34" t="s">
        <v>2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"/>
      <c r="N19" s="25"/>
    </row>
    <row r="20" spans="2:14" ht="9.75" customHeight="1">
      <c r="B20" s="12" t="s">
        <v>13</v>
      </c>
      <c r="C20" s="27">
        <v>1884900.846</v>
      </c>
      <c r="D20" s="27">
        <v>2166170.07</v>
      </c>
      <c r="E20" s="27">
        <v>1532350.349</v>
      </c>
      <c r="F20" s="27">
        <v>3243738.136</v>
      </c>
      <c r="G20" s="27">
        <v>4612430.761</v>
      </c>
      <c r="H20" s="27">
        <v>4115124.191</v>
      </c>
      <c r="I20" s="27">
        <v>4458799.707</v>
      </c>
      <c r="J20" s="27">
        <v>4422494.878</v>
      </c>
      <c r="K20" s="27">
        <v>2580277.933</v>
      </c>
      <c r="L20" s="28">
        <v>2405835.596</v>
      </c>
      <c r="M20" s="4">
        <f>100*(L20-K20)/K20</f>
        <v>-6.76060259900693</v>
      </c>
      <c r="N20" s="25"/>
    </row>
    <row r="21" spans="2:14" ht="9.75" customHeight="1">
      <c r="B21" s="12" t="s">
        <v>12</v>
      </c>
      <c r="C21" s="27">
        <v>12139.533</v>
      </c>
      <c r="D21" s="27">
        <v>28990.739</v>
      </c>
      <c r="E21" s="27">
        <v>5743.9</v>
      </c>
      <c r="F21" s="32">
        <v>0</v>
      </c>
      <c r="G21" s="32">
        <v>15.109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3" t="s">
        <v>10</v>
      </c>
      <c r="N21" s="25"/>
    </row>
    <row r="22" spans="3:14" ht="9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4"/>
      <c r="N22" s="25"/>
    </row>
    <row r="23" spans="2:14" ht="9.75" customHeight="1">
      <c r="B23" s="34" t="s">
        <v>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4"/>
      <c r="N23" s="25"/>
    </row>
    <row r="24" spans="2:14" ht="9.75" customHeight="1">
      <c r="B24" s="12" t="s">
        <v>11</v>
      </c>
      <c r="C24" s="27">
        <v>38845.673</v>
      </c>
      <c r="D24" s="27">
        <v>94094.422</v>
      </c>
      <c r="E24" s="27">
        <v>4562.513</v>
      </c>
      <c r="F24" s="27">
        <v>70784.842</v>
      </c>
      <c r="G24" s="27">
        <v>460240.534</v>
      </c>
      <c r="H24" s="27">
        <v>137979.066</v>
      </c>
      <c r="I24" s="27">
        <v>61188.707</v>
      </c>
      <c r="J24" s="27">
        <v>311314.461</v>
      </c>
      <c r="K24" s="27">
        <v>141791.213</v>
      </c>
      <c r="L24" s="27">
        <v>15602.981</v>
      </c>
      <c r="M24" s="4">
        <f>100*(L24-K24)/K24</f>
        <v>-88.99580540297656</v>
      </c>
      <c r="N24" s="25"/>
    </row>
    <row r="25" spans="2:14" ht="9.75" customHeight="1">
      <c r="B25" s="12" t="s">
        <v>14</v>
      </c>
      <c r="C25" s="27">
        <v>3254595.5697</v>
      </c>
      <c r="D25" s="27">
        <v>4906768.3178</v>
      </c>
      <c r="E25" s="27">
        <v>2867680.7979</v>
      </c>
      <c r="F25" s="27">
        <v>4033675.7271999996</v>
      </c>
      <c r="G25" s="27">
        <v>5576596.752</v>
      </c>
      <c r="H25" s="27">
        <v>6929721.704600001</v>
      </c>
      <c r="I25" s="27">
        <v>5434830.7294</v>
      </c>
      <c r="J25" s="27">
        <v>4860385.568399999</v>
      </c>
      <c r="K25" s="27">
        <f>1094738.6142+1255522.692</f>
        <v>2350261.3062</v>
      </c>
      <c r="L25" s="27">
        <v>1379381.345</v>
      </c>
      <c r="M25" s="4">
        <f>100*(L25-K25)/K25</f>
        <v>-41.309447534145</v>
      </c>
      <c r="N25" s="25"/>
    </row>
    <row r="26" spans="3:14" ht="9.75" customHeight="1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4"/>
      <c r="N26" s="25"/>
    </row>
    <row r="27" spans="2:14" ht="9.75" customHeight="1">
      <c r="B27" s="10" t="s">
        <v>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4"/>
      <c r="N27" s="25"/>
    </row>
    <row r="28" spans="2:14" ht="9.75" customHeight="1">
      <c r="B28" s="12" t="s">
        <v>11</v>
      </c>
      <c r="C28" s="27">
        <v>3019515.78</v>
      </c>
      <c r="D28" s="27">
        <v>5140940.867</v>
      </c>
      <c r="E28" s="27">
        <v>1672498.47</v>
      </c>
      <c r="F28" s="27">
        <v>5131079.36</v>
      </c>
      <c r="G28" s="27">
        <v>7421941.848</v>
      </c>
      <c r="H28" s="27">
        <v>6573719.918</v>
      </c>
      <c r="I28" s="27">
        <v>8284785.484</v>
      </c>
      <c r="J28" s="27">
        <v>8724821.352</v>
      </c>
      <c r="K28" s="27">
        <v>3415147.205</v>
      </c>
      <c r="L28" s="28">
        <v>2896816.213</v>
      </c>
      <c r="M28" s="4">
        <f>100*(L28-K28)/K28</f>
        <v>-15.177412886950508</v>
      </c>
      <c r="N28" s="25"/>
    </row>
    <row r="29" spans="2:14" ht="9.75" customHeight="1">
      <c r="B29" s="12" t="s">
        <v>15</v>
      </c>
      <c r="C29" s="27">
        <v>700952.5303</v>
      </c>
      <c r="D29" s="27">
        <v>764633.0322</v>
      </c>
      <c r="E29" s="27">
        <v>700104.8761</v>
      </c>
      <c r="F29" s="27">
        <v>587895.7777999999</v>
      </c>
      <c r="G29" s="27">
        <v>726490.532</v>
      </c>
      <c r="H29" s="27">
        <v>505800.9424</v>
      </c>
      <c r="I29" s="27">
        <v>508725.98260000005</v>
      </c>
      <c r="J29" s="27">
        <v>506399.29760000005</v>
      </c>
      <c r="K29" s="27">
        <f>121637.6238+39842.006</f>
        <v>161479.6298</v>
      </c>
      <c r="L29" s="27">
        <v>236185.5814</v>
      </c>
      <c r="M29" s="4">
        <f>100*(L29-K29)/K29</f>
        <v>46.26339043043806</v>
      </c>
      <c r="N29" s="25"/>
    </row>
    <row r="30" spans="2:14" ht="9.75" customHeight="1">
      <c r="B30" s="12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4"/>
      <c r="N30" s="25"/>
    </row>
    <row r="31" spans="2:14" ht="9.75" customHeight="1">
      <c r="B31" s="34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4"/>
      <c r="N31" s="25"/>
    </row>
    <row r="32" spans="2:14" ht="9.75" customHeight="1">
      <c r="B32" s="12" t="s">
        <v>11</v>
      </c>
      <c r="C32" s="27">
        <v>1380226.099</v>
      </c>
      <c r="D32" s="27">
        <v>2812952.233000001</v>
      </c>
      <c r="E32" s="27">
        <v>1688216.483</v>
      </c>
      <c r="F32" s="27">
        <v>3121638.446</v>
      </c>
      <c r="G32" s="27">
        <v>3696366.036</v>
      </c>
      <c r="H32" s="27">
        <v>3247037.02</v>
      </c>
      <c r="I32" s="27">
        <v>3366418.577999998</v>
      </c>
      <c r="J32" s="27">
        <v>2926902.279</v>
      </c>
      <c r="K32" s="27">
        <v>1928850.302</v>
      </c>
      <c r="L32" s="27">
        <v>1358478.153</v>
      </c>
      <c r="M32" s="4">
        <f>100*(L32-K32)/K32</f>
        <v>-29.570576234381097</v>
      </c>
      <c r="N32" s="25"/>
    </row>
    <row r="33" spans="2:14" ht="9.75" customHeight="1">
      <c r="B33" s="12" t="s">
        <v>12</v>
      </c>
      <c r="C33" s="27">
        <v>1871608.981</v>
      </c>
      <c r="D33" s="27">
        <v>2521028.214</v>
      </c>
      <c r="E33" s="27">
        <v>1451335.308</v>
      </c>
      <c r="F33" s="27">
        <v>2065264.718</v>
      </c>
      <c r="G33" s="27">
        <v>2945496.678</v>
      </c>
      <c r="H33" s="27">
        <v>3280690.984</v>
      </c>
      <c r="I33" s="27">
        <v>3723442.107</v>
      </c>
      <c r="J33" s="27">
        <v>3699615.14</v>
      </c>
      <c r="K33" s="27">
        <f>3466609.297-1216376.238</f>
        <v>2250233.059</v>
      </c>
      <c r="L33" s="27">
        <v>1688281.481</v>
      </c>
      <c r="M33" s="4">
        <f>100*(L33-K33)/K33</f>
        <v>-24.97303893711927</v>
      </c>
      <c r="N33" s="25"/>
    </row>
    <row r="34" spans="2:13" ht="9.75" customHeight="1">
      <c r="B34" s="2"/>
      <c r="C34" s="2"/>
      <c r="D34" s="2"/>
      <c r="E34" s="2"/>
      <c r="F34" s="14"/>
      <c r="G34" s="14"/>
      <c r="H34" s="14"/>
      <c r="I34" s="29"/>
      <c r="J34" s="29"/>
      <c r="K34" s="29"/>
      <c r="L34" s="29"/>
      <c r="M34" s="30"/>
    </row>
    <row r="35" spans="2:13" ht="10.5" customHeight="1">
      <c r="B35" s="21" t="s">
        <v>23</v>
      </c>
      <c r="C35" s="18"/>
      <c r="D35" s="18"/>
      <c r="E35" s="18"/>
      <c r="F35" s="18"/>
      <c r="G35" s="18"/>
      <c r="H35" s="18"/>
      <c r="I35" s="18"/>
      <c r="J35" s="18"/>
      <c r="K35" s="19"/>
      <c r="L35" s="31"/>
      <c r="M35" s="18"/>
    </row>
    <row r="36" spans="2:13" ht="10.5" customHeight="1">
      <c r="B36" s="22" t="s">
        <v>9</v>
      </c>
      <c r="C36" s="18"/>
      <c r="D36" s="18"/>
      <c r="E36" s="18"/>
      <c r="F36" s="18"/>
      <c r="G36" s="18"/>
      <c r="H36" s="18"/>
      <c r="I36" s="18"/>
      <c r="J36" s="18"/>
      <c r="K36" s="18"/>
      <c r="L36" s="19"/>
      <c r="M36" s="18"/>
    </row>
    <row r="37" spans="2:13" ht="10.5" customHeight="1">
      <c r="B37" s="23" t="s">
        <v>16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0.5" customHeight="1">
      <c r="B38" s="1" t="s">
        <v>20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2:13" ht="10.5" customHeight="1">
      <c r="B39" s="1" t="s">
        <v>19</v>
      </c>
      <c r="L39" s="35"/>
      <c r="M39" s="36"/>
    </row>
    <row r="40" spans="11:14" ht="9.75" customHeight="1">
      <c r="K40" s="27"/>
      <c r="L40" s="5"/>
      <c r="M40" s="6"/>
      <c r="N40" s="6"/>
    </row>
    <row r="41" spans="8:14" ht="9.75" customHeight="1">
      <c r="H41" s="6"/>
      <c r="I41" s="6"/>
      <c r="J41" s="6"/>
      <c r="K41" s="27"/>
      <c r="L41" s="5"/>
      <c r="M41" s="6"/>
      <c r="N41" s="6"/>
    </row>
    <row r="43" spans="8:12" ht="9">
      <c r="H43" s="5"/>
      <c r="I43" s="5"/>
      <c r="J43" s="5"/>
      <c r="K43" s="5"/>
      <c r="L43" s="5"/>
    </row>
    <row r="45" spans="6:12" ht="9">
      <c r="F45" s="36"/>
      <c r="G45" s="35"/>
      <c r="H45" s="5"/>
      <c r="I45" s="5"/>
      <c r="J45" s="5"/>
      <c r="K45" s="5"/>
      <c r="L45" s="5"/>
    </row>
    <row r="46" spans="2:12" ht="9">
      <c r="B46" s="37"/>
      <c r="F46" s="36"/>
      <c r="G46" s="35"/>
      <c r="L46" s="6"/>
    </row>
    <row r="47" spans="6:12" ht="9">
      <c r="F47" s="36"/>
      <c r="G47" s="35"/>
      <c r="K47" s="5"/>
      <c r="L47" s="5"/>
    </row>
    <row r="48" spans="6:12" ht="9">
      <c r="F48" s="36"/>
      <c r="G48" s="35"/>
      <c r="L48" s="6"/>
    </row>
    <row r="49" spans="6:11" ht="9">
      <c r="F49" s="15"/>
      <c r="G49" s="17"/>
      <c r="K49" s="5"/>
    </row>
    <row r="50" spans="6:12" ht="9">
      <c r="F50" s="15"/>
      <c r="G50" s="17"/>
      <c r="L50" s="6"/>
    </row>
    <row r="51" spans="3:12" ht="9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9">
      <c r="C52" s="5"/>
      <c r="D52" s="5"/>
      <c r="E52" s="5"/>
      <c r="F52" s="17"/>
      <c r="G52" s="17"/>
      <c r="H52" s="5"/>
      <c r="I52" s="5"/>
      <c r="J52" s="5"/>
      <c r="K52" s="5"/>
      <c r="L52" s="5"/>
    </row>
    <row r="53" spans="3:12" ht="9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6:11" ht="9">
      <c r="F54" s="15"/>
      <c r="G54" s="17"/>
      <c r="K54" s="6"/>
    </row>
    <row r="55" spans="3:12" ht="9">
      <c r="C55" s="6"/>
      <c r="D55" s="6"/>
      <c r="E55" s="6"/>
      <c r="F55" s="6"/>
      <c r="G55" s="6"/>
      <c r="H55" s="6"/>
      <c r="I55" s="6"/>
      <c r="J55" s="6"/>
      <c r="K55" s="6"/>
      <c r="L55" s="6"/>
    </row>
    <row r="57" spans="3:12" ht="9">
      <c r="C57" s="6"/>
      <c r="D57" s="6"/>
      <c r="E57" s="6"/>
      <c r="F57" s="6"/>
      <c r="G57" s="6"/>
      <c r="H57" s="6"/>
      <c r="I57" s="6"/>
      <c r="J57" s="6"/>
      <c r="K57" s="6"/>
      <c r="L57" s="6"/>
    </row>
    <row r="58" ht="9">
      <c r="G58" s="17"/>
    </row>
    <row r="59" spans="7:11" ht="9">
      <c r="G59" s="17"/>
      <c r="K59" s="6"/>
    </row>
    <row r="60" ht="9">
      <c r="G60" s="17"/>
    </row>
    <row r="61" spans="7:11" ht="9">
      <c r="G61" s="17"/>
      <c r="K61" s="6"/>
    </row>
    <row r="62" ht="9">
      <c r="G62" s="17"/>
    </row>
    <row r="63" ht="9">
      <c r="G63" s="16"/>
    </row>
    <row r="64" ht="9">
      <c r="G64" s="16"/>
    </row>
    <row r="65" ht="9">
      <c r="G65" s="16"/>
    </row>
    <row r="66" ht="9">
      <c r="G66" s="16"/>
    </row>
    <row r="67" ht="9">
      <c r="G67" s="16"/>
    </row>
  </sheetData>
  <sheetProtection/>
  <mergeCells count="4">
    <mergeCell ref="B1:M1"/>
    <mergeCell ref="B3:B4"/>
    <mergeCell ref="C3:L3"/>
    <mergeCell ref="M3:M4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2013-04-22T17:08:47Z</cp:lastPrinted>
  <dcterms:created xsi:type="dcterms:W3CDTF">2001-06-22T14:43:15Z</dcterms:created>
  <dcterms:modified xsi:type="dcterms:W3CDTF">2017-02-20T20:29:01Z</dcterms:modified>
  <cp:category/>
  <cp:version/>
  <cp:contentType/>
  <cp:contentStatus/>
</cp:coreProperties>
</file>