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280" windowHeight="12735" tabRatio="599" activeTab="0"/>
  </bookViews>
  <sheets>
    <sheet name="T2.18" sheetId="1" r:id="rId1"/>
    <sheet name="PE - 2003" sheetId="2" state="hidden" r:id="rId2"/>
  </sheets>
  <definedNames>
    <definedName name="__123Graph_AGráfico1A" hidden="1">'T2.18'!$D$6:$D$6</definedName>
    <definedName name="__123Graph_BGráfico1A" hidden="1">'T2.18'!#REF!</definedName>
    <definedName name="__123Graph_CGráfico1A" hidden="1">'T2.18'!#REF!</definedName>
    <definedName name="__123Graph_XGráfico1A" hidden="1">'T2.18'!#REF!</definedName>
    <definedName name="_Fill" hidden="1">'T2.18'!#REF!</definedName>
    <definedName name="_xlnm.Print_Area" localSheetId="0">'T2.18'!$A$1:$L$79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<sst xmlns="http://schemas.openxmlformats.org/spreadsheetml/2006/main" count="124" uniqueCount="88">
  <si>
    <t>Beneficiários</t>
  </si>
  <si>
    <t>Unidades da Federação</t>
  </si>
  <si>
    <t>Amazonas</t>
  </si>
  <si>
    <t>Rio de Janeiro</t>
  </si>
  <si>
    <t xml:space="preserve">Municípios  </t>
  </si>
  <si>
    <t>Campos dos Goytacazes (RJ)</t>
  </si>
  <si>
    <t>Carapebus  (RJ)</t>
  </si>
  <si>
    <t>Macaé (RJ)</t>
  </si>
  <si>
    <t>Quissamã (RJ)</t>
  </si>
  <si>
    <t>Rio das Ostras (RJ)</t>
  </si>
  <si>
    <t>Coari (AM)</t>
  </si>
  <si>
    <t>União</t>
  </si>
  <si>
    <t>Ministério do Meio Ambiente</t>
  </si>
  <si>
    <t>Ministério de Minas e Energia</t>
  </si>
  <si>
    <t>Rio Grande do Norte</t>
  </si>
  <si>
    <t>Espírito Santo</t>
  </si>
  <si>
    <t>São João da Barra (RJ)</t>
  </si>
  <si>
    <t>Cabo Frio (RJ)</t>
  </si>
  <si>
    <t>Presidente Kennedy (ES)</t>
  </si>
  <si>
    <t>Areia Branca (RN)</t>
  </si>
  <si>
    <t>Mossoró (RN)</t>
  </si>
  <si>
    <t>Armação dos Búzios (RJ)</t>
  </si>
  <si>
    <t>Jaguaré (ES)</t>
  </si>
  <si>
    <t>Casemiro de Abreu (RJ)</t>
  </si>
  <si>
    <t>Notas: 1. Reais em valores correntes.</t>
  </si>
  <si>
    <t>TOTAL</t>
  </si>
  <si>
    <t>MUNICÍPIOS</t>
  </si>
  <si>
    <t>ESTADOS</t>
  </si>
  <si>
    <t>RJ</t>
  </si>
  <si>
    <t>ES</t>
  </si>
  <si>
    <t>AM</t>
  </si>
  <si>
    <t>RN</t>
  </si>
  <si>
    <t>MME</t>
  </si>
  <si>
    <t>MMA</t>
  </si>
  <si>
    <t>TOTAL BRASIL</t>
  </si>
  <si>
    <t>Bahia</t>
  </si>
  <si>
    <t>Sergipe</t>
  </si>
  <si>
    <t>Pojuca (BA)</t>
  </si>
  <si>
    <t>Carmópolis (SE)</t>
  </si>
  <si>
    <t>General Maynard (SE)</t>
  </si>
  <si>
    <t>Japaratuba (SE)</t>
  </si>
  <si>
    <t>Maruim (SE)</t>
  </si>
  <si>
    <t>Rosário do Catete (SE)</t>
  </si>
  <si>
    <t>Santo Amaro das Brotas (SE)</t>
  </si>
  <si>
    <t>Arraial do Cabo (RJ)</t>
  </si>
  <si>
    <t>Casimiro de Abreu (RJ)</t>
  </si>
  <si>
    <t>Alagoas</t>
  </si>
  <si>
    <t>Marechal Deodoro (AL)</t>
  </si>
  <si>
    <t>Pilar (AL)</t>
  </si>
  <si>
    <t>Rio Largo (AL)</t>
  </si>
  <si>
    <t>Satuba (AL)</t>
  </si>
  <si>
    <t>Fonte: ANP/SPG, conforme a Lei n° 9.478/1997 e o Decreto n° 2.705/1998.</t>
  </si>
  <si>
    <t>Aracruz (ES)</t>
  </si>
  <si>
    <t>Fundão (ES)</t>
  </si>
  <si>
    <t>Serra (ES)</t>
  </si>
  <si>
    <t>Vitória (ES)</t>
  </si>
  <si>
    <t>Serra do Mel (RN)</t>
  </si>
  <si>
    <t>Participação especial distribuída (mil R$)</t>
  </si>
  <si>
    <t>Itapemirim (ES)</t>
  </si>
  <si>
    <t>Linhares (ES)</t>
  </si>
  <si>
    <t>Marataízes (ES)</t>
  </si>
  <si>
    <t>Carapebus (RJ)</t>
  </si>
  <si>
    <t>Total</t>
  </si>
  <si>
    <t xml:space="preserve">               2. Foi utilizado regime de caixa na elaboração da tabela.</t>
  </si>
  <si>
    <t>..</t>
  </si>
  <si>
    <t>Cairu (BA)</t>
  </si>
  <si>
    <t>Rio de Janeiro (RJ)</t>
  </si>
  <si>
    <t>Paraty (RJ)</t>
  </si>
  <si>
    <t>Itaguaí (RJ)</t>
  </si>
  <si>
    <t>Fundo Social</t>
  </si>
  <si>
    <t>-</t>
  </si>
  <si>
    <t>Maricá (RJ)</t>
  </si>
  <si>
    <t>Niterói (RJ)</t>
  </si>
  <si>
    <t>São Paulo</t>
  </si>
  <si>
    <t>Anchieta (ES)</t>
  </si>
  <si>
    <t>Augusto Severo (RN)</t>
  </si>
  <si>
    <t>Iguape (SP)</t>
  </si>
  <si>
    <t>Ilha Comprida (SP)</t>
  </si>
  <si>
    <t>Tabela 2.18 – Distribuição da participação especial sobre a produção de petróleo e de gás natural, segundo beneficiários – 2005-2014</t>
  </si>
  <si>
    <t>14/13
%</t>
  </si>
  <si>
    <t>Maranhão</t>
  </si>
  <si>
    <t>Caraguatatuba (SP)</t>
  </si>
  <si>
    <t>Peruíbe (SP)</t>
  </si>
  <si>
    <t>Satnto Antônio dos Lopes (MA)</t>
  </si>
  <si>
    <t>Ubatuba (SP)</t>
  </si>
  <si>
    <t>Ilhabela (SP)</t>
  </si>
  <si>
    <t>Macau (RN)</t>
  </si>
  <si>
    <t>Piúma (ES)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</si>
</sst>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General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0.000"/>
    <numFmt numFmtId="188" formatCode="[$-416]dddd\,\ d&quot; de &quot;mmmm&quot; de &quot;yyyy"/>
    <numFmt numFmtId="189" formatCode="0.0%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Helvetica Neue"/>
      <family val="0"/>
    </font>
    <font>
      <sz val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1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2">
    <xf numFmtId="180" fontId="0" fillId="0" borderId="0" xfId="0" applyAlignment="1">
      <alignment/>
    </xf>
    <xf numFmtId="4" fontId="6" fillId="33" borderId="0" xfId="0" applyNumberFormat="1" applyFont="1" applyFill="1" applyAlignment="1">
      <alignment vertical="center"/>
    </xf>
    <xf numFmtId="180" fontId="6" fillId="33" borderId="0" xfId="0" applyFont="1" applyFill="1" applyAlignment="1">
      <alignment vertical="center"/>
    </xf>
    <xf numFmtId="180" fontId="7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7" fillId="33" borderId="0" xfId="0" applyFont="1" applyFill="1" applyBorder="1" applyAlignment="1">
      <alignment horizontal="center" vertical="center" wrapText="1"/>
    </xf>
    <xf numFmtId="18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 wrapText="1"/>
    </xf>
    <xf numFmtId="180" fontId="6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180" fontId="7" fillId="33" borderId="0" xfId="0" applyFont="1" applyFill="1" applyBorder="1" applyAlignment="1">
      <alignment horizontal="left" vertical="center"/>
    </xf>
    <xf numFmtId="180" fontId="6" fillId="33" borderId="0" xfId="0" applyFont="1" applyFill="1" applyBorder="1" applyAlignment="1">
      <alignment horizontal="left" vertical="center"/>
    </xf>
    <xf numFmtId="180" fontId="6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0" xfId="0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56" applyNumberFormat="1" applyFont="1" applyFill="1" applyBorder="1" applyAlignment="1">
      <alignment horizontal="right" vertical="center"/>
    </xf>
    <xf numFmtId="0" fontId="10" fillId="0" borderId="0" xfId="51">
      <alignment/>
      <protection/>
    </xf>
    <xf numFmtId="0" fontId="10" fillId="0" borderId="0" xfId="51" applyAlignment="1">
      <alignment horizontal="center"/>
      <protection/>
    </xf>
    <xf numFmtId="0" fontId="10" fillId="34" borderId="0" xfId="51" applyFill="1">
      <alignment/>
      <protection/>
    </xf>
    <xf numFmtId="171" fontId="10" fillId="0" borderId="10" xfId="51" applyNumberFormat="1" applyBorder="1">
      <alignment/>
      <protection/>
    </xf>
    <xf numFmtId="171" fontId="10" fillId="0" borderId="0" xfId="51" applyNumberFormat="1">
      <alignment/>
      <protection/>
    </xf>
    <xf numFmtId="0" fontId="10" fillId="34" borderId="0" xfId="51" applyFont="1" applyFill="1" applyBorder="1">
      <alignment/>
      <protection/>
    </xf>
    <xf numFmtId="0" fontId="10" fillId="35" borderId="0" xfId="51" applyFont="1" applyFill="1" applyBorder="1" applyAlignment="1">
      <alignment horizontal="center"/>
      <protection/>
    </xf>
    <xf numFmtId="0" fontId="10" fillId="36" borderId="0" xfId="51" applyFont="1" applyFill="1" applyBorder="1" applyAlignment="1">
      <alignment horizontal="center"/>
      <protection/>
    </xf>
    <xf numFmtId="0" fontId="10" fillId="37" borderId="0" xfId="51" applyFill="1" applyAlignment="1">
      <alignment horizontal="center"/>
      <protection/>
    </xf>
    <xf numFmtId="171" fontId="11" fillId="37" borderId="0" xfId="51" applyNumberFormat="1" applyFont="1" applyFill="1">
      <alignment/>
      <protection/>
    </xf>
    <xf numFmtId="180" fontId="7" fillId="33" borderId="11" xfId="0" applyFont="1" applyFill="1" applyBorder="1" applyAlignment="1">
      <alignment horizontal="center" vertical="center"/>
    </xf>
    <xf numFmtId="171" fontId="12" fillId="33" borderId="0" xfId="56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56" applyNumberFormat="1" applyFont="1" applyFill="1" applyBorder="1" applyAlignment="1" applyProtection="1">
      <alignment horizontal="right" vertical="center"/>
      <protection/>
    </xf>
    <xf numFmtId="3" fontId="12" fillId="33" borderId="0" xfId="56" applyNumberFormat="1" applyFont="1" applyFill="1" applyBorder="1" applyAlignment="1" applyProtection="1">
      <alignment horizontal="right" vertical="center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56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56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3" fontId="12" fillId="33" borderId="0" xfId="56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6" fillId="33" borderId="0" xfId="56" applyNumberFormat="1" applyFont="1" applyFill="1" applyBorder="1" applyAlignment="1">
      <alignment horizontal="right" vertical="center"/>
    </xf>
    <xf numFmtId="171" fontId="6" fillId="33" borderId="0" xfId="56" applyFont="1" applyFill="1" applyBorder="1" applyAlignment="1" applyProtection="1">
      <alignment horizontal="right" vertical="center" wrapText="1"/>
      <protection/>
    </xf>
    <xf numFmtId="186" fontId="6" fillId="33" borderId="0" xfId="56" applyNumberFormat="1" applyFont="1" applyFill="1" applyBorder="1" applyAlignment="1" applyProtection="1">
      <alignment horizontal="right" vertical="center"/>
      <protection/>
    </xf>
    <xf numFmtId="186" fontId="12" fillId="33" borderId="0" xfId="0" applyNumberFormat="1" applyFont="1" applyFill="1" applyBorder="1" applyAlignment="1">
      <alignment vertical="center"/>
    </xf>
    <xf numFmtId="169" fontId="6" fillId="33" borderId="0" xfId="56" applyNumberFormat="1" applyFont="1" applyFill="1" applyBorder="1" applyAlignment="1" applyProtection="1">
      <alignment horizontal="right" vertical="center" wrapText="1"/>
      <protection/>
    </xf>
    <xf numFmtId="4" fontId="6" fillId="33" borderId="0" xfId="56" applyNumberFormat="1" applyFont="1" applyFill="1" applyBorder="1" applyAlignment="1" applyProtection="1">
      <alignment horizontal="right" vertical="center" wrapText="1"/>
      <protection/>
    </xf>
    <xf numFmtId="0" fontId="13" fillId="33" borderId="0" xfId="0" applyNumberFormat="1" applyFont="1" applyFill="1" applyBorder="1" applyAlignment="1">
      <alignment horizontal="left" indent="1"/>
    </xf>
    <xf numFmtId="0" fontId="15" fillId="33" borderId="0" xfId="52" applyFont="1" applyFill="1" applyBorder="1" applyAlignment="1">
      <alignment horizontal="left" indent="1"/>
      <protection/>
    </xf>
    <xf numFmtId="0" fontId="7" fillId="33" borderId="0" xfId="0" applyNumberFormat="1" applyFont="1" applyFill="1" applyBorder="1" applyAlignment="1">
      <alignment horizontal="left" vertical="center"/>
    </xf>
    <xf numFmtId="182" fontId="7" fillId="33" borderId="0" xfId="56" applyNumberFormat="1" applyFont="1" applyFill="1" applyBorder="1" applyAlignment="1" applyProtection="1">
      <alignment horizontal="right" vertical="center" wrapText="1"/>
      <protection/>
    </xf>
    <xf numFmtId="182" fontId="6" fillId="33" borderId="0" xfId="56" applyNumberFormat="1" applyFont="1" applyFill="1" applyBorder="1" applyAlignment="1" applyProtection="1">
      <alignment horizontal="right" vertical="center"/>
      <protection/>
    </xf>
    <xf numFmtId="182" fontId="6" fillId="33" borderId="0" xfId="56" applyNumberFormat="1" applyFont="1" applyFill="1" applyBorder="1" applyAlignment="1" applyProtection="1">
      <alignment horizontal="right" vertical="center"/>
      <protection/>
    </xf>
    <xf numFmtId="182" fontId="6" fillId="33" borderId="0" xfId="56" applyNumberFormat="1" applyFont="1" applyFill="1" applyBorder="1" applyAlignment="1" applyProtection="1">
      <alignment horizontal="right" vertical="center" wrapText="1"/>
      <protection/>
    </xf>
    <xf numFmtId="182" fontId="12" fillId="33" borderId="0" xfId="56" applyNumberFormat="1" applyFont="1" applyFill="1" applyBorder="1" applyAlignment="1">
      <alignment vertical="center"/>
    </xf>
    <xf numFmtId="182" fontId="12" fillId="33" borderId="0" xfId="56" applyNumberFormat="1" applyFont="1" applyFill="1" applyBorder="1" applyAlignment="1">
      <alignment horizontal="right" vertical="center" wrapText="1"/>
    </xf>
    <xf numFmtId="182" fontId="7" fillId="33" borderId="0" xfId="56" applyNumberFormat="1" applyFont="1" applyFill="1" applyBorder="1" applyAlignment="1">
      <alignment horizontal="right" vertical="center" wrapText="1"/>
    </xf>
    <xf numFmtId="182" fontId="6" fillId="33" borderId="0" xfId="56" applyNumberFormat="1" applyFont="1" applyFill="1" applyBorder="1" applyAlignment="1">
      <alignment horizontal="right" vertical="center" wrapText="1"/>
    </xf>
    <xf numFmtId="37" fontId="7" fillId="33" borderId="0" xfId="56" applyNumberFormat="1" applyFont="1" applyFill="1" applyBorder="1" applyAlignment="1" applyProtection="1">
      <alignment horizontal="right" vertical="center" wrapText="1"/>
      <protection/>
    </xf>
    <xf numFmtId="1" fontId="6" fillId="33" borderId="0" xfId="0" applyNumberFormat="1" applyFont="1" applyFill="1" applyBorder="1" applyAlignment="1">
      <alignment horizontal="left" vertical="center"/>
    </xf>
    <xf numFmtId="4" fontId="6" fillId="33" borderId="0" xfId="56" applyNumberFormat="1" applyFont="1" applyFill="1" applyBorder="1" applyAlignment="1">
      <alignment horizontal="right" vertical="center"/>
    </xf>
    <xf numFmtId="189" fontId="6" fillId="33" borderId="0" xfId="54" applyNumberFormat="1" applyFont="1" applyFill="1" applyBorder="1" applyAlignment="1">
      <alignment vertical="center"/>
    </xf>
    <xf numFmtId="189" fontId="49" fillId="33" borderId="0" xfId="54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180" fontId="5" fillId="33" borderId="0" xfId="0" applyFont="1" applyFill="1" applyBorder="1" applyAlignment="1">
      <alignment horizontal="left" vertical="center" wrapText="1"/>
    </xf>
    <xf numFmtId="180" fontId="7" fillId="33" borderId="13" xfId="0" applyFont="1" applyFill="1" applyBorder="1" applyAlignment="1">
      <alignment horizontal="center" vertical="center" wrapText="1"/>
    </xf>
    <xf numFmtId="180" fontId="7" fillId="33" borderId="14" xfId="0" applyFont="1" applyFill="1" applyBorder="1" applyAlignment="1">
      <alignment horizontal="center" vertical="center" wrapText="1"/>
    </xf>
    <xf numFmtId="180" fontId="7" fillId="33" borderId="15" xfId="0" applyFont="1" applyFill="1" applyBorder="1" applyAlignment="1">
      <alignment horizontal="center" vertical="center" wrapText="1"/>
    </xf>
    <xf numFmtId="180" fontId="7" fillId="33" borderId="15" xfId="0" applyNumberFormat="1" applyFont="1" applyFill="1" applyBorder="1" applyAlignment="1" applyProtection="1">
      <alignment horizontal="center" vertical="center"/>
      <protection/>
    </xf>
    <xf numFmtId="180" fontId="7" fillId="33" borderId="1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2003 PE e Royalties (internet)" xfId="51"/>
    <cellStyle name="Normal_Plan3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33"/>
  <sheetViews>
    <sheetView showGridLines="0" tabSelected="1" zoomScalePageLayoutView="0" workbookViewId="0" topLeftCell="A1">
      <selection activeCell="A2" sqref="A2"/>
    </sheetView>
  </sheetViews>
  <sheetFormatPr defaultColWidth="10.88671875" defaultRowHeight="15"/>
  <cols>
    <col min="1" max="1" width="15.3359375" style="2" customWidth="1"/>
    <col min="2" max="2" width="7.6640625" style="2" customWidth="1"/>
    <col min="3" max="5" width="7.5546875" style="2" customWidth="1"/>
    <col min="6" max="6" width="7.3359375" style="2" customWidth="1"/>
    <col min="7" max="7" width="6.99609375" style="2" customWidth="1"/>
    <col min="8" max="8" width="7.21484375" style="2" customWidth="1"/>
    <col min="9" max="10" width="7.10546875" style="2" customWidth="1"/>
    <col min="11" max="11" width="6.88671875" style="2" customWidth="1"/>
    <col min="12" max="12" width="6.4453125" style="2" customWidth="1"/>
    <col min="13" max="13" width="10.88671875" style="1" customWidth="1"/>
    <col min="14" max="14" width="14.99609375" style="2" customWidth="1"/>
    <col min="15" max="15" width="20.5546875" style="2" customWidth="1"/>
    <col min="16" max="16384" width="10.88671875" style="2" customWidth="1"/>
  </cols>
  <sheetData>
    <row r="1" spans="1:12" ht="12.75" customHeight="1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2" ht="12" customHeight="1">
      <c r="A3" s="70" t="s">
        <v>0</v>
      </c>
      <c r="B3" s="67" t="s">
        <v>57</v>
      </c>
      <c r="C3" s="68"/>
      <c r="D3" s="68"/>
      <c r="E3" s="68"/>
      <c r="F3" s="68"/>
      <c r="G3" s="68"/>
      <c r="H3" s="68"/>
      <c r="I3" s="68"/>
      <c r="J3" s="68"/>
      <c r="K3" s="69"/>
      <c r="L3" s="65" t="s">
        <v>79</v>
      </c>
    </row>
    <row r="4" spans="1:12" ht="9.75" customHeight="1">
      <c r="A4" s="71"/>
      <c r="B4" s="30">
        <v>2005</v>
      </c>
      <c r="C4" s="30">
        <v>2006</v>
      </c>
      <c r="D4" s="30">
        <v>2007</v>
      </c>
      <c r="E4" s="30">
        <v>2008</v>
      </c>
      <c r="F4" s="30">
        <v>2009</v>
      </c>
      <c r="G4" s="30">
        <v>2010</v>
      </c>
      <c r="H4" s="30">
        <v>2011</v>
      </c>
      <c r="I4" s="30">
        <v>2012</v>
      </c>
      <c r="J4" s="30">
        <v>2013</v>
      </c>
      <c r="K4" s="30">
        <v>2014</v>
      </c>
      <c r="L4" s="65"/>
    </row>
    <row r="5" spans="1:14" s="9" customFormat="1" ht="9">
      <c r="A5" s="5"/>
      <c r="B5" s="31"/>
      <c r="C5" s="31"/>
      <c r="D5" s="31"/>
      <c r="E5" s="31"/>
      <c r="F5" s="31"/>
      <c r="G5" s="31"/>
      <c r="H5" s="31"/>
      <c r="I5" s="31"/>
      <c r="J5" s="31"/>
      <c r="K5" s="31"/>
      <c r="L5" s="7"/>
      <c r="M5" s="8"/>
      <c r="N5" s="6"/>
    </row>
    <row r="6" spans="1:12" s="9" customFormat="1" ht="9">
      <c r="A6" s="51" t="s">
        <v>62</v>
      </c>
      <c r="B6" s="52">
        <f>B8+B19+B72</f>
        <v>6966997.606980001</v>
      </c>
      <c r="C6" s="52">
        <f>C8+C19+C72</f>
        <v>8839990.80846</v>
      </c>
      <c r="D6" s="52">
        <f>D8+D19+D72</f>
        <v>7177533.05948</v>
      </c>
      <c r="E6" s="52">
        <f>SUM(E8,E19,E72)</f>
        <v>11710789.36077</v>
      </c>
      <c r="F6" s="52">
        <f>SUM(F8,F19,F72)</f>
        <v>8452809.80742</v>
      </c>
      <c r="G6" s="60">
        <v>11670010.926250001</v>
      </c>
      <c r="H6" s="60">
        <f>H8+H19+H72</f>
        <v>12641524.47570597</v>
      </c>
      <c r="I6" s="60">
        <f>I8+I19+I72</f>
        <v>15855172.24957</v>
      </c>
      <c r="J6" s="60">
        <f>J8+J19+J72</f>
        <v>15497184.83282</v>
      </c>
      <c r="K6" s="60">
        <f>K8+K19+K72</f>
        <v>16827524.49157</v>
      </c>
      <c r="L6" s="19">
        <f>(($K6/$J6)-1)*100</f>
        <v>8.58439563766833</v>
      </c>
    </row>
    <row r="7" spans="1:12" s="9" customFormat="1" ht="9">
      <c r="A7" s="10"/>
      <c r="B7" s="53"/>
      <c r="C7" s="53"/>
      <c r="D7" s="53"/>
      <c r="E7" s="53"/>
      <c r="F7" s="53"/>
      <c r="G7" s="52"/>
      <c r="H7" s="52"/>
      <c r="I7" s="52"/>
      <c r="J7" s="52"/>
      <c r="K7" s="52"/>
      <c r="L7" s="19"/>
    </row>
    <row r="8" spans="1:13" s="9" customFormat="1" ht="9">
      <c r="A8" s="10" t="s">
        <v>1</v>
      </c>
      <c r="B8" s="52">
        <f aca="true" t="shared" si="0" ref="B8:I8">SUM(B9:B17)</f>
        <v>2786799.0433</v>
      </c>
      <c r="C8" s="52">
        <f t="shared" si="0"/>
        <v>3535996.3236500006</v>
      </c>
      <c r="D8" s="52">
        <f t="shared" si="0"/>
        <v>2871013.2236599997</v>
      </c>
      <c r="E8" s="52">
        <f t="shared" si="0"/>
        <v>4684315.744279999</v>
      </c>
      <c r="F8" s="52">
        <f t="shared" si="0"/>
        <v>3381123.92296</v>
      </c>
      <c r="G8" s="52">
        <f t="shared" si="0"/>
        <v>4668004.37051</v>
      </c>
      <c r="H8" s="52">
        <f t="shared" si="0"/>
        <v>5059643.212159999</v>
      </c>
      <c r="I8" s="52">
        <f t="shared" si="0"/>
        <v>6342068.85981</v>
      </c>
      <c r="J8" s="52">
        <f>SUM(J9:J17)</f>
        <v>6198873.93003</v>
      </c>
      <c r="K8" s="52">
        <f>SUM(K9:K17)</f>
        <v>6731009.796639999</v>
      </c>
      <c r="L8" s="19">
        <f>(($K8/$J8)-1)*100</f>
        <v>8.584395692128943</v>
      </c>
      <c r="M8" s="64"/>
    </row>
    <row r="9" spans="1:13" s="9" customFormat="1" ht="9">
      <c r="A9" s="12" t="s">
        <v>46</v>
      </c>
      <c r="B9" s="54">
        <v>1501.39364</v>
      </c>
      <c r="C9" s="54">
        <v>1181.58145</v>
      </c>
      <c r="D9" s="54">
        <v>59.98615</v>
      </c>
      <c r="E9" s="54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48" t="s">
        <v>64</v>
      </c>
      <c r="M9" s="63"/>
    </row>
    <row r="10" spans="1:13" s="9" customFormat="1" ht="9">
      <c r="A10" s="12" t="s">
        <v>2</v>
      </c>
      <c r="B10" s="54">
        <v>33705.666269999994</v>
      </c>
      <c r="C10" s="54">
        <v>29248.31202</v>
      </c>
      <c r="D10" s="54">
        <v>24650.07647</v>
      </c>
      <c r="E10" s="54">
        <v>31461.3871</v>
      </c>
      <c r="F10" s="55">
        <v>22433.57203</v>
      </c>
      <c r="G10" s="55">
        <v>30032.071880000003</v>
      </c>
      <c r="H10" s="55">
        <v>47707.836930000005</v>
      </c>
      <c r="I10" s="55">
        <v>63004.79778</v>
      </c>
      <c r="J10" s="55">
        <v>67162.07047</v>
      </c>
      <c r="K10" s="55">
        <v>69976.05878</v>
      </c>
      <c r="L10" s="62">
        <f aca="true" t="shared" si="1" ref="L10:L17">(($K10/$J10)-1)*100</f>
        <v>4.189847469423924</v>
      </c>
      <c r="M10" s="63"/>
    </row>
    <row r="11" spans="1:13" s="9" customFormat="1" ht="9">
      <c r="A11" s="12" t="s">
        <v>35</v>
      </c>
      <c r="B11" s="54">
        <v>3547.5406000000003</v>
      </c>
      <c r="C11" s="54">
        <v>3542.21267</v>
      </c>
      <c r="D11" s="54">
        <v>2272.3744500000003</v>
      </c>
      <c r="E11" s="54">
        <v>1270.9318500000002</v>
      </c>
      <c r="F11" s="55">
        <v>236.02590999999998</v>
      </c>
      <c r="G11" s="55">
        <v>5065.859049999999</v>
      </c>
      <c r="H11" s="55">
        <v>1699.85272</v>
      </c>
      <c r="I11" s="55">
        <v>7269.87472</v>
      </c>
      <c r="J11" s="55">
        <v>8974.12327</v>
      </c>
      <c r="K11" s="55">
        <v>10327.94896</v>
      </c>
      <c r="L11" s="62">
        <f t="shared" si="1"/>
        <v>15.085882478634582</v>
      </c>
      <c r="M11" s="63"/>
    </row>
    <row r="12" spans="1:13" s="9" customFormat="1" ht="9">
      <c r="A12" s="12" t="s">
        <v>15</v>
      </c>
      <c r="B12" s="54">
        <v>13844.09366</v>
      </c>
      <c r="C12" s="54">
        <v>15884.86115</v>
      </c>
      <c r="D12" s="54">
        <v>21059.11825</v>
      </c>
      <c r="E12" s="54">
        <v>161261.01952</v>
      </c>
      <c r="F12" s="55">
        <v>168716.03583</v>
      </c>
      <c r="G12" s="55">
        <v>235934.84382</v>
      </c>
      <c r="H12" s="55">
        <v>509240.86418000003</v>
      </c>
      <c r="I12" s="55">
        <v>974169.18654</v>
      </c>
      <c r="J12" s="55">
        <v>825667.64885</v>
      </c>
      <c r="K12" s="55">
        <v>936944.88899</v>
      </c>
      <c r="L12" s="62">
        <f t="shared" si="1"/>
        <v>13.477243573123921</v>
      </c>
      <c r="M12" s="63"/>
    </row>
    <row r="13" spans="1:13" s="9" customFormat="1" ht="9">
      <c r="A13" s="12" t="s">
        <v>80</v>
      </c>
      <c r="B13" s="54">
        <v>0</v>
      </c>
      <c r="C13" s="54">
        <v>0</v>
      </c>
      <c r="D13" s="54">
        <v>0</v>
      </c>
      <c r="E13" s="54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2177.7876300000003</v>
      </c>
      <c r="L13" s="48" t="s">
        <v>64</v>
      </c>
      <c r="M13" s="63"/>
    </row>
    <row r="14" spans="1:13" s="9" customFormat="1" ht="9">
      <c r="A14" s="12" t="s">
        <v>3</v>
      </c>
      <c r="B14" s="54">
        <v>2700240.4554000003</v>
      </c>
      <c r="C14" s="54">
        <v>3453866.6248000003</v>
      </c>
      <c r="D14" s="54">
        <v>2798617.58713</v>
      </c>
      <c r="E14" s="54">
        <v>4454353.754609999</v>
      </c>
      <c r="F14" s="55">
        <v>3175451.27389</v>
      </c>
      <c r="G14" s="55">
        <v>4380337.92243</v>
      </c>
      <c r="H14" s="55">
        <v>4480235.915709999</v>
      </c>
      <c r="I14" s="55">
        <v>5268453.076230001</v>
      </c>
      <c r="J14" s="55">
        <v>5240161.45679</v>
      </c>
      <c r="K14" s="55">
        <v>5492211.6614</v>
      </c>
      <c r="L14" s="62">
        <f t="shared" si="1"/>
        <v>4.809970202032665</v>
      </c>
      <c r="M14" s="63"/>
    </row>
    <row r="15" spans="1:13" s="9" customFormat="1" ht="9">
      <c r="A15" s="12" t="s">
        <v>14</v>
      </c>
      <c r="B15" s="54">
        <v>25969.23751</v>
      </c>
      <c r="C15" s="54">
        <v>21719.60772</v>
      </c>
      <c r="D15" s="54">
        <v>14150.70017</v>
      </c>
      <c r="E15" s="54">
        <v>21298.53877</v>
      </c>
      <c r="F15" s="55">
        <v>9166.23091</v>
      </c>
      <c r="G15" s="55">
        <v>8691.40881</v>
      </c>
      <c r="H15" s="55">
        <v>10646.92392</v>
      </c>
      <c r="I15" s="55">
        <v>16085.18818</v>
      </c>
      <c r="J15" s="55">
        <v>21241.5023</v>
      </c>
      <c r="K15" s="55">
        <v>19977.51266</v>
      </c>
      <c r="L15" s="62">
        <f t="shared" si="1"/>
        <v>-5.950566123564616</v>
      </c>
      <c r="M15" s="63"/>
    </row>
    <row r="16" spans="1:13" s="9" customFormat="1" ht="9">
      <c r="A16" s="12" t="s">
        <v>73</v>
      </c>
      <c r="B16" s="54">
        <v>0</v>
      </c>
      <c r="C16" s="54">
        <v>0</v>
      </c>
      <c r="D16" s="54">
        <v>0</v>
      </c>
      <c r="E16" s="54">
        <v>0</v>
      </c>
      <c r="F16" s="55">
        <v>0</v>
      </c>
      <c r="G16" s="55">
        <v>0</v>
      </c>
      <c r="H16" s="55">
        <v>0</v>
      </c>
      <c r="I16" s="55">
        <v>0</v>
      </c>
      <c r="J16" s="55">
        <v>24297.94348</v>
      </c>
      <c r="K16" s="55">
        <v>187474.35011</v>
      </c>
      <c r="L16" s="62">
        <f t="shared" si="1"/>
        <v>671.5646810369483</v>
      </c>
      <c r="M16" s="63"/>
    </row>
    <row r="17" spans="1:13" s="9" customFormat="1" ht="9">
      <c r="A17" s="12" t="s">
        <v>36</v>
      </c>
      <c r="B17" s="54">
        <v>7990.656220000001</v>
      </c>
      <c r="C17" s="54">
        <v>10553.12384</v>
      </c>
      <c r="D17" s="54">
        <v>10203.381039999998</v>
      </c>
      <c r="E17" s="54">
        <v>14670.11243</v>
      </c>
      <c r="F17" s="55">
        <v>5120.784390000001</v>
      </c>
      <c r="G17" s="55">
        <v>7942.264520000001</v>
      </c>
      <c r="H17" s="55">
        <v>10111.8187</v>
      </c>
      <c r="I17" s="55">
        <v>13086.73636</v>
      </c>
      <c r="J17" s="55">
        <v>11369.184870000001</v>
      </c>
      <c r="K17" s="55">
        <v>11919.58811</v>
      </c>
      <c r="L17" s="62">
        <f t="shared" si="1"/>
        <v>4.841184713711133</v>
      </c>
      <c r="M17" s="63"/>
    </row>
    <row r="18" spans="1:13" s="9" customFormat="1" ht="9">
      <c r="A18" s="10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9"/>
      <c r="M18" s="63"/>
    </row>
    <row r="19" spans="1:13" s="9" customFormat="1" ht="9" customHeight="1">
      <c r="A19" s="10" t="s">
        <v>4</v>
      </c>
      <c r="B19" s="52">
        <f aca="true" t="shared" si="2" ref="B19:K19">SUM(B20:B70)</f>
        <v>696699.7603200001</v>
      </c>
      <c r="C19" s="52">
        <f t="shared" si="2"/>
        <v>883999.0804400002</v>
      </c>
      <c r="D19" s="52">
        <f t="shared" si="2"/>
        <v>717753.3060599999</v>
      </c>
      <c r="E19" s="52">
        <f t="shared" si="2"/>
        <v>1171078.9361</v>
      </c>
      <c r="F19" s="52">
        <f t="shared" si="2"/>
        <v>845280.9807499999</v>
      </c>
      <c r="G19" s="52">
        <f t="shared" si="2"/>
        <v>1167001.0926200005</v>
      </c>
      <c r="H19" s="52">
        <f t="shared" si="2"/>
        <v>1257327.2483759709</v>
      </c>
      <c r="I19" s="52">
        <f t="shared" si="2"/>
        <v>1585517.2149900002</v>
      </c>
      <c r="J19" s="52">
        <f t="shared" si="2"/>
        <v>1549718.4847500003</v>
      </c>
      <c r="K19" s="52">
        <f t="shared" si="2"/>
        <v>1682752.44916</v>
      </c>
      <c r="L19" s="19">
        <f>(($K19/$J19)-1)*100</f>
        <v>8.584395535003297</v>
      </c>
      <c r="M19" s="64"/>
    </row>
    <row r="20" spans="1:15" s="9" customFormat="1" ht="12">
      <c r="A20" s="12" t="s">
        <v>74</v>
      </c>
      <c r="B20" s="54">
        <v>0</v>
      </c>
      <c r="C20" s="54">
        <v>0</v>
      </c>
      <c r="D20" s="54">
        <v>0</v>
      </c>
      <c r="E20" s="54">
        <v>0</v>
      </c>
      <c r="F20" s="55">
        <v>0</v>
      </c>
      <c r="G20" s="55">
        <v>0</v>
      </c>
      <c r="H20" s="55">
        <v>0</v>
      </c>
      <c r="I20" s="55">
        <v>0</v>
      </c>
      <c r="J20" s="55">
        <v>1.99275</v>
      </c>
      <c r="K20" s="55">
        <v>122.07507</v>
      </c>
      <c r="L20" s="62">
        <f>(($K20/$J20)-1)*100</f>
        <v>6025.96010538201</v>
      </c>
      <c r="M20" s="63"/>
      <c r="N20" s="12"/>
      <c r="O20" s="49"/>
    </row>
    <row r="21" spans="1:15" s="9" customFormat="1" ht="12">
      <c r="A21" s="12" t="s">
        <v>52</v>
      </c>
      <c r="B21" s="54">
        <v>0</v>
      </c>
      <c r="C21" s="54">
        <v>0</v>
      </c>
      <c r="D21" s="54">
        <v>0</v>
      </c>
      <c r="E21" s="54">
        <v>554.8554</v>
      </c>
      <c r="F21" s="55">
        <v>0.011879999999999998</v>
      </c>
      <c r="G21" s="55">
        <v>2939.01146</v>
      </c>
      <c r="H21" s="55">
        <v>1100</v>
      </c>
      <c r="I21" s="55">
        <v>0</v>
      </c>
      <c r="J21" s="55">
        <v>0</v>
      </c>
      <c r="K21" s="55">
        <v>0</v>
      </c>
      <c r="L21" s="48" t="s">
        <v>64</v>
      </c>
      <c r="M21" s="63"/>
      <c r="N21" s="12"/>
      <c r="O21" s="49"/>
    </row>
    <row r="22" spans="1:15" s="9" customFormat="1" ht="12">
      <c r="A22" s="12" t="s">
        <v>19</v>
      </c>
      <c r="B22" s="54">
        <v>950.91534</v>
      </c>
      <c r="C22" s="54">
        <v>831.04331</v>
      </c>
      <c r="D22" s="54">
        <v>696.61217</v>
      </c>
      <c r="E22" s="54">
        <v>967.82001</v>
      </c>
      <c r="F22" s="55">
        <v>365.2278</v>
      </c>
      <c r="G22" s="55">
        <v>410.03414000000004</v>
      </c>
      <c r="H22" s="55">
        <v>480.11349000000007</v>
      </c>
      <c r="I22" s="55">
        <v>735.4226799999999</v>
      </c>
      <c r="J22" s="55">
        <v>992.5979500000001</v>
      </c>
      <c r="K22" s="55">
        <v>925.46409</v>
      </c>
      <c r="L22" s="62">
        <f aca="true" t="shared" si="3" ref="L22:L33">(($K22/$J22)-1)*100</f>
        <v>-6.763449390561405</v>
      </c>
      <c r="M22" s="63"/>
      <c r="N22" s="12"/>
      <c r="O22" s="50"/>
    </row>
    <row r="23" spans="1:15" s="9" customFormat="1" ht="12">
      <c r="A23" s="12" t="s">
        <v>21</v>
      </c>
      <c r="B23" s="54">
        <v>6203.84894</v>
      </c>
      <c r="C23" s="54">
        <v>8791.28555</v>
      </c>
      <c r="D23" s="54">
        <v>7029.236059999999</v>
      </c>
      <c r="E23" s="54">
        <v>9135.543059999998</v>
      </c>
      <c r="F23" s="55">
        <v>4476.85305</v>
      </c>
      <c r="G23" s="55">
        <v>9647.733970000001</v>
      </c>
      <c r="H23" s="55">
        <v>13271.577080000001</v>
      </c>
      <c r="I23" s="55">
        <v>19757.911539999997</v>
      </c>
      <c r="J23" s="55">
        <v>21720.96745</v>
      </c>
      <c r="K23" s="55">
        <v>20349.30418</v>
      </c>
      <c r="L23" s="62">
        <f t="shared" si="3"/>
        <v>-6.314927146580674</v>
      </c>
      <c r="M23" s="63"/>
      <c r="N23" s="12"/>
      <c r="O23" s="49"/>
    </row>
    <row r="24" spans="1:15" s="9" customFormat="1" ht="12">
      <c r="A24" s="12" t="s">
        <v>44</v>
      </c>
      <c r="B24" s="54">
        <v>0</v>
      </c>
      <c r="C24" s="54">
        <v>0</v>
      </c>
      <c r="D24" s="54">
        <v>135.10652</v>
      </c>
      <c r="E24" s="54">
        <v>918.77975</v>
      </c>
      <c r="F24" s="55">
        <v>240.60495</v>
      </c>
      <c r="G24" s="55">
        <v>126.23499</v>
      </c>
      <c r="H24" s="55">
        <v>23.75494</v>
      </c>
      <c r="I24" s="55">
        <v>104.89357000000001</v>
      </c>
      <c r="J24" s="55">
        <v>696.4669</v>
      </c>
      <c r="K24" s="55">
        <v>1253.39129</v>
      </c>
      <c r="L24" s="62">
        <f t="shared" si="3"/>
        <v>79.9642294558435</v>
      </c>
      <c r="M24" s="63"/>
      <c r="N24" s="12"/>
      <c r="O24" s="50"/>
    </row>
    <row r="25" spans="1:15" s="9" customFormat="1" ht="12">
      <c r="A25" s="12" t="s">
        <v>75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5">
        <v>0</v>
      </c>
      <c r="I25" s="55">
        <v>0</v>
      </c>
      <c r="J25" s="55">
        <v>3.589</v>
      </c>
      <c r="K25" s="55">
        <v>3.76804</v>
      </c>
      <c r="L25" s="62">
        <f t="shared" si="3"/>
        <v>4.988576205071049</v>
      </c>
      <c r="M25" s="63"/>
      <c r="N25" s="12"/>
      <c r="O25" s="50"/>
    </row>
    <row r="26" spans="1:15" s="9" customFormat="1" ht="12">
      <c r="A26" s="12" t="s">
        <v>17</v>
      </c>
      <c r="B26" s="54">
        <v>44403.32016</v>
      </c>
      <c r="C26" s="54">
        <v>82141.27257</v>
      </c>
      <c r="D26" s="54">
        <v>61246.464049999995</v>
      </c>
      <c r="E26" s="54">
        <v>56621.34220000001</v>
      </c>
      <c r="F26" s="55">
        <v>29300.12585</v>
      </c>
      <c r="G26" s="55">
        <v>64603.189040000005</v>
      </c>
      <c r="H26" s="54">
        <v>93147.89688000001</v>
      </c>
      <c r="I26" s="55">
        <v>135894.64202</v>
      </c>
      <c r="J26" s="55">
        <v>143372.63319</v>
      </c>
      <c r="K26" s="55">
        <v>129679.32411000002</v>
      </c>
      <c r="L26" s="62">
        <f t="shared" si="3"/>
        <v>-9.550852750157246</v>
      </c>
      <c r="M26" s="63"/>
      <c r="N26" s="12"/>
      <c r="O26" s="50"/>
    </row>
    <row r="27" spans="1:15" s="9" customFormat="1" ht="12">
      <c r="A27" s="12" t="s">
        <v>65</v>
      </c>
      <c r="B27" s="54">
        <v>0</v>
      </c>
      <c r="C27" s="54">
        <v>0</v>
      </c>
      <c r="D27" s="54">
        <v>0</v>
      </c>
      <c r="E27" s="54">
        <v>0</v>
      </c>
      <c r="F27" s="55">
        <v>0</v>
      </c>
      <c r="G27" s="55">
        <v>1252.06075</v>
      </c>
      <c r="H27" s="54">
        <v>423.48008999999996</v>
      </c>
      <c r="I27" s="55">
        <v>1817.4686900000002</v>
      </c>
      <c r="J27" s="55">
        <v>2243.53077</v>
      </c>
      <c r="K27" s="55">
        <v>2581.98723</v>
      </c>
      <c r="L27" s="62">
        <f t="shared" si="3"/>
        <v>15.085884469505206</v>
      </c>
      <c r="M27" s="63"/>
      <c r="N27" s="12"/>
      <c r="O27" s="50"/>
    </row>
    <row r="28" spans="1:15" s="9" customFormat="1" ht="12">
      <c r="A28" s="12" t="s">
        <v>5</v>
      </c>
      <c r="B28" s="54">
        <v>351336.82013</v>
      </c>
      <c r="C28" s="54">
        <v>444084.73196000006</v>
      </c>
      <c r="D28" s="54">
        <v>378438.29550999997</v>
      </c>
      <c r="E28" s="54">
        <v>621148.2533800001</v>
      </c>
      <c r="F28" s="55">
        <v>457925.72023</v>
      </c>
      <c r="G28" s="55">
        <v>615409.95126</v>
      </c>
      <c r="H28" s="9">
        <v>628375.5150499999</v>
      </c>
      <c r="I28" s="55">
        <v>712933.9621499998</v>
      </c>
      <c r="J28" s="55">
        <v>680079.16788</v>
      </c>
      <c r="K28" s="55">
        <v>654104.3419700001</v>
      </c>
      <c r="L28" s="62">
        <f t="shared" si="3"/>
        <v>-3.8193826743687542</v>
      </c>
      <c r="M28" s="63"/>
      <c r="N28" s="2"/>
      <c r="O28" s="50"/>
    </row>
    <row r="29" spans="1:15" s="9" customFormat="1" ht="12">
      <c r="A29" s="12" t="s">
        <v>81</v>
      </c>
      <c r="B29" s="54">
        <v>0</v>
      </c>
      <c r="C29" s="54">
        <v>0</v>
      </c>
      <c r="D29" s="54">
        <v>0</v>
      </c>
      <c r="E29" s="54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172.26875</v>
      </c>
      <c r="L29" s="48" t="s">
        <v>64</v>
      </c>
      <c r="M29" s="63"/>
      <c r="N29" s="12"/>
      <c r="O29" s="49"/>
    </row>
    <row r="30" spans="1:15" s="9" customFormat="1" ht="12">
      <c r="A30" s="12" t="s">
        <v>61</v>
      </c>
      <c r="B30" s="54">
        <v>2491.93004</v>
      </c>
      <c r="C30" s="54">
        <v>1840.8177</v>
      </c>
      <c r="D30" s="54">
        <v>1901.55572</v>
      </c>
      <c r="E30" s="54">
        <v>1812.79917</v>
      </c>
      <c r="F30" s="55">
        <v>760.81386</v>
      </c>
      <c r="G30" s="55">
        <v>1900.7701549920957</v>
      </c>
      <c r="H30" s="55">
        <v>1922.6084500000002</v>
      </c>
      <c r="I30" s="55">
        <v>2352.1239</v>
      </c>
      <c r="J30" s="55">
        <v>1929.1568200000002</v>
      </c>
      <c r="K30" s="55">
        <v>1966.48127</v>
      </c>
      <c r="L30" s="62">
        <f t="shared" si="3"/>
        <v>1.9347545836112978</v>
      </c>
      <c r="M30" s="63"/>
      <c r="N30" s="12"/>
      <c r="O30" s="49"/>
    </row>
    <row r="31" spans="1:15" s="9" customFormat="1" ht="12">
      <c r="A31" s="12" t="s">
        <v>38</v>
      </c>
      <c r="B31" s="54">
        <v>830.26198</v>
      </c>
      <c r="C31" s="54">
        <v>1114.14608</v>
      </c>
      <c r="D31" s="54">
        <v>1160.2813500000002</v>
      </c>
      <c r="E31" s="54">
        <v>1675.87598</v>
      </c>
      <c r="F31" s="55">
        <v>585.70348</v>
      </c>
      <c r="G31" s="55">
        <v>913.07442</v>
      </c>
      <c r="H31" s="55">
        <v>1140.1488900000002</v>
      </c>
      <c r="I31" s="55">
        <v>1416.4825799999999</v>
      </c>
      <c r="J31" s="55">
        <v>1201.50172</v>
      </c>
      <c r="K31" s="55">
        <v>1240.95803</v>
      </c>
      <c r="L31" s="62">
        <f t="shared" si="3"/>
        <v>3.283916231097872</v>
      </c>
      <c r="M31" s="63"/>
      <c r="N31" s="12"/>
      <c r="O31" s="50"/>
    </row>
    <row r="32" spans="1:15" s="9" customFormat="1" ht="12">
      <c r="A32" s="12" t="s">
        <v>45</v>
      </c>
      <c r="B32" s="54">
        <v>13125.49144</v>
      </c>
      <c r="C32" s="54">
        <v>29820.7338</v>
      </c>
      <c r="D32" s="54">
        <v>21803.850059999997</v>
      </c>
      <c r="E32" s="54">
        <v>26546.17495</v>
      </c>
      <c r="F32" s="55">
        <v>14863.180069999999</v>
      </c>
      <c r="G32" s="55">
        <v>22745.024196535094</v>
      </c>
      <c r="H32" s="55">
        <v>33996.93103134173</v>
      </c>
      <c r="I32" s="55">
        <v>47492.62774000001</v>
      </c>
      <c r="J32" s="55">
        <v>45939.18590999999</v>
      </c>
      <c r="K32" s="55">
        <v>39599.88471</v>
      </c>
      <c r="L32" s="62">
        <f t="shared" si="3"/>
        <v>-13.799332910294481</v>
      </c>
      <c r="M32" s="63"/>
      <c r="N32" s="12"/>
      <c r="O32" s="49"/>
    </row>
    <row r="33" spans="1:15" s="9" customFormat="1" ht="12">
      <c r="A33" s="12" t="s">
        <v>10</v>
      </c>
      <c r="B33" s="54">
        <v>8426.41655</v>
      </c>
      <c r="C33" s="54">
        <v>7312.07799</v>
      </c>
      <c r="D33" s="54">
        <v>6162.5190999999995</v>
      </c>
      <c r="E33" s="54">
        <v>7865.34675</v>
      </c>
      <c r="F33" s="55">
        <v>5608.393</v>
      </c>
      <c r="G33" s="55">
        <v>7508.01797</v>
      </c>
      <c r="H33" s="55">
        <v>11926.95923</v>
      </c>
      <c r="I33" s="55">
        <v>15751.199430000002</v>
      </c>
      <c r="J33" s="55">
        <v>16790.51761</v>
      </c>
      <c r="K33" s="55">
        <v>17494.01469</v>
      </c>
      <c r="L33" s="62">
        <f t="shared" si="3"/>
        <v>4.189847486184806</v>
      </c>
      <c r="M33" s="63"/>
      <c r="N33" s="12"/>
      <c r="O33" s="49"/>
    </row>
    <row r="34" spans="1:15" s="9" customFormat="1" ht="12">
      <c r="A34" s="12" t="s">
        <v>53</v>
      </c>
      <c r="B34" s="54">
        <v>0</v>
      </c>
      <c r="C34" s="54">
        <v>0</v>
      </c>
      <c r="D34" s="54">
        <v>0</v>
      </c>
      <c r="E34" s="54">
        <v>91.93574</v>
      </c>
      <c r="F34" s="55">
        <v>0.00197</v>
      </c>
      <c r="G34" s="55">
        <v>486.97405999999995</v>
      </c>
      <c r="H34" s="55">
        <v>182.33382</v>
      </c>
      <c r="I34" s="55">
        <v>0</v>
      </c>
      <c r="J34" s="55">
        <v>0</v>
      </c>
      <c r="K34" s="55">
        <v>0</v>
      </c>
      <c r="L34" s="48" t="s">
        <v>64</v>
      </c>
      <c r="M34" s="63"/>
      <c r="N34" s="12"/>
      <c r="O34" s="49"/>
    </row>
    <row r="35" spans="1:15" s="9" customFormat="1" ht="12">
      <c r="A35" s="12" t="s">
        <v>39</v>
      </c>
      <c r="B35" s="54">
        <v>4.379659999999999</v>
      </c>
      <c r="C35" s="54">
        <v>6.66952</v>
      </c>
      <c r="D35" s="54">
        <v>6.90425</v>
      </c>
      <c r="E35" s="54">
        <v>9.25543</v>
      </c>
      <c r="F35" s="54">
        <v>2.09157</v>
      </c>
      <c r="G35" s="54">
        <v>3.5916300000000003</v>
      </c>
      <c r="H35" s="55">
        <v>4.7863</v>
      </c>
      <c r="I35" s="55">
        <v>5.04943</v>
      </c>
      <c r="J35" s="55">
        <v>4.34545</v>
      </c>
      <c r="K35" s="55">
        <v>4.819559999999999</v>
      </c>
      <c r="L35" s="62">
        <f aca="true" t="shared" si="4" ref="L35:L64">(($K35/$J35)-1)*100</f>
        <v>10.91049258419725</v>
      </c>
      <c r="M35" s="63"/>
      <c r="N35" s="12"/>
      <c r="O35" s="49"/>
    </row>
    <row r="36" spans="1:15" s="9" customFormat="1" ht="12">
      <c r="A36" s="12" t="s">
        <v>76</v>
      </c>
      <c r="B36" s="54">
        <v>0</v>
      </c>
      <c r="C36" s="54">
        <v>0</v>
      </c>
      <c r="D36" s="54">
        <v>0</v>
      </c>
      <c r="E36" s="54">
        <v>0</v>
      </c>
      <c r="F36" s="55">
        <v>0</v>
      </c>
      <c r="G36" s="55">
        <v>0</v>
      </c>
      <c r="H36" s="55">
        <v>0</v>
      </c>
      <c r="I36" s="55">
        <v>0</v>
      </c>
      <c r="J36" s="55">
        <v>432.5034</v>
      </c>
      <c r="K36" s="55">
        <v>2728.11033</v>
      </c>
      <c r="L36" s="62">
        <f t="shared" si="4"/>
        <v>530.7719962432666</v>
      </c>
      <c r="M36" s="63"/>
      <c r="N36" s="12"/>
      <c r="O36" s="49"/>
    </row>
    <row r="37" spans="1:14" s="9" customFormat="1" ht="9">
      <c r="A37" s="12" t="s">
        <v>77</v>
      </c>
      <c r="B37" s="54">
        <v>0</v>
      </c>
      <c r="C37" s="54">
        <v>0</v>
      </c>
      <c r="D37" s="54">
        <v>0</v>
      </c>
      <c r="E37" s="54">
        <v>0</v>
      </c>
      <c r="F37" s="55">
        <v>0</v>
      </c>
      <c r="G37" s="55">
        <v>0</v>
      </c>
      <c r="H37" s="55">
        <v>0</v>
      </c>
      <c r="I37" s="55">
        <v>0</v>
      </c>
      <c r="J37" s="55">
        <v>5641.98248</v>
      </c>
      <c r="K37" s="55">
        <v>31171.3381</v>
      </c>
      <c r="L37" s="62">
        <f t="shared" si="4"/>
        <v>452.4890977683434</v>
      </c>
      <c r="M37" s="63"/>
      <c r="N37" s="12"/>
    </row>
    <row r="38" spans="1:15" s="9" customFormat="1" ht="12">
      <c r="A38" s="12" t="s">
        <v>85</v>
      </c>
      <c r="B38" s="54">
        <v>0</v>
      </c>
      <c r="C38" s="54">
        <v>0</v>
      </c>
      <c r="D38" s="54">
        <v>0</v>
      </c>
      <c r="E38" s="54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12630.188559999999</v>
      </c>
      <c r="L38" s="48" t="s">
        <v>64</v>
      </c>
      <c r="M38" s="63"/>
      <c r="N38" s="12"/>
      <c r="O38" s="49"/>
    </row>
    <row r="39" spans="1:15" s="9" customFormat="1" ht="12">
      <c r="A39" s="12" t="s">
        <v>68</v>
      </c>
      <c r="B39" s="54">
        <v>0</v>
      </c>
      <c r="C39" s="54">
        <v>0</v>
      </c>
      <c r="D39" s="54">
        <v>0</v>
      </c>
      <c r="E39" s="54">
        <v>0</v>
      </c>
      <c r="F39" s="55">
        <v>0</v>
      </c>
      <c r="G39" s="55">
        <v>0</v>
      </c>
      <c r="H39" s="55">
        <v>0.57486</v>
      </c>
      <c r="I39" s="55">
        <v>0</v>
      </c>
      <c r="J39" s="55">
        <v>0</v>
      </c>
      <c r="K39" s="55">
        <v>0</v>
      </c>
      <c r="L39" s="48" t="s">
        <v>64</v>
      </c>
      <c r="M39" s="63"/>
      <c r="N39" s="12"/>
      <c r="O39" s="49"/>
    </row>
    <row r="40" spans="1:15" s="9" customFormat="1" ht="12">
      <c r="A40" s="12" t="s">
        <v>58</v>
      </c>
      <c r="B40" s="54">
        <v>0</v>
      </c>
      <c r="C40" s="54">
        <v>0</v>
      </c>
      <c r="D40" s="54">
        <v>884.6025699999999</v>
      </c>
      <c r="E40" s="54">
        <v>2500.33723</v>
      </c>
      <c r="F40" s="55">
        <v>431.94097999999997</v>
      </c>
      <c r="G40" s="55">
        <v>1921.6845700000001</v>
      </c>
      <c r="H40" s="55">
        <v>31545.70183</v>
      </c>
      <c r="I40" s="55">
        <v>83519.94666</v>
      </c>
      <c r="J40" s="55">
        <v>66149.53478999999</v>
      </c>
      <c r="K40" s="55">
        <v>77599.99086</v>
      </c>
      <c r="L40" s="62">
        <f t="shared" si="4"/>
        <v>17.309957063720738</v>
      </c>
      <c r="M40" s="63"/>
      <c r="N40" s="12"/>
      <c r="O40" s="49"/>
    </row>
    <row r="41" spans="1:15" s="9" customFormat="1" ht="12">
      <c r="A41" s="12" t="s">
        <v>22</v>
      </c>
      <c r="B41" s="54">
        <v>45.29878</v>
      </c>
      <c r="C41" s="54">
        <v>66.32244</v>
      </c>
      <c r="D41" s="54">
        <v>101.11364</v>
      </c>
      <c r="E41" s="54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48" t="s">
        <v>64</v>
      </c>
      <c r="M41" s="63"/>
      <c r="N41" s="12"/>
      <c r="O41" s="50"/>
    </row>
    <row r="42" spans="1:15" s="9" customFormat="1" ht="12">
      <c r="A42" s="12" t="s">
        <v>40</v>
      </c>
      <c r="B42" s="54">
        <v>1038.23522</v>
      </c>
      <c r="C42" s="54">
        <v>1351.9628500000001</v>
      </c>
      <c r="D42" s="54">
        <v>1232.42151</v>
      </c>
      <c r="E42" s="54">
        <v>1736.1876499999998</v>
      </c>
      <c r="F42" s="55">
        <v>619.02493</v>
      </c>
      <c r="G42" s="55">
        <v>951.79224</v>
      </c>
      <c r="H42" s="55">
        <v>1228.6715699999997</v>
      </c>
      <c r="I42" s="55">
        <v>1598.84709</v>
      </c>
      <c r="J42" s="55">
        <v>1381.33701</v>
      </c>
      <c r="K42" s="55">
        <v>1471.9790699999999</v>
      </c>
      <c r="L42" s="62">
        <f t="shared" si="4"/>
        <v>6.561907727354677</v>
      </c>
      <c r="M42" s="63"/>
      <c r="N42" s="12"/>
      <c r="O42" s="49"/>
    </row>
    <row r="43" spans="1:14" s="9" customFormat="1" ht="9">
      <c r="A43" s="12" t="s">
        <v>59</v>
      </c>
      <c r="B43" s="54">
        <v>0</v>
      </c>
      <c r="C43" s="54">
        <v>0</v>
      </c>
      <c r="D43" s="54">
        <v>0</v>
      </c>
      <c r="E43" s="54">
        <v>1151.6362000000001</v>
      </c>
      <c r="F43" s="55">
        <v>529.2747800000001</v>
      </c>
      <c r="G43" s="55">
        <v>0.16083</v>
      </c>
      <c r="H43" s="55">
        <v>393.52766</v>
      </c>
      <c r="I43" s="55">
        <v>0</v>
      </c>
      <c r="J43" s="55">
        <v>0</v>
      </c>
      <c r="K43" s="55">
        <v>0</v>
      </c>
      <c r="L43" s="48" t="s">
        <v>64</v>
      </c>
      <c r="M43" s="63"/>
      <c r="N43" s="12"/>
    </row>
    <row r="44" spans="1:16" ht="12">
      <c r="A44" s="2" t="s">
        <v>7</v>
      </c>
      <c r="B44" s="54">
        <v>84070.52571</v>
      </c>
      <c r="C44" s="54">
        <v>92874.90565999999</v>
      </c>
      <c r="D44" s="54">
        <v>59562.579840000006</v>
      </c>
      <c r="E44" s="54">
        <v>98728.26254000001</v>
      </c>
      <c r="F44" s="55">
        <v>60988.193620000005</v>
      </c>
      <c r="G44" s="55">
        <v>91307.64439602853</v>
      </c>
      <c r="H44" s="55">
        <v>64615.21103</v>
      </c>
      <c r="I44" s="55">
        <v>65666.88696</v>
      </c>
      <c r="J44" s="55">
        <v>50718.38960999999</v>
      </c>
      <c r="K44" s="55">
        <v>56644.62702</v>
      </c>
      <c r="L44" s="62">
        <f t="shared" si="4"/>
        <v>11.684593015610156</v>
      </c>
      <c r="M44" s="63"/>
      <c r="N44" s="12"/>
      <c r="O44" s="49"/>
      <c r="P44" s="9"/>
    </row>
    <row r="45" spans="1:15" s="9" customFormat="1" ht="12">
      <c r="A45" s="12" t="s">
        <v>86</v>
      </c>
      <c r="B45" s="54">
        <v>0</v>
      </c>
      <c r="C45" s="54">
        <v>0</v>
      </c>
      <c r="D45" s="54">
        <v>0</v>
      </c>
      <c r="E45" s="54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5.547899999999999</v>
      </c>
      <c r="L45" s="48" t="s">
        <v>64</v>
      </c>
      <c r="M45" s="63"/>
      <c r="N45" s="12"/>
      <c r="O45" s="49"/>
    </row>
    <row r="46" spans="1:15" s="9" customFormat="1" ht="12">
      <c r="A46" s="12" t="s">
        <v>60</v>
      </c>
      <c r="B46" s="54">
        <v>0</v>
      </c>
      <c r="C46" s="54">
        <v>0</v>
      </c>
      <c r="D46" s="54">
        <v>126.2772</v>
      </c>
      <c r="E46" s="54">
        <v>356.92335</v>
      </c>
      <c r="F46" s="54">
        <v>61.659279999999995</v>
      </c>
      <c r="G46" s="54">
        <v>274.84429</v>
      </c>
      <c r="H46" s="55">
        <v>7480.18591</v>
      </c>
      <c r="I46" s="55">
        <v>17221.609379999998</v>
      </c>
      <c r="J46" s="55">
        <v>12606.561089999997</v>
      </c>
      <c r="K46" s="55">
        <v>13897.14201</v>
      </c>
      <c r="L46" s="62">
        <f t="shared" si="4"/>
        <v>10.237374893806205</v>
      </c>
      <c r="M46" s="63"/>
      <c r="N46" s="12"/>
      <c r="O46" s="49"/>
    </row>
    <row r="47" spans="1:14" s="9" customFormat="1" ht="9">
      <c r="A47" s="12" t="s">
        <v>47</v>
      </c>
      <c r="B47" s="54">
        <v>84.87385</v>
      </c>
      <c r="C47" s="54">
        <v>56.25438</v>
      </c>
      <c r="D47" s="54">
        <v>1.9236300000000002</v>
      </c>
      <c r="E47" s="54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48" t="s">
        <v>64</v>
      </c>
      <c r="M47" s="63"/>
      <c r="N47" s="12"/>
    </row>
    <row r="48" spans="1:14" s="9" customFormat="1" ht="9">
      <c r="A48" s="12" t="s">
        <v>71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5">
        <v>16920.901530000003</v>
      </c>
      <c r="J48" s="55">
        <v>43354.57505</v>
      </c>
      <c r="K48" s="55">
        <v>94601.03323</v>
      </c>
      <c r="L48" s="62">
        <f>(($K48/$J48)-1)*100</f>
        <v>118.20311494438234</v>
      </c>
      <c r="M48" s="62"/>
      <c r="N48" s="12"/>
    </row>
    <row r="49" spans="1:14" s="9" customFormat="1" ht="9">
      <c r="A49" s="12" t="s">
        <v>41</v>
      </c>
      <c r="B49" s="54">
        <v>28.694860000000002</v>
      </c>
      <c r="C49" s="54">
        <v>32.00843</v>
      </c>
      <c r="D49" s="54">
        <v>29.31821</v>
      </c>
      <c r="E49" s="54">
        <v>47.06922</v>
      </c>
      <c r="F49" s="54">
        <v>14.993139999999999</v>
      </c>
      <c r="G49" s="54">
        <v>27.69386</v>
      </c>
      <c r="H49" s="54">
        <v>25.433629999999997</v>
      </c>
      <c r="I49" s="55">
        <v>30.32259</v>
      </c>
      <c r="J49" s="55">
        <v>36.24792</v>
      </c>
      <c r="K49" s="55">
        <v>35.19411</v>
      </c>
      <c r="L49" s="62">
        <f>(($K49/$J49)-1)*100</f>
        <v>-2.9072288837538762</v>
      </c>
      <c r="M49" s="63"/>
      <c r="N49" s="12"/>
    </row>
    <row r="50" spans="1:14" s="9" customFormat="1" ht="9">
      <c r="A50" s="12" t="s">
        <v>20</v>
      </c>
      <c r="B50" s="54">
        <v>5541.394</v>
      </c>
      <c r="C50" s="54">
        <v>4598.85857</v>
      </c>
      <c r="D50" s="54">
        <v>2841.0628500000003</v>
      </c>
      <c r="E50" s="54">
        <v>4351.75182</v>
      </c>
      <c r="F50" s="54">
        <v>1923.5212999999999</v>
      </c>
      <c r="G50" s="54">
        <v>1758.57125</v>
      </c>
      <c r="H50" s="55">
        <v>2177.34108</v>
      </c>
      <c r="I50" s="55">
        <v>3282.54441</v>
      </c>
      <c r="J50" s="55">
        <v>4303.255590000001</v>
      </c>
      <c r="K50" s="55">
        <v>4050.11036</v>
      </c>
      <c r="L50" s="62">
        <f>(($K50/$J50)-1)*100</f>
        <v>-5.882644539828519</v>
      </c>
      <c r="M50" s="63"/>
      <c r="N50" s="12"/>
    </row>
    <row r="51" spans="1:15" s="9" customFormat="1" ht="12">
      <c r="A51" s="12" t="s">
        <v>72</v>
      </c>
      <c r="B51" s="54">
        <v>0</v>
      </c>
      <c r="C51" s="54">
        <v>0</v>
      </c>
      <c r="D51" s="54">
        <v>0</v>
      </c>
      <c r="E51" s="54">
        <v>0</v>
      </c>
      <c r="F51" s="55">
        <v>0</v>
      </c>
      <c r="G51" s="55">
        <v>0</v>
      </c>
      <c r="H51" s="55">
        <v>0</v>
      </c>
      <c r="I51" s="55">
        <v>14895.909230000001</v>
      </c>
      <c r="J51" s="55">
        <v>38166.15873</v>
      </c>
      <c r="K51" s="55">
        <v>83279.74720999999</v>
      </c>
      <c r="L51" s="62">
        <f t="shared" si="4"/>
        <v>118.20311496147254</v>
      </c>
      <c r="M51" s="63"/>
      <c r="N51" s="12"/>
      <c r="O51" s="49"/>
    </row>
    <row r="52" spans="1:15" s="9" customFormat="1" ht="12">
      <c r="A52" s="12" t="s">
        <v>67</v>
      </c>
      <c r="B52" s="54">
        <v>0</v>
      </c>
      <c r="C52" s="54">
        <v>0</v>
      </c>
      <c r="D52" s="54">
        <v>0</v>
      </c>
      <c r="E52" s="54">
        <v>0</v>
      </c>
      <c r="F52" s="55">
        <v>0</v>
      </c>
      <c r="G52" s="55">
        <v>0</v>
      </c>
      <c r="H52" s="55">
        <v>228.23331</v>
      </c>
      <c r="I52" s="55">
        <v>604.26277</v>
      </c>
      <c r="J52" s="55">
        <v>4237.052769999999</v>
      </c>
      <c r="K52" s="55">
        <v>7625.179480000001</v>
      </c>
      <c r="L52" s="62">
        <f t="shared" si="4"/>
        <v>79.96423207162468</v>
      </c>
      <c r="M52" s="63"/>
      <c r="N52" s="12"/>
      <c r="O52" s="49"/>
    </row>
    <row r="53" spans="1:15" s="9" customFormat="1" ht="12">
      <c r="A53" s="12" t="s">
        <v>82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5">
        <v>0</v>
      </c>
      <c r="I53" s="55">
        <v>0</v>
      </c>
      <c r="J53" s="55">
        <v>0</v>
      </c>
      <c r="K53" s="55">
        <v>122.39532000000001</v>
      </c>
      <c r="L53" s="48" t="s">
        <v>64</v>
      </c>
      <c r="M53" s="63"/>
      <c r="N53" s="12"/>
      <c r="O53" s="49"/>
    </row>
    <row r="54" spans="1:15" s="9" customFormat="1" ht="12">
      <c r="A54" s="12" t="s">
        <v>48</v>
      </c>
      <c r="B54" s="54">
        <v>243.17141</v>
      </c>
      <c r="C54" s="54">
        <v>204.45791</v>
      </c>
      <c r="D54" s="54">
        <v>10.38772</v>
      </c>
      <c r="E54" s="54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48" t="s">
        <v>64</v>
      </c>
      <c r="M54" s="63"/>
      <c r="N54" s="12"/>
      <c r="O54" s="50"/>
    </row>
    <row r="55" spans="1:15" s="9" customFormat="1" ht="12">
      <c r="A55" s="12" t="s">
        <v>87</v>
      </c>
      <c r="B55" s="54">
        <v>0</v>
      </c>
      <c r="C55" s="54">
        <v>0</v>
      </c>
      <c r="D55" s="54">
        <v>0</v>
      </c>
      <c r="E55" s="54">
        <v>0</v>
      </c>
      <c r="F55" s="55">
        <v>0</v>
      </c>
      <c r="G55" s="55">
        <v>0</v>
      </c>
      <c r="H55" s="55">
        <v>413.71992</v>
      </c>
      <c r="I55" s="55">
        <v>732.8588899999999</v>
      </c>
      <c r="J55" s="55">
        <v>433.66362999999996</v>
      </c>
      <c r="K55" s="55">
        <v>324.99998999999997</v>
      </c>
      <c r="L55" s="62">
        <f t="shared" si="4"/>
        <v>-25.057125496090137</v>
      </c>
      <c r="M55" s="63"/>
      <c r="N55" s="12"/>
      <c r="O55" s="50"/>
    </row>
    <row r="56" spans="1:15" s="9" customFormat="1" ht="12">
      <c r="A56" s="12" t="s">
        <v>37</v>
      </c>
      <c r="B56" s="54">
        <v>886.88514</v>
      </c>
      <c r="C56" s="54">
        <v>885.55316</v>
      </c>
      <c r="D56" s="54">
        <v>568.0935999999999</v>
      </c>
      <c r="E56" s="54">
        <v>317.73295</v>
      </c>
      <c r="F56" s="55">
        <v>59.00645</v>
      </c>
      <c r="G56" s="55">
        <v>14.40401</v>
      </c>
      <c r="H56" s="55">
        <v>1.4830900000000002</v>
      </c>
      <c r="I56" s="55">
        <v>0</v>
      </c>
      <c r="J56" s="55">
        <v>0</v>
      </c>
      <c r="K56" s="55">
        <v>0</v>
      </c>
      <c r="L56" s="48" t="s">
        <v>64</v>
      </c>
      <c r="M56" s="63"/>
      <c r="N56" s="12"/>
      <c r="O56" s="50"/>
    </row>
    <row r="57" spans="1:15" s="9" customFormat="1" ht="12">
      <c r="A57" s="12" t="s">
        <v>18</v>
      </c>
      <c r="B57" s="54">
        <v>3415.7246099999998</v>
      </c>
      <c r="C57" s="54">
        <v>3904.89282</v>
      </c>
      <c r="D57" s="54">
        <v>4152.78611</v>
      </c>
      <c r="E57" s="54">
        <v>35405.33634</v>
      </c>
      <c r="F57" s="55">
        <v>41156.11461</v>
      </c>
      <c r="G57" s="55">
        <v>52014.4035</v>
      </c>
      <c r="H57" s="55">
        <v>85690.10733000001</v>
      </c>
      <c r="I57" s="55">
        <v>142067.8817</v>
      </c>
      <c r="J57" s="55">
        <v>127225.1602</v>
      </c>
      <c r="K57" s="55">
        <v>142292.01422</v>
      </c>
      <c r="L57" s="62">
        <f>(($K57/$J57)-1)*100</f>
        <v>11.842668538451573</v>
      </c>
      <c r="M57" s="63"/>
      <c r="N57" s="12"/>
      <c r="O57" s="50"/>
    </row>
    <row r="58" spans="1:14" s="9" customFormat="1" ht="9">
      <c r="A58" s="12" t="s">
        <v>8</v>
      </c>
      <c r="B58" s="54">
        <v>22124.26078</v>
      </c>
      <c r="C58" s="54">
        <v>17409.46998</v>
      </c>
      <c r="D58" s="54">
        <v>45246.69143</v>
      </c>
      <c r="E58" s="54">
        <v>50398.78391</v>
      </c>
      <c r="F58" s="55">
        <v>25869.6353</v>
      </c>
      <c r="G58" s="55">
        <v>19976.523189999996</v>
      </c>
      <c r="H58" s="55">
        <v>13623.744700000001</v>
      </c>
      <c r="I58" s="55">
        <v>15337.564439999998</v>
      </c>
      <c r="J58" s="55">
        <v>11200.410800000001</v>
      </c>
      <c r="K58" s="55">
        <v>7965.4460899999995</v>
      </c>
      <c r="L58" s="62">
        <f t="shared" si="4"/>
        <v>-28.88255411131886</v>
      </c>
      <c r="M58" s="63"/>
      <c r="N58" s="12"/>
    </row>
    <row r="59" spans="1:15" s="9" customFormat="1" ht="12">
      <c r="A59" s="12" t="s">
        <v>9</v>
      </c>
      <c r="B59" s="54">
        <v>144128.88988</v>
      </c>
      <c r="C59" s="54">
        <v>178300.87178</v>
      </c>
      <c r="D59" s="54">
        <v>117690.76999</v>
      </c>
      <c r="E59" s="54">
        <v>179879.60895</v>
      </c>
      <c r="F59" s="55">
        <v>113986.7107</v>
      </c>
      <c r="G59" s="55">
        <v>164556.56180244428</v>
      </c>
      <c r="H59" s="55">
        <v>147572.01487462877</v>
      </c>
      <c r="I59" s="55">
        <v>164345.66385999997</v>
      </c>
      <c r="J59" s="55">
        <v>141988.36634</v>
      </c>
      <c r="K59" s="55">
        <v>139789.88764000003</v>
      </c>
      <c r="L59" s="62">
        <f t="shared" si="4"/>
        <v>-1.5483512886792283</v>
      </c>
      <c r="M59" s="63"/>
      <c r="N59" s="12"/>
      <c r="O59" s="49"/>
    </row>
    <row r="60" spans="1:15" s="9" customFormat="1" ht="12">
      <c r="A60" s="12" t="s">
        <v>66</v>
      </c>
      <c r="B60" s="54">
        <v>0</v>
      </c>
      <c r="C60" s="54">
        <v>0</v>
      </c>
      <c r="D60" s="54">
        <v>0</v>
      </c>
      <c r="E60" s="54">
        <v>0</v>
      </c>
      <c r="F60" s="55">
        <v>0</v>
      </c>
      <c r="G60" s="55">
        <v>0</v>
      </c>
      <c r="H60" s="55">
        <v>5.635320000000001</v>
      </c>
      <c r="I60" s="55">
        <v>2761.2798</v>
      </c>
      <c r="J60" s="55">
        <v>7074.925179999999</v>
      </c>
      <c r="K60" s="55">
        <v>15459.79303</v>
      </c>
      <c r="L60" s="62">
        <f t="shared" si="4"/>
        <v>118.51528654611161</v>
      </c>
      <c r="M60" s="63"/>
      <c r="N60" s="12"/>
      <c r="O60" s="49"/>
    </row>
    <row r="61" spans="1:15" s="9" customFormat="1" ht="12">
      <c r="A61" s="12" t="s">
        <v>49</v>
      </c>
      <c r="B61" s="54">
        <v>13.30824</v>
      </c>
      <c r="C61" s="54">
        <v>10.025049999999998</v>
      </c>
      <c r="D61" s="54">
        <v>0.48797</v>
      </c>
      <c r="E61" s="54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48" t="s">
        <v>64</v>
      </c>
      <c r="M61" s="63"/>
      <c r="N61" s="12"/>
      <c r="O61" s="50"/>
    </row>
    <row r="62" spans="1:14" s="9" customFormat="1" ht="9">
      <c r="A62" s="12" t="s">
        <v>42</v>
      </c>
      <c r="B62" s="54">
        <v>78.96418</v>
      </c>
      <c r="C62" s="54">
        <v>111.91033</v>
      </c>
      <c r="D62" s="54">
        <v>97.19549</v>
      </c>
      <c r="E62" s="54">
        <v>159.87515</v>
      </c>
      <c r="F62" s="55">
        <v>46.60006</v>
      </c>
      <c r="G62" s="55">
        <v>71.28284</v>
      </c>
      <c r="H62" s="55">
        <v>110.5109</v>
      </c>
      <c r="I62" s="55">
        <v>169.53887</v>
      </c>
      <c r="J62" s="55">
        <v>173.64155</v>
      </c>
      <c r="K62" s="55">
        <v>167.46445</v>
      </c>
      <c r="L62" s="62">
        <f t="shared" si="4"/>
        <v>-3.5573858906465583</v>
      </c>
      <c r="M62" s="63"/>
      <c r="N62" s="12"/>
    </row>
    <row r="63" spans="1:15" s="9" customFormat="1" ht="12">
      <c r="A63" s="12" t="s">
        <v>43</v>
      </c>
      <c r="B63" s="54">
        <v>17.128049999999998</v>
      </c>
      <c r="C63" s="54">
        <v>21.583759999999998</v>
      </c>
      <c r="D63" s="54">
        <v>24.72489</v>
      </c>
      <c r="E63" s="54">
        <v>39.26502</v>
      </c>
      <c r="F63" s="55">
        <v>11.78309</v>
      </c>
      <c r="G63" s="55">
        <v>18.13115</v>
      </c>
      <c r="H63" s="55">
        <v>18.40336</v>
      </c>
      <c r="I63" s="55">
        <v>51.44352000000001</v>
      </c>
      <c r="J63" s="55">
        <v>45.222660000000005</v>
      </c>
      <c r="K63" s="55">
        <v>59.48187</v>
      </c>
      <c r="L63" s="62">
        <f t="shared" si="4"/>
        <v>31.531117364613227</v>
      </c>
      <c r="M63" s="63"/>
      <c r="N63" s="12"/>
      <c r="O63" s="49"/>
    </row>
    <row r="64" spans="1:15" s="9" customFormat="1" ht="12">
      <c r="A64" s="12" t="s">
        <v>16</v>
      </c>
      <c r="B64" s="54">
        <v>7175.026539999999</v>
      </c>
      <c r="C64" s="54">
        <v>8202.56691</v>
      </c>
      <c r="D64" s="54">
        <v>6599.84742</v>
      </c>
      <c r="E64" s="54">
        <v>68398.89051</v>
      </c>
      <c r="F64" s="55">
        <v>85450.98075</v>
      </c>
      <c r="G64" s="55">
        <v>104810.84758</v>
      </c>
      <c r="H64" s="55">
        <v>115692.15752</v>
      </c>
      <c r="I64" s="55">
        <v>118044.63958999999</v>
      </c>
      <c r="J64" s="55">
        <v>119562.9095</v>
      </c>
      <c r="K64" s="55">
        <v>120734.47415000001</v>
      </c>
      <c r="L64" s="62">
        <f t="shared" si="4"/>
        <v>0.9798729847737775</v>
      </c>
      <c r="M64" s="63"/>
      <c r="N64" s="12"/>
      <c r="O64" s="49"/>
    </row>
    <row r="65" spans="1:15" s="9" customFormat="1" ht="12">
      <c r="A65" s="12" t="s">
        <v>83</v>
      </c>
      <c r="B65" s="54">
        <v>0</v>
      </c>
      <c r="C65" s="54">
        <v>0</v>
      </c>
      <c r="D65" s="54">
        <v>0</v>
      </c>
      <c r="E65" s="54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544.4469200000001</v>
      </c>
      <c r="L65" s="48" t="s">
        <v>64</v>
      </c>
      <c r="M65" s="63"/>
      <c r="N65" s="12"/>
      <c r="O65" s="49"/>
    </row>
    <row r="66" spans="1:15" s="9" customFormat="1" ht="12">
      <c r="A66" s="12" t="s">
        <v>50</v>
      </c>
      <c r="B66" s="54">
        <v>33.99483</v>
      </c>
      <c r="C66" s="54">
        <v>24.65793</v>
      </c>
      <c r="D66" s="54">
        <v>2.1971999999999996</v>
      </c>
      <c r="E66" s="54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48" t="s">
        <v>64</v>
      </c>
      <c r="M66" s="63"/>
      <c r="N66" s="12"/>
      <c r="O66" s="49"/>
    </row>
    <row r="67" spans="1:15" s="9" customFormat="1" ht="12">
      <c r="A67" s="12" t="s">
        <v>54</v>
      </c>
      <c r="B67" s="54">
        <v>0</v>
      </c>
      <c r="C67" s="54">
        <v>0</v>
      </c>
      <c r="D67" s="54">
        <v>0</v>
      </c>
      <c r="E67" s="54">
        <v>234.01244</v>
      </c>
      <c r="F67" s="54">
        <v>0.00501</v>
      </c>
      <c r="G67" s="54">
        <v>1239.53951</v>
      </c>
      <c r="H67" s="54">
        <v>464.11095</v>
      </c>
      <c r="I67" s="54">
        <v>0</v>
      </c>
      <c r="J67" s="55">
        <v>0</v>
      </c>
      <c r="K67" s="55">
        <v>0</v>
      </c>
      <c r="L67" s="48" t="s">
        <v>64</v>
      </c>
      <c r="M67" s="63"/>
      <c r="N67" s="12"/>
      <c r="O67" s="49"/>
    </row>
    <row r="68" spans="1:15" s="9" customFormat="1" ht="12">
      <c r="A68" s="12" t="s">
        <v>56</v>
      </c>
      <c r="B68" s="54">
        <v>0</v>
      </c>
      <c r="C68" s="54">
        <v>0</v>
      </c>
      <c r="D68" s="54">
        <v>0</v>
      </c>
      <c r="E68" s="54">
        <v>5.06298</v>
      </c>
      <c r="F68" s="54">
        <v>2.80861</v>
      </c>
      <c r="G68" s="54">
        <v>4.2468</v>
      </c>
      <c r="H68" s="54">
        <v>4.27639</v>
      </c>
      <c r="I68" s="54">
        <v>3.32997</v>
      </c>
      <c r="J68" s="55">
        <v>10.93305</v>
      </c>
      <c r="K68" s="55">
        <v>9.48779</v>
      </c>
      <c r="L68" s="62">
        <f>(($K68/$J68)-1)*100</f>
        <v>-13.219184033732578</v>
      </c>
      <c r="M68" s="63"/>
      <c r="N68" s="12"/>
      <c r="O68" s="49"/>
    </row>
    <row r="69" spans="1:15" s="9" customFormat="1" ht="12">
      <c r="A69" s="12" t="s">
        <v>84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5">
        <v>0</v>
      </c>
      <c r="K69" s="55">
        <v>44.28646</v>
      </c>
      <c r="L69" s="48" t="s">
        <v>64</v>
      </c>
      <c r="M69" s="63"/>
      <c r="N69" s="12"/>
      <c r="O69" s="49"/>
    </row>
    <row r="70" spans="1:15" s="9" customFormat="1" ht="12">
      <c r="A70" s="12" t="s">
        <v>55</v>
      </c>
      <c r="B70" s="54">
        <v>0</v>
      </c>
      <c r="C70" s="54">
        <v>0</v>
      </c>
      <c r="D70" s="54">
        <v>0</v>
      </c>
      <c r="E70" s="54">
        <v>20.21802</v>
      </c>
      <c r="F70" s="54">
        <v>0.00043</v>
      </c>
      <c r="G70" s="54">
        <v>107.09276000000001</v>
      </c>
      <c r="H70" s="54">
        <v>40.09789</v>
      </c>
      <c r="I70" s="54">
        <v>0</v>
      </c>
      <c r="J70" s="55">
        <v>0</v>
      </c>
      <c r="K70" s="55">
        <v>0</v>
      </c>
      <c r="L70" s="48"/>
      <c r="M70" s="63"/>
      <c r="N70" s="12"/>
      <c r="O70" s="49"/>
    </row>
    <row r="71" spans="1:13" s="9" customFormat="1" ht="9">
      <c r="A71" s="12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19"/>
      <c r="M71" s="63"/>
    </row>
    <row r="72" spans="1:13" s="9" customFormat="1" ht="9">
      <c r="A72" s="13" t="s">
        <v>11</v>
      </c>
      <c r="B72" s="58">
        <f aca="true" t="shared" si="5" ref="B72:H72">SUM(B73:B75)</f>
        <v>3483498.8033600003</v>
      </c>
      <c r="C72" s="58">
        <f t="shared" si="5"/>
        <v>4419995.40437</v>
      </c>
      <c r="D72" s="58">
        <f t="shared" si="5"/>
        <v>3588766.5297600003</v>
      </c>
      <c r="E72" s="58">
        <f t="shared" si="5"/>
        <v>5855394.68039</v>
      </c>
      <c r="F72" s="58">
        <f t="shared" si="5"/>
        <v>4226404.903709999</v>
      </c>
      <c r="G72" s="58">
        <f t="shared" si="5"/>
        <v>5835005.4631199995</v>
      </c>
      <c r="H72" s="58">
        <f t="shared" si="5"/>
        <v>6324554.0151700005</v>
      </c>
      <c r="I72" s="58">
        <f>SUM(I73:I75)</f>
        <v>7927586.17477</v>
      </c>
      <c r="J72" s="58">
        <f>SUM(J73:J75)</f>
        <v>7748592.41804</v>
      </c>
      <c r="K72" s="58">
        <f>SUM(K73:K75)</f>
        <v>8413762.24577</v>
      </c>
      <c r="L72" s="19">
        <f>((K72/$J72)-1)*100</f>
        <v>8.584395614632868</v>
      </c>
      <c r="M72" s="64"/>
    </row>
    <row r="73" spans="1:13" s="9" customFormat="1" ht="9">
      <c r="A73" s="12" t="s">
        <v>13</v>
      </c>
      <c r="B73" s="54">
        <v>2786799.0433</v>
      </c>
      <c r="C73" s="54">
        <v>3535996.32375</v>
      </c>
      <c r="D73" s="54">
        <v>2871013.2237600004</v>
      </c>
      <c r="E73" s="54">
        <v>4684315.74431</v>
      </c>
      <c r="F73" s="59">
        <v>3381123.922949999</v>
      </c>
      <c r="G73" s="59">
        <v>4668004.370519999</v>
      </c>
      <c r="H73" s="59">
        <v>5059643.21215</v>
      </c>
      <c r="I73" s="59">
        <v>6205590.3161</v>
      </c>
      <c r="J73" s="59">
        <v>5811819.9125</v>
      </c>
      <c r="K73" s="59">
        <v>5413907.32033</v>
      </c>
      <c r="L73" s="62">
        <f>(($K73/$J73)-1)*100</f>
        <v>-6.846609120048164</v>
      </c>
      <c r="M73" s="63"/>
    </row>
    <row r="74" spans="1:13" s="9" customFormat="1" ht="9">
      <c r="A74" s="14" t="s">
        <v>12</v>
      </c>
      <c r="B74" s="54">
        <v>696699.76006</v>
      </c>
      <c r="C74" s="54">
        <v>883999.08062</v>
      </c>
      <c r="D74" s="54">
        <v>717753.306</v>
      </c>
      <c r="E74" s="54">
        <v>1171078.93608</v>
      </c>
      <c r="F74" s="59">
        <v>845280.98076</v>
      </c>
      <c r="G74" s="59">
        <v>1167001.0925999999</v>
      </c>
      <c r="H74" s="59">
        <v>1264910.8030200002</v>
      </c>
      <c r="I74" s="59">
        <v>1553986.2386499997</v>
      </c>
      <c r="J74" s="59">
        <v>1452954.98065</v>
      </c>
      <c r="K74" s="59">
        <v>1353476.8300500002</v>
      </c>
      <c r="L74" s="62">
        <f>(($K74/$J74)-1)*100</f>
        <v>-6.846609284170446</v>
      </c>
      <c r="M74" s="63"/>
    </row>
    <row r="75" spans="1:13" s="9" customFormat="1" ht="9">
      <c r="A75" s="61" t="s">
        <v>69</v>
      </c>
      <c r="B75" s="43" t="s">
        <v>70</v>
      </c>
      <c r="C75" s="43" t="s">
        <v>70</v>
      </c>
      <c r="D75" s="43" t="s">
        <v>70</v>
      </c>
      <c r="E75" s="43" t="s">
        <v>70</v>
      </c>
      <c r="F75" s="43" t="s">
        <v>70</v>
      </c>
      <c r="G75" s="43" t="s">
        <v>70</v>
      </c>
      <c r="H75" s="43" t="s">
        <v>70</v>
      </c>
      <c r="I75" s="43">
        <v>168009.62002</v>
      </c>
      <c r="J75" s="43">
        <v>483817.52489</v>
      </c>
      <c r="K75" s="43">
        <v>1646378.0953900001</v>
      </c>
      <c r="L75" s="62">
        <f>(($K75/$J75)-1)*100</f>
        <v>240.28905748387638</v>
      </c>
      <c r="M75" s="63"/>
    </row>
    <row r="76" spans="1:13" s="9" customFormat="1" ht="9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7"/>
      <c r="M76" s="11"/>
    </row>
    <row r="77" spans="1:13" s="9" customFormat="1" ht="9.75" customHeight="1">
      <c r="A77" s="12" t="s">
        <v>51</v>
      </c>
      <c r="B77" s="12"/>
      <c r="C77" s="12"/>
      <c r="D77" s="12"/>
      <c r="E77" s="18"/>
      <c r="F77" s="18"/>
      <c r="G77" s="18"/>
      <c r="H77" s="18"/>
      <c r="I77" s="18"/>
      <c r="J77" s="18"/>
      <c r="K77" s="18"/>
      <c r="M77" s="11"/>
    </row>
    <row r="78" spans="1:13" s="9" customFormat="1" ht="10.5" customHeight="1">
      <c r="A78" s="14" t="s">
        <v>24</v>
      </c>
      <c r="B78" s="14"/>
      <c r="C78" s="14"/>
      <c r="D78" s="14"/>
      <c r="M78" s="11"/>
    </row>
    <row r="79" spans="1:13" s="9" customFormat="1" ht="10.5" customHeight="1">
      <c r="A79" s="9" t="s">
        <v>63</v>
      </c>
      <c r="M79" s="11"/>
    </row>
    <row r="81" spans="1:12" ht="9">
      <c r="A81" s="10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19"/>
    </row>
    <row r="82" spans="1:12" ht="9">
      <c r="A82" s="10"/>
      <c r="B82" s="33"/>
      <c r="C82" s="33"/>
      <c r="D82" s="33"/>
      <c r="E82" s="33"/>
      <c r="F82" s="33"/>
      <c r="G82" s="33"/>
      <c r="H82" s="45"/>
      <c r="I82" s="45"/>
      <c r="J82" s="45"/>
      <c r="K82" s="45"/>
      <c r="L82" s="19"/>
    </row>
    <row r="83" spans="1:12" ht="9">
      <c r="A83" s="10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19"/>
    </row>
    <row r="84" spans="1:12" ht="9">
      <c r="A84" s="1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19"/>
    </row>
    <row r="85" spans="1:12" ht="9">
      <c r="A85" s="12"/>
      <c r="B85" s="36"/>
      <c r="C85" s="36"/>
      <c r="D85" s="36"/>
      <c r="E85" s="36"/>
      <c r="F85" s="36"/>
      <c r="G85" s="37"/>
      <c r="H85" s="37"/>
      <c r="I85" s="37"/>
      <c r="J85" s="37"/>
      <c r="K85" s="37"/>
      <c r="L85" s="48"/>
    </row>
    <row r="86" spans="1:12" ht="9">
      <c r="A86" s="12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9"/>
    </row>
    <row r="87" spans="1:12" ht="9">
      <c r="A87" s="12"/>
      <c r="B87" s="36"/>
      <c r="C87" s="36"/>
      <c r="D87" s="36"/>
      <c r="E87" s="36"/>
      <c r="F87" s="37"/>
      <c r="G87" s="37"/>
      <c r="H87" s="37"/>
      <c r="I87" s="37"/>
      <c r="J87" s="37"/>
      <c r="K87" s="37"/>
      <c r="L87" s="19"/>
    </row>
    <row r="88" spans="1:12" ht="9">
      <c r="A88" s="12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9"/>
    </row>
    <row r="89" spans="1:12" ht="9">
      <c r="A89" s="12"/>
      <c r="B89" s="36"/>
      <c r="C89" s="38"/>
      <c r="D89" s="38"/>
      <c r="E89" s="38"/>
      <c r="F89" s="38"/>
      <c r="G89" s="38"/>
      <c r="H89" s="37"/>
      <c r="I89" s="37"/>
      <c r="J89" s="37"/>
      <c r="K89" s="37"/>
      <c r="L89" s="19"/>
    </row>
    <row r="90" spans="1:12" ht="9">
      <c r="A90" s="12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9"/>
    </row>
    <row r="91" spans="1:12" ht="9">
      <c r="A91" s="12"/>
      <c r="B91" s="36"/>
      <c r="C91" s="36"/>
      <c r="D91" s="36"/>
      <c r="E91" s="36"/>
      <c r="F91" s="37"/>
      <c r="G91" s="37"/>
      <c r="H91" s="37"/>
      <c r="I91" s="37"/>
      <c r="J91" s="37"/>
      <c r="K91" s="37"/>
      <c r="L91" s="19"/>
    </row>
    <row r="92" spans="1:12" ht="9">
      <c r="A92" s="10"/>
      <c r="B92" s="34"/>
      <c r="C92" s="39"/>
      <c r="D92" s="39"/>
      <c r="E92" s="39"/>
      <c r="F92" s="39"/>
      <c r="G92" s="39"/>
      <c r="H92" s="46"/>
      <c r="I92" s="46"/>
      <c r="J92" s="46"/>
      <c r="K92" s="46"/>
      <c r="L92" s="19"/>
    </row>
    <row r="93" spans="1:12" ht="9">
      <c r="A93" s="10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19"/>
    </row>
    <row r="94" spans="1:12" ht="9">
      <c r="A94" s="12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19"/>
    </row>
    <row r="95" spans="1:12" ht="9">
      <c r="A95" s="12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9"/>
    </row>
    <row r="96" spans="1:12" ht="9">
      <c r="A96" s="12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19"/>
    </row>
    <row r="97" spans="1:12" ht="9">
      <c r="A97" s="12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9"/>
    </row>
    <row r="98" spans="1:12" ht="9">
      <c r="A98" s="12"/>
      <c r="B98" s="36"/>
      <c r="C98" s="36"/>
      <c r="D98" s="36"/>
      <c r="E98" s="36"/>
      <c r="F98" s="36"/>
      <c r="G98" s="37"/>
      <c r="H98" s="37"/>
      <c r="I98" s="37"/>
      <c r="J98" s="37"/>
      <c r="K98" s="37"/>
      <c r="L98" s="19"/>
    </row>
    <row r="99" spans="1:12" ht="9">
      <c r="A99" s="12"/>
      <c r="B99" s="36"/>
      <c r="C99" s="36"/>
      <c r="D99" s="36"/>
      <c r="E99" s="36"/>
      <c r="F99" s="36"/>
      <c r="G99" s="37"/>
      <c r="H99" s="37"/>
      <c r="I99" s="37"/>
      <c r="J99" s="37"/>
      <c r="K99" s="37"/>
      <c r="L99" s="19"/>
    </row>
    <row r="100" spans="1:12" ht="9">
      <c r="A100" s="12"/>
      <c r="B100" s="36"/>
      <c r="C100" s="36"/>
      <c r="D100" s="36"/>
      <c r="E100" s="36"/>
      <c r="F100" s="36"/>
      <c r="G100" s="37"/>
      <c r="H100" s="37"/>
      <c r="I100" s="37"/>
      <c r="J100" s="37"/>
      <c r="K100" s="37"/>
      <c r="L100" s="19"/>
    </row>
    <row r="101" spans="1:12" ht="9">
      <c r="A101" s="12"/>
      <c r="B101" s="36"/>
      <c r="C101" s="36"/>
      <c r="D101" s="36"/>
      <c r="E101" s="36"/>
      <c r="F101" s="36"/>
      <c r="G101" s="36"/>
      <c r="H101" s="36"/>
      <c r="I101" s="36"/>
      <c r="J101" s="37"/>
      <c r="K101" s="37"/>
      <c r="L101" s="19"/>
    </row>
    <row r="102" spans="1:12" ht="9">
      <c r="A102" s="12"/>
      <c r="B102" s="36"/>
      <c r="C102" s="36"/>
      <c r="D102" s="36"/>
      <c r="E102" s="36"/>
      <c r="F102" s="36"/>
      <c r="G102" s="36"/>
      <c r="H102" s="36"/>
      <c r="I102" s="36"/>
      <c r="J102" s="37"/>
      <c r="K102" s="37"/>
      <c r="L102" s="19"/>
    </row>
    <row r="103" spans="1:12" ht="9">
      <c r="A103" s="12"/>
      <c r="B103" s="36"/>
      <c r="C103" s="36"/>
      <c r="D103" s="36"/>
      <c r="E103" s="36"/>
      <c r="F103" s="36"/>
      <c r="G103" s="37"/>
      <c r="H103" s="37"/>
      <c r="I103" s="37"/>
      <c r="J103" s="37"/>
      <c r="K103" s="37"/>
      <c r="L103" s="19"/>
    </row>
    <row r="104" spans="1:12" ht="9">
      <c r="A104" s="12"/>
      <c r="B104" s="36"/>
      <c r="C104" s="36"/>
      <c r="D104" s="36"/>
      <c r="E104" s="36"/>
      <c r="F104" s="37"/>
      <c r="G104" s="37"/>
      <c r="H104" s="37"/>
      <c r="I104" s="37"/>
      <c r="J104" s="37"/>
      <c r="K104" s="37"/>
      <c r="L104" s="19"/>
    </row>
    <row r="105" spans="1:12" ht="9">
      <c r="A105" s="12"/>
      <c r="B105" s="36"/>
      <c r="C105" s="36"/>
      <c r="D105" s="36"/>
      <c r="E105" s="36"/>
      <c r="F105" s="36"/>
      <c r="G105" s="36"/>
      <c r="H105" s="36"/>
      <c r="I105" s="36"/>
      <c r="J105" s="37"/>
      <c r="K105" s="37"/>
      <c r="L105" s="19"/>
    </row>
    <row r="106" spans="1:12" ht="9">
      <c r="A106" s="12"/>
      <c r="B106" s="36"/>
      <c r="C106" s="36"/>
      <c r="D106" s="36"/>
      <c r="E106" s="36"/>
      <c r="F106" s="37"/>
      <c r="G106" s="37"/>
      <c r="H106" s="37"/>
      <c r="I106" s="37"/>
      <c r="J106" s="37"/>
      <c r="K106" s="37"/>
      <c r="L106" s="19"/>
    </row>
    <row r="107" spans="1:12" ht="9">
      <c r="A107" s="12"/>
      <c r="B107" s="36"/>
      <c r="C107" s="36"/>
      <c r="D107" s="36"/>
      <c r="E107" s="36"/>
      <c r="F107" s="37"/>
      <c r="G107" s="37"/>
      <c r="H107" s="37"/>
      <c r="I107" s="37"/>
      <c r="J107" s="37"/>
      <c r="K107" s="37"/>
      <c r="L107" s="19"/>
    </row>
    <row r="108" spans="1:12" ht="9">
      <c r="A108" s="12"/>
      <c r="B108" s="36"/>
      <c r="C108" s="36"/>
      <c r="D108" s="36"/>
      <c r="E108" s="36"/>
      <c r="F108" s="36"/>
      <c r="G108" s="36"/>
      <c r="H108" s="36"/>
      <c r="I108" s="36"/>
      <c r="J108" s="37"/>
      <c r="K108" s="37"/>
      <c r="L108" s="19"/>
    </row>
    <row r="109" spans="1:12" ht="9">
      <c r="A109" s="12"/>
      <c r="B109" s="36"/>
      <c r="C109" s="36"/>
      <c r="D109" s="36"/>
      <c r="E109" s="36"/>
      <c r="F109" s="36"/>
      <c r="G109" s="36"/>
      <c r="H109" s="36"/>
      <c r="I109" s="36"/>
      <c r="J109" s="37"/>
      <c r="K109" s="37"/>
      <c r="L109" s="19"/>
    </row>
    <row r="110" spans="1:12" ht="9">
      <c r="A110" s="12"/>
      <c r="B110" s="36"/>
      <c r="C110" s="36"/>
      <c r="D110" s="36"/>
      <c r="E110" s="36"/>
      <c r="F110" s="37"/>
      <c r="G110" s="37"/>
      <c r="H110" s="37"/>
      <c r="I110" s="37"/>
      <c r="J110" s="37"/>
      <c r="K110" s="37"/>
      <c r="L110" s="19"/>
    </row>
    <row r="111" spans="1:12" ht="9">
      <c r="A111" s="12"/>
      <c r="B111" s="36"/>
      <c r="C111" s="36"/>
      <c r="D111" s="36"/>
      <c r="E111" s="36"/>
      <c r="F111" s="37"/>
      <c r="G111" s="44"/>
      <c r="H111" s="44"/>
      <c r="I111" s="37"/>
      <c r="J111" s="37"/>
      <c r="K111" s="37"/>
      <c r="L111" s="19"/>
    </row>
    <row r="112" spans="1:12" ht="9">
      <c r="A112" s="12"/>
      <c r="B112" s="36"/>
      <c r="C112" s="36"/>
      <c r="D112" s="36"/>
      <c r="E112" s="36"/>
      <c r="F112" s="37"/>
      <c r="G112" s="37"/>
      <c r="H112" s="37"/>
      <c r="I112" s="37"/>
      <c r="J112" s="37"/>
      <c r="K112" s="37"/>
      <c r="L112" s="19"/>
    </row>
    <row r="113" spans="1:12" ht="9">
      <c r="A113" s="12"/>
      <c r="B113" s="36"/>
      <c r="C113" s="36"/>
      <c r="D113" s="36"/>
      <c r="E113" s="36"/>
      <c r="F113" s="37"/>
      <c r="G113" s="37"/>
      <c r="H113" s="37"/>
      <c r="I113" s="37"/>
      <c r="J113" s="37"/>
      <c r="K113" s="37"/>
      <c r="L113" s="19"/>
    </row>
    <row r="114" spans="2:12" ht="9">
      <c r="B114" s="40"/>
      <c r="C114" s="40"/>
      <c r="D114" s="40"/>
      <c r="E114" s="37"/>
      <c r="F114" s="37"/>
      <c r="G114" s="37"/>
      <c r="H114" s="37"/>
      <c r="I114" s="37"/>
      <c r="J114" s="37"/>
      <c r="K114" s="37"/>
      <c r="L114" s="19"/>
    </row>
    <row r="115" spans="1:12" ht="9">
      <c r="A115" s="12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19"/>
    </row>
    <row r="116" spans="1:12" ht="9">
      <c r="A116" s="12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19"/>
    </row>
    <row r="117" spans="1:12" ht="9">
      <c r="A117" s="12"/>
      <c r="B117" s="36"/>
      <c r="C117" s="36"/>
      <c r="D117" s="36"/>
      <c r="E117" s="36"/>
      <c r="F117" s="37"/>
      <c r="G117" s="44"/>
      <c r="H117" s="44"/>
      <c r="I117" s="47"/>
      <c r="J117" s="47"/>
      <c r="K117" s="47"/>
      <c r="L117" s="19"/>
    </row>
    <row r="118" spans="1:12" ht="9">
      <c r="A118" s="12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19"/>
    </row>
    <row r="119" spans="1:12" ht="9">
      <c r="A119" s="12"/>
      <c r="B119" s="36"/>
      <c r="C119" s="38"/>
      <c r="D119" s="38"/>
      <c r="E119" s="37"/>
      <c r="F119" s="37"/>
      <c r="G119" s="37"/>
      <c r="H119" s="37"/>
      <c r="I119" s="37"/>
      <c r="J119" s="37"/>
      <c r="K119" s="37"/>
      <c r="L119" s="19"/>
    </row>
    <row r="120" spans="1:12" ht="9">
      <c r="A120" s="12"/>
      <c r="B120" s="36"/>
      <c r="C120" s="38"/>
      <c r="D120" s="38"/>
      <c r="E120" s="37"/>
      <c r="F120" s="37"/>
      <c r="G120" s="37"/>
      <c r="H120" s="37"/>
      <c r="I120" s="37"/>
      <c r="J120" s="37"/>
      <c r="K120" s="37"/>
      <c r="L120" s="19"/>
    </row>
    <row r="121" spans="1:12" ht="9">
      <c r="A121" s="12"/>
      <c r="B121" s="36"/>
      <c r="C121" s="38"/>
      <c r="D121" s="38"/>
      <c r="E121" s="37"/>
      <c r="F121" s="37"/>
      <c r="G121" s="37"/>
      <c r="H121" s="37"/>
      <c r="I121" s="37"/>
      <c r="J121" s="37"/>
      <c r="K121" s="37"/>
      <c r="L121" s="19"/>
    </row>
    <row r="122" spans="1:12" ht="9">
      <c r="A122" s="12"/>
      <c r="B122" s="36"/>
      <c r="C122" s="36"/>
      <c r="D122" s="36"/>
      <c r="E122" s="36"/>
      <c r="F122" s="36"/>
      <c r="G122" s="36"/>
      <c r="H122" s="36"/>
      <c r="I122" s="36"/>
      <c r="J122" s="37"/>
      <c r="K122" s="37"/>
      <c r="L122" s="19"/>
    </row>
    <row r="123" spans="1:12" ht="9">
      <c r="A123" s="12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19"/>
    </row>
    <row r="124" spans="1:12" ht="9">
      <c r="A124" s="12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19"/>
    </row>
    <row r="125" spans="1:12" ht="9">
      <c r="A125" s="12"/>
      <c r="B125" s="36"/>
      <c r="C125" s="38"/>
      <c r="D125" s="38"/>
      <c r="E125" s="37"/>
      <c r="F125" s="37"/>
      <c r="G125" s="37"/>
      <c r="H125" s="37"/>
      <c r="I125" s="37"/>
      <c r="J125" s="37"/>
      <c r="K125" s="37"/>
      <c r="L125" s="19"/>
    </row>
    <row r="126" spans="1:12" ht="9">
      <c r="A126" s="12"/>
      <c r="B126" s="36"/>
      <c r="C126" s="38"/>
      <c r="D126" s="38"/>
      <c r="E126" s="37"/>
      <c r="F126" s="37"/>
      <c r="G126" s="37"/>
      <c r="H126" s="37"/>
      <c r="I126" s="37"/>
      <c r="J126" s="37"/>
      <c r="K126" s="37"/>
      <c r="L126" s="19"/>
    </row>
    <row r="127" spans="1:12" ht="9">
      <c r="A127" s="12"/>
      <c r="B127" s="36"/>
      <c r="C127" s="38"/>
      <c r="D127" s="38"/>
      <c r="E127" s="37"/>
      <c r="F127" s="37"/>
      <c r="G127" s="37"/>
      <c r="H127" s="37"/>
      <c r="I127" s="37"/>
      <c r="J127" s="37"/>
      <c r="K127" s="37"/>
      <c r="L127" s="19"/>
    </row>
    <row r="128" spans="1:12" ht="9">
      <c r="A128" s="12"/>
      <c r="B128" s="36"/>
      <c r="C128" s="38"/>
      <c r="D128" s="38"/>
      <c r="E128" s="37"/>
      <c r="F128" s="37"/>
      <c r="G128" s="37"/>
      <c r="H128" s="37"/>
      <c r="I128" s="37"/>
      <c r="J128" s="37"/>
      <c r="K128" s="37"/>
      <c r="L128" s="19"/>
    </row>
    <row r="129" spans="1:12" ht="9">
      <c r="A129" s="12"/>
      <c r="B129" s="34"/>
      <c r="C129" s="41"/>
      <c r="D129" s="41"/>
      <c r="E129" s="41"/>
      <c r="F129" s="41"/>
      <c r="G129" s="41"/>
      <c r="H129" s="41"/>
      <c r="I129" s="41"/>
      <c r="J129" s="41"/>
      <c r="K129" s="41"/>
      <c r="L129" s="19"/>
    </row>
    <row r="130" spans="1:12" ht="9">
      <c r="A130" s="13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19"/>
    </row>
    <row r="131" spans="1:12" ht="9">
      <c r="A131" s="1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19"/>
    </row>
    <row r="132" spans="1:12" ht="9">
      <c r="A132" s="12"/>
      <c r="B132" s="36"/>
      <c r="C132" s="38"/>
      <c r="D132" s="38"/>
      <c r="E132" s="38"/>
      <c r="F132" s="38"/>
      <c r="G132" s="38"/>
      <c r="H132" s="38"/>
      <c r="I132" s="38"/>
      <c r="J132" s="38"/>
      <c r="K132" s="38"/>
      <c r="L132" s="19"/>
    </row>
    <row r="133" spans="1:12" ht="9">
      <c r="A133" s="14"/>
      <c r="B133" s="43"/>
      <c r="C133" s="38"/>
      <c r="D133" s="38"/>
      <c r="E133" s="38"/>
      <c r="F133" s="38"/>
      <c r="G133" s="38"/>
      <c r="H133" s="38"/>
      <c r="I133" s="38"/>
      <c r="J133" s="38"/>
      <c r="K133" s="38"/>
      <c r="L133" s="19"/>
    </row>
  </sheetData>
  <sheetProtection/>
  <mergeCells count="4">
    <mergeCell ref="L3:L4"/>
    <mergeCell ref="A1:L1"/>
    <mergeCell ref="B3:K3"/>
    <mergeCell ref="A3:A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A16" sqref="A16"/>
    </sheetView>
  </sheetViews>
  <sheetFormatPr defaultColWidth="6.21484375" defaultRowHeight="15"/>
  <cols>
    <col min="1" max="1" width="22.77734375" style="20" customWidth="1"/>
    <col min="2" max="2" width="11.10546875" style="20" bestFit="1" customWidth="1"/>
    <col min="3" max="3" width="24.10546875" style="20" customWidth="1"/>
    <col min="4" max="16384" width="6.21484375" style="20" customWidth="1"/>
  </cols>
  <sheetData>
    <row r="2" ht="11.25">
      <c r="B2" s="21" t="s">
        <v>25</v>
      </c>
    </row>
    <row r="3" ht="11.25">
      <c r="B3" s="21"/>
    </row>
    <row r="4" spans="1:2" ht="11.25">
      <c r="A4" s="22" t="s">
        <v>26</v>
      </c>
      <c r="B4" s="23">
        <v>499743459.5599998</v>
      </c>
    </row>
    <row r="5" spans="1:2" ht="11.25">
      <c r="A5" s="12" t="s">
        <v>21</v>
      </c>
      <c r="B5" s="24">
        <v>3522756.32</v>
      </c>
    </row>
    <row r="6" spans="1:2" ht="11.25">
      <c r="A6" s="12" t="s">
        <v>17</v>
      </c>
      <c r="B6" s="24">
        <v>21797515.19</v>
      </c>
    </row>
    <row r="7" spans="1:2" ht="11.25">
      <c r="A7" s="12" t="s">
        <v>5</v>
      </c>
      <c r="B7" s="24">
        <v>253489478.89</v>
      </c>
    </row>
    <row r="8" spans="1:2" ht="11.25">
      <c r="A8" s="12" t="s">
        <v>6</v>
      </c>
      <c r="B8" s="24">
        <v>1670949.09</v>
      </c>
    </row>
    <row r="9" spans="1:2" ht="11.25">
      <c r="A9" s="12" t="s">
        <v>23</v>
      </c>
      <c r="B9" s="24">
        <v>4826365.83</v>
      </c>
    </row>
    <row r="10" spans="1:2" ht="11.25">
      <c r="A10" s="12" t="s">
        <v>7</v>
      </c>
      <c r="B10" s="24">
        <v>72301137.16</v>
      </c>
    </row>
    <row r="11" spans="1:2" ht="11.25">
      <c r="A11" s="12" t="s">
        <v>8</v>
      </c>
      <c r="B11" s="24">
        <v>16504449.68</v>
      </c>
    </row>
    <row r="12" spans="1:2" ht="11.25">
      <c r="A12" s="12" t="s">
        <v>9</v>
      </c>
      <c r="B12" s="24">
        <v>114414894.97</v>
      </c>
    </row>
    <row r="13" spans="1:2" ht="11.25">
      <c r="A13" s="2" t="s">
        <v>22</v>
      </c>
      <c r="B13" s="24">
        <v>1239639.89</v>
      </c>
    </row>
    <row r="14" spans="1:2" ht="11.25">
      <c r="A14" s="12" t="s">
        <v>10</v>
      </c>
      <c r="B14" s="24">
        <v>5441220.74</v>
      </c>
    </row>
    <row r="15" spans="1:2" ht="11.25">
      <c r="A15" s="12" t="s">
        <v>18</v>
      </c>
      <c r="B15" s="24">
        <v>855329.15</v>
      </c>
    </row>
    <row r="16" spans="1:2" ht="11.25">
      <c r="A16" s="12" t="s">
        <v>16</v>
      </c>
      <c r="B16" s="24">
        <v>1796693.27</v>
      </c>
    </row>
    <row r="17" spans="1:2" ht="11.25">
      <c r="A17" s="12" t="s">
        <v>19</v>
      </c>
      <c r="B17" s="24">
        <v>390174.71</v>
      </c>
    </row>
    <row r="18" spans="1:2" ht="11.25">
      <c r="A18" s="12" t="s">
        <v>20</v>
      </c>
      <c r="B18" s="24">
        <v>1492854.67</v>
      </c>
    </row>
    <row r="19" ht="11.25">
      <c r="B19" s="24"/>
    </row>
    <row r="20" spans="1:2" ht="11.25">
      <c r="A20" s="25" t="s">
        <v>27</v>
      </c>
      <c r="B20" s="23">
        <v>1998973838.87</v>
      </c>
    </row>
    <row r="21" spans="1:2" ht="11.25">
      <c r="A21" s="26" t="s">
        <v>28</v>
      </c>
      <c r="B21" s="24">
        <v>1961296961.98</v>
      </c>
    </row>
    <row r="22" spans="1:2" ht="11.25">
      <c r="A22" s="26" t="s">
        <v>29</v>
      </c>
      <c r="B22" s="24">
        <v>8379876.3100000005</v>
      </c>
    </row>
    <row r="23" spans="1:2" ht="11.25">
      <c r="A23" s="26" t="s">
        <v>30</v>
      </c>
      <c r="B23" s="24">
        <v>21764882.98</v>
      </c>
    </row>
    <row r="24" spans="1:2" ht="11.25">
      <c r="A24" s="26" t="s">
        <v>31</v>
      </c>
      <c r="B24" s="24">
        <v>7532117.6</v>
      </c>
    </row>
    <row r="25" ht="11.25">
      <c r="B25" s="24"/>
    </row>
    <row r="26" spans="1:2" ht="11.25">
      <c r="A26" s="26" t="s">
        <v>32</v>
      </c>
      <c r="B26" s="24">
        <v>1998973838.87</v>
      </c>
    </row>
    <row r="27" spans="1:2" ht="11.25">
      <c r="A27" s="27" t="s">
        <v>33</v>
      </c>
      <c r="B27" s="24">
        <v>499743459.55999994</v>
      </c>
    </row>
    <row r="28" ht="11.25">
      <c r="B28" s="24"/>
    </row>
    <row r="29" spans="1:2" ht="11.25">
      <c r="A29" s="28" t="s">
        <v>34</v>
      </c>
      <c r="B29" s="29">
        <v>4997434596.860001</v>
      </c>
    </row>
    <row r="32" ht="11.25">
      <c r="B32" s="2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2015-06-05T18:57:04Z</cp:lastPrinted>
  <dcterms:created xsi:type="dcterms:W3CDTF">1998-02-13T16:16:03Z</dcterms:created>
  <dcterms:modified xsi:type="dcterms:W3CDTF">2015-08-04T15:07:54Z</dcterms:modified>
  <cp:category/>
  <cp:version/>
  <cp:contentType/>
  <cp:contentStatus/>
</cp:coreProperties>
</file>