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5" yWindow="0" windowWidth="6255" windowHeight="8535" activeTab="0"/>
  </bookViews>
  <sheets>
    <sheet name="T1.7" sheetId="1" r:id="rId1"/>
  </sheets>
  <definedNames>
    <definedName name="_Fill" hidden="1">#REF!</definedName>
    <definedName name="_xlnm.Print_Area" localSheetId="0">'T1.7'!$A$1:$L$81</definedName>
  </definedNames>
  <calcPr fullCalcOnLoad="1"/>
</workbook>
</file>

<file path=xl/sharedStrings.xml><?xml version="1.0" encoding="utf-8"?>
<sst xmlns="http://schemas.openxmlformats.org/spreadsheetml/2006/main" count="77" uniqueCount="67">
  <si>
    <t>Nigéria</t>
  </si>
  <si>
    <t>Total</t>
  </si>
  <si>
    <t>América do Norte</t>
  </si>
  <si>
    <t>Estados Unidos</t>
  </si>
  <si>
    <t>Canadá</t>
  </si>
  <si>
    <t>México</t>
  </si>
  <si>
    <t>Argentina</t>
  </si>
  <si>
    <t>Venezuela</t>
  </si>
  <si>
    <t>Outros</t>
  </si>
  <si>
    <t>Dinamarca</t>
  </si>
  <si>
    <t>Alemanha</t>
  </si>
  <si>
    <t>Itália</t>
  </si>
  <si>
    <t>Holanda</t>
  </si>
  <si>
    <t>Noruega</t>
  </si>
  <si>
    <t>Reino Unido</t>
  </si>
  <si>
    <t>Romênia</t>
  </si>
  <si>
    <t>Rússia</t>
  </si>
  <si>
    <t>Ucrânia</t>
  </si>
  <si>
    <t>Uzbequistão</t>
  </si>
  <si>
    <t>Oriente Médio</t>
  </si>
  <si>
    <t>Irã</t>
  </si>
  <si>
    <t>Catar</t>
  </si>
  <si>
    <t>Arábia Saudita</t>
  </si>
  <si>
    <t>Emirados Árabes Unidos</t>
  </si>
  <si>
    <t>África</t>
  </si>
  <si>
    <t>Argélia</t>
  </si>
  <si>
    <t>Egito</t>
  </si>
  <si>
    <t>Líbia</t>
  </si>
  <si>
    <t>Bangladesh</t>
  </si>
  <si>
    <t>Brunei</t>
  </si>
  <si>
    <t>China</t>
  </si>
  <si>
    <t>Índia</t>
  </si>
  <si>
    <t>Indonésia</t>
  </si>
  <si>
    <t>Malásia</t>
  </si>
  <si>
    <t>Paquistão</t>
  </si>
  <si>
    <t>Tailândia</t>
  </si>
  <si>
    <t>Austrália</t>
  </si>
  <si>
    <t>Brasil</t>
  </si>
  <si>
    <t>Bolívia</t>
  </si>
  <si>
    <t>Colômbia</t>
  </si>
  <si>
    <t>Azerbaijão</t>
  </si>
  <si>
    <t>Cazaquistão</t>
  </si>
  <si>
    <t>Coveite</t>
  </si>
  <si>
    <t>Omã</t>
  </si>
  <si>
    <t>Turcomenistão</t>
  </si>
  <si>
    <t>Bahrein</t>
  </si>
  <si>
    <t>Américas Central e do Sul</t>
  </si>
  <si>
    <t>Trinidad e Tobago</t>
  </si>
  <si>
    <t>Ásia-Pacífico</t>
  </si>
  <si>
    <t>Polônia</t>
  </si>
  <si>
    <t>Síria</t>
  </si>
  <si>
    <r>
      <t>Produção de gás natural (bilhões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</si>
  <si>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Europa e ex-União Soviética</t>
  </si>
  <si>
    <t>Mianmar</t>
  </si>
  <si>
    <t>Notas: 1. Não inclui queima, perda e reinjeção.</t>
  </si>
  <si>
    <t>Vietnã</t>
  </si>
  <si>
    <t xml:space="preserve">               2. Dados retificados pela BP.</t>
  </si>
  <si>
    <t>Total Opep</t>
  </si>
  <si>
    <t>Peru</t>
  </si>
  <si>
    <t>Iraque</t>
  </si>
  <si>
    <t>Iêmen</t>
  </si>
  <si>
    <t>-</t>
  </si>
  <si>
    <t>Regiões Geográficas, Países e Blocos Econômicos</t>
  </si>
  <si>
    <t>Total não Opep</t>
  </si>
  <si>
    <t>11/10
%</t>
  </si>
  <si>
    <t>Tabela 1.7 – Produção de gás natural, segundo Regiões Geográficas, Países e Blocos Econômicos – 2002-2011</t>
  </si>
  <si>
    <t xml:space="preserve">Fontes: BP Statistical Review of World Energy 2012; para o Brasil, ANP/SDP, conforme o Decreto n° 2.705/1998. 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</si>
</sst>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#,##0.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#,##0.000"/>
    <numFmt numFmtId="202" formatCode="0.00000"/>
    <numFmt numFmtId="203" formatCode="0.0000"/>
    <numFmt numFmtId="204" formatCode="0.000"/>
    <numFmt numFmtId="205" formatCode="_(* #,##0.000_);_(* \(#,##0.000\);_(* &quot;-&quot;???_);_(@_)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sz val="7"/>
      <color indexed="56"/>
      <name val="Helvetica Neue"/>
      <family val="2"/>
    </font>
    <font>
      <b/>
      <sz val="7"/>
      <color indexed="10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97" fontId="7" fillId="33" borderId="0" xfId="51" applyNumberFormat="1" applyFont="1" applyFill="1" applyBorder="1" applyAlignment="1" applyProtection="1">
      <alignment horizontal="right" vertical="center" wrapText="1"/>
      <protection/>
    </xf>
    <xf numFmtId="4" fontId="7" fillId="33" borderId="0" xfId="51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/>
    </xf>
    <xf numFmtId="2" fontId="7" fillId="33" borderId="0" xfId="51" applyNumberFormat="1" applyFont="1" applyFill="1" applyBorder="1" applyAlignment="1" applyProtection="1">
      <alignment horizontal="right" vertical="center" wrapText="1"/>
      <protection/>
    </xf>
    <xf numFmtId="197" fontId="6" fillId="33" borderId="0" xfId="51" applyNumberFormat="1" applyFont="1" applyFill="1" applyBorder="1" applyAlignment="1" applyProtection="1">
      <alignment horizontal="right" vertical="center" wrapText="1"/>
      <protection/>
    </xf>
    <xf numFmtId="171" fontId="7" fillId="33" borderId="0" xfId="51" applyFont="1" applyFill="1" applyBorder="1" applyAlignment="1" applyProtection="1">
      <alignment horizontal="right" vertical="center" wrapText="1"/>
      <protection/>
    </xf>
    <xf numFmtId="2" fontId="6" fillId="33" borderId="0" xfId="51" applyNumberFormat="1" applyFont="1" applyFill="1" applyBorder="1" applyAlignment="1" applyProtection="1">
      <alignment horizontal="right" vertical="center" wrapText="1"/>
      <protection/>
    </xf>
    <xf numFmtId="190" fontId="6" fillId="33" borderId="0" xfId="0" applyNumberFormat="1" applyFont="1" applyFill="1" applyBorder="1" applyAlignment="1">
      <alignment horizontal="left"/>
    </xf>
    <xf numFmtId="2" fontId="6" fillId="33" borderId="0" xfId="51" applyNumberFormat="1" applyFont="1" applyFill="1" applyBorder="1" applyAlignment="1">
      <alignment horizontal="right" vertical="center" wrapText="1"/>
    </xf>
    <xf numFmtId="171" fontId="6" fillId="33" borderId="0" xfId="51" applyFont="1" applyFill="1" applyBorder="1" applyAlignment="1" applyProtection="1">
      <alignment horizontal="right" vertical="center" wrapText="1"/>
      <protection/>
    </xf>
    <xf numFmtId="10" fontId="6" fillId="33" borderId="0" xfId="49" applyNumberFormat="1" applyFont="1" applyFill="1" applyBorder="1" applyAlignment="1">
      <alignment/>
    </xf>
    <xf numFmtId="191" fontId="10" fillId="33" borderId="0" xfId="0" applyNumberFormat="1" applyFont="1" applyFill="1" applyBorder="1" applyAlignment="1">
      <alignment vertical="center"/>
    </xf>
    <xf numFmtId="190" fontId="7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94" fontId="10" fillId="33" borderId="0" xfId="49" applyNumberFormat="1" applyFont="1" applyFill="1" applyBorder="1" applyAlignment="1">
      <alignment/>
    </xf>
    <xf numFmtId="194" fontId="6" fillId="33" borderId="0" xfId="49" applyNumberFormat="1" applyFont="1" applyFill="1" applyBorder="1" applyAlignment="1">
      <alignment/>
    </xf>
    <xf numFmtId="194" fontId="6" fillId="33" borderId="0" xfId="49" applyNumberFormat="1" applyFont="1" applyFill="1" applyBorder="1" applyAlignment="1">
      <alignment vertical="center"/>
    </xf>
    <xf numFmtId="194" fontId="9" fillId="33" borderId="0" xfId="49" applyNumberFormat="1" applyFont="1" applyFill="1" applyBorder="1" applyAlignment="1">
      <alignment/>
    </xf>
    <xf numFmtId="171" fontId="9" fillId="33" borderId="0" xfId="51" applyFont="1" applyFill="1" applyBorder="1" applyAlignment="1" applyProtection="1">
      <alignment horizontal="right" vertical="center" wrapText="1"/>
      <protection/>
    </xf>
    <xf numFmtId="191" fontId="9" fillId="33" borderId="0" xfId="51" applyNumberFormat="1" applyFont="1" applyFill="1" applyBorder="1" applyAlignment="1">
      <alignment horizontal="center"/>
    </xf>
    <xf numFmtId="197" fontId="6" fillId="33" borderId="0" xfId="51" applyNumberFormat="1" applyFont="1" applyFill="1" applyBorder="1" applyAlignment="1">
      <alignment horizontal="right" vertical="center" wrapText="1"/>
    </xf>
    <xf numFmtId="197" fontId="6" fillId="33" borderId="0" xfId="51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>
      <alignment horizontal="left"/>
    </xf>
    <xf numFmtId="190" fontId="6" fillId="33" borderId="0" xfId="0" applyNumberFormat="1" applyFont="1" applyFill="1" applyBorder="1" applyAlignment="1">
      <alignment horizontal="left"/>
    </xf>
    <xf numFmtId="4" fontId="6" fillId="33" borderId="0" xfId="51" applyNumberFormat="1" applyFont="1" applyFill="1" applyBorder="1" applyAlignment="1" applyProtection="1">
      <alignment horizontal="right" vertical="center" wrapText="1"/>
      <protection/>
    </xf>
    <xf numFmtId="171" fontId="6" fillId="33" borderId="0" xfId="5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 horizontal="left"/>
    </xf>
    <xf numFmtId="197" fontId="7" fillId="33" borderId="0" xfId="51" applyNumberFormat="1" applyFont="1" applyFill="1" applyBorder="1" applyAlignment="1" applyProtection="1">
      <alignment horizontal="right" vertical="center" wrapText="1"/>
      <protection/>
    </xf>
    <xf numFmtId="190" fontId="7" fillId="33" borderId="0" xfId="0" applyNumberFormat="1" applyFont="1" applyFill="1" applyBorder="1" applyAlignment="1">
      <alignment horizontal="left"/>
    </xf>
    <xf numFmtId="37" fontId="6" fillId="33" borderId="11" xfId="0" applyNumberFormat="1" applyFont="1" applyFill="1" applyBorder="1" applyAlignment="1" applyProtection="1">
      <alignment horizontal="left"/>
      <protection/>
    </xf>
    <xf numFmtId="190" fontId="9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2" fontId="9" fillId="33" borderId="0" xfId="51" applyNumberFormat="1" applyFont="1" applyFill="1" applyBorder="1" applyAlignment="1" applyProtection="1">
      <alignment horizontal="right" vertical="center" wrapText="1"/>
      <protection/>
    </xf>
    <xf numFmtId="0" fontId="11" fillId="33" borderId="0" xfId="0" applyFont="1" applyFill="1" applyBorder="1" applyAlignment="1">
      <alignment/>
    </xf>
    <xf numFmtId="37" fontId="9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>
      <alignment horizontal="center"/>
    </xf>
    <xf numFmtId="10" fontId="9" fillId="33" borderId="0" xfId="49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vertical="center" wrapText="1"/>
    </xf>
    <xf numFmtId="194" fontId="9" fillId="33" borderId="0" xfId="49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205" fontId="9" fillId="33" borderId="0" xfId="51" applyNumberFormat="1" applyFont="1" applyFill="1" applyBorder="1" applyAlignment="1" applyProtection="1">
      <alignment horizontal="right" vertical="center" wrapText="1"/>
      <protection/>
    </xf>
    <xf numFmtId="190" fontId="6" fillId="33" borderId="0" xfId="0" applyNumberFormat="1" applyFont="1" applyFill="1" applyBorder="1" applyAlignment="1">
      <alignment horizontal="left" vertical="center"/>
    </xf>
    <xf numFmtId="37" fontId="6" fillId="33" borderId="12" xfId="0" applyNumberFormat="1" applyFont="1" applyFill="1" applyBorder="1" applyAlignment="1" applyProtection="1">
      <alignment horizontal="center"/>
      <protection/>
    </xf>
    <xf numFmtId="3" fontId="6" fillId="33" borderId="12" xfId="0" applyNumberFormat="1" applyFont="1" applyFill="1" applyBorder="1" applyAlignment="1">
      <alignment horizontal="center"/>
    </xf>
    <xf numFmtId="10" fontId="6" fillId="33" borderId="12" xfId="49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20.4453125" style="6" customWidth="1"/>
    <col min="2" max="9" width="5.3359375" style="1" customWidth="1"/>
    <col min="10" max="11" width="5.3359375" style="19" customWidth="1"/>
    <col min="12" max="12" width="5.88671875" style="1" bestFit="1" customWidth="1"/>
    <col min="13" max="13" width="5.99609375" style="1" customWidth="1"/>
    <col min="14" max="16384" width="11.5546875" style="1" customWidth="1"/>
  </cols>
  <sheetData>
    <row r="1" spans="1:12" ht="12" customHeight="1">
      <c r="A1" s="58" t="s">
        <v>65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3" customFormat="1" ht="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12" customHeight="1">
      <c r="A3" s="59" t="s">
        <v>62</v>
      </c>
      <c r="B3" s="61" t="s">
        <v>51</v>
      </c>
      <c r="C3" s="62"/>
      <c r="D3" s="62"/>
      <c r="E3" s="62"/>
      <c r="F3" s="62"/>
      <c r="G3" s="62"/>
      <c r="H3" s="62"/>
      <c r="I3" s="62"/>
      <c r="J3" s="62"/>
      <c r="K3" s="63"/>
      <c r="L3" s="64" t="s">
        <v>64</v>
      </c>
      <c r="M3" s="4"/>
    </row>
    <row r="4" spans="1:12" s="3" customFormat="1" ht="12" customHeight="1">
      <c r="A4" s="60"/>
      <c r="B4" s="5">
        <v>2002</v>
      </c>
      <c r="C4" s="5">
        <v>2003</v>
      </c>
      <c r="D4" s="5">
        <v>2004</v>
      </c>
      <c r="E4" s="5">
        <v>2005</v>
      </c>
      <c r="F4" s="5">
        <v>2006</v>
      </c>
      <c r="G4" s="5">
        <v>2007</v>
      </c>
      <c r="H4" s="5">
        <v>2008</v>
      </c>
      <c r="I4" s="5">
        <v>2009</v>
      </c>
      <c r="J4" s="5">
        <v>2010</v>
      </c>
      <c r="K4" s="5">
        <v>2011</v>
      </c>
      <c r="L4" s="65"/>
    </row>
    <row r="5" spans="2:12" ht="9">
      <c r="B5" s="29"/>
      <c r="C5" s="29"/>
      <c r="D5" s="29"/>
      <c r="E5" s="29"/>
      <c r="F5" s="29"/>
      <c r="G5" s="29"/>
      <c r="H5" s="29"/>
      <c r="I5" s="29"/>
      <c r="J5" s="29"/>
      <c r="K5" s="29"/>
      <c r="L5" s="7"/>
    </row>
    <row r="6" spans="1:15" s="11" customFormat="1" ht="9">
      <c r="A6" s="8" t="s">
        <v>1</v>
      </c>
      <c r="B6" s="9">
        <f aca="true" t="shared" si="0" ref="B6:K6">B8+B13+B23+B40+B53+B60</f>
        <v>2518.8699537100674</v>
      </c>
      <c r="C6" s="9">
        <f t="shared" si="0"/>
        <v>2616.5777197258553</v>
      </c>
      <c r="D6" s="9">
        <f t="shared" si="0"/>
        <v>2688.4620821127614</v>
      </c>
      <c r="E6" s="9">
        <f t="shared" si="0"/>
        <v>2770.425564597201</v>
      </c>
      <c r="F6" s="9">
        <f t="shared" si="0"/>
        <v>2869.408864996288</v>
      </c>
      <c r="G6" s="9">
        <f t="shared" si="0"/>
        <v>2939.322435605165</v>
      </c>
      <c r="H6" s="9">
        <f t="shared" si="0"/>
        <v>3047.24327648554</v>
      </c>
      <c r="I6" s="9">
        <f t="shared" si="0"/>
        <v>2955.872195317863</v>
      </c>
      <c r="J6" s="9">
        <f t="shared" si="0"/>
        <v>3178.224094979824</v>
      </c>
      <c r="K6" s="9">
        <f t="shared" si="0"/>
        <v>3276.2156592805577</v>
      </c>
      <c r="L6" s="10">
        <f>((K6/J6)-1)*100</f>
        <v>3.083217588574594</v>
      </c>
      <c r="M6" s="21"/>
      <c r="N6" s="8"/>
      <c r="O6" s="12"/>
    </row>
    <row r="7" spans="2:15" ht="9">
      <c r="B7" s="28"/>
      <c r="C7" s="28"/>
      <c r="D7" s="28"/>
      <c r="E7" s="28"/>
      <c r="F7" s="28"/>
      <c r="G7" s="28"/>
      <c r="H7" s="52"/>
      <c r="I7" s="52"/>
      <c r="J7" s="52"/>
      <c r="K7" s="52"/>
      <c r="L7" s="14"/>
      <c r="M7" s="21"/>
      <c r="N7" s="6"/>
      <c r="O7" s="15"/>
    </row>
    <row r="8" spans="1:15" s="11" customFormat="1" ht="9">
      <c r="A8" s="8" t="s">
        <v>2</v>
      </c>
      <c r="B8" s="9">
        <f aca="true" t="shared" si="1" ref="B8:H8">SUM(B9:B11)</f>
        <v>763.4946988224408</v>
      </c>
      <c r="C8" s="9">
        <f t="shared" si="1"/>
        <v>766.8913756948755</v>
      </c>
      <c r="D8" s="9">
        <f t="shared" si="1"/>
        <v>755.1141957978509</v>
      </c>
      <c r="E8" s="9">
        <f t="shared" si="1"/>
        <v>745.5012048559807</v>
      </c>
      <c r="F8" s="9">
        <f t="shared" si="1"/>
        <v>763.8688415109626</v>
      </c>
      <c r="G8" s="9">
        <f t="shared" si="1"/>
        <v>782.2447705796652</v>
      </c>
      <c r="H8" s="9">
        <f t="shared" si="1"/>
        <v>801.337044108653</v>
      </c>
      <c r="I8" s="9">
        <f>SUM(I9:I11)</f>
        <v>802.5526823553284</v>
      </c>
      <c r="J8" s="9">
        <f>SUM(J9:J11)</f>
        <v>819.0755129879636</v>
      </c>
      <c r="K8" s="9">
        <f>SUM(K9:K11)</f>
        <v>864.2464238893075</v>
      </c>
      <c r="L8" s="10">
        <f>((K8/J8)-1)*100</f>
        <v>5.514865257851698</v>
      </c>
      <c r="M8" s="21"/>
      <c r="N8" s="8"/>
      <c r="O8" s="12"/>
    </row>
    <row r="9" spans="1:15" s="11" customFormat="1" ht="9">
      <c r="A9" s="32" t="s">
        <v>4</v>
      </c>
      <c r="B9" s="30">
        <v>187.8667</v>
      </c>
      <c r="C9" s="30">
        <v>184.653099999999</v>
      </c>
      <c r="D9" s="30">
        <v>183.7115</v>
      </c>
      <c r="E9" s="30">
        <v>187.114299999999</v>
      </c>
      <c r="F9" s="30">
        <v>188.4001</v>
      </c>
      <c r="G9" s="30">
        <v>182.715599999999</v>
      </c>
      <c r="H9" s="30">
        <v>176.5582</v>
      </c>
      <c r="I9" s="30">
        <v>163.9905</v>
      </c>
      <c r="J9" s="30">
        <v>159.9284</v>
      </c>
      <c r="K9" s="30">
        <v>160.4794</v>
      </c>
      <c r="L9" s="34">
        <f>((K9/J9)-1)*100</f>
        <v>0.3445291768066072</v>
      </c>
      <c r="M9" s="21"/>
      <c r="N9" s="16"/>
      <c r="O9" s="15"/>
    </row>
    <row r="10" spans="1:15" ht="9">
      <c r="A10" s="32" t="s">
        <v>3</v>
      </c>
      <c r="B10" s="30">
        <v>535.9813368</v>
      </c>
      <c r="C10" s="30">
        <v>540.82351815</v>
      </c>
      <c r="D10" s="30">
        <v>526.438558349999</v>
      </c>
      <c r="E10" s="30">
        <v>511.14745935</v>
      </c>
      <c r="F10" s="30">
        <v>523.9749924</v>
      </c>
      <c r="G10" s="30">
        <v>545.5524321</v>
      </c>
      <c r="H10" s="30">
        <v>570.83937915</v>
      </c>
      <c r="I10" s="30">
        <v>584.0025801399</v>
      </c>
      <c r="J10" s="30">
        <v>604.066937276999</v>
      </c>
      <c r="K10" s="30">
        <v>651.292562082449</v>
      </c>
      <c r="L10" s="34">
        <f>((K10/J10)-1)*100</f>
        <v>7.817945643297852</v>
      </c>
      <c r="M10" s="21"/>
      <c r="N10" s="6"/>
      <c r="O10" s="17"/>
    </row>
    <row r="11" spans="1:16" ht="9">
      <c r="A11" s="33" t="s">
        <v>5</v>
      </c>
      <c r="B11" s="31">
        <v>39.6466620224408</v>
      </c>
      <c r="C11" s="30">
        <v>41.4147575448765</v>
      </c>
      <c r="D11" s="30">
        <v>44.964137447852</v>
      </c>
      <c r="E11" s="30">
        <v>47.2394455059817</v>
      </c>
      <c r="F11" s="30">
        <v>51.4937491109625</v>
      </c>
      <c r="G11" s="30">
        <v>53.9767384796662</v>
      </c>
      <c r="H11" s="30">
        <v>53.9394649586531</v>
      </c>
      <c r="I11" s="30">
        <v>54.5596022154284</v>
      </c>
      <c r="J11" s="30">
        <v>55.0801757109646</v>
      </c>
      <c r="K11" s="30">
        <v>52.4744618068586</v>
      </c>
      <c r="L11" s="34">
        <f>((K11/J11)-1)*100</f>
        <v>-4.730765416907145</v>
      </c>
      <c r="M11" s="21"/>
      <c r="N11" s="6"/>
      <c r="O11" s="17"/>
      <c r="P11" s="11"/>
    </row>
    <row r="12" spans="2:15" ht="9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21"/>
      <c r="N12" s="16"/>
      <c r="O12" s="15"/>
    </row>
    <row r="13" spans="1:16" ht="9">
      <c r="A13" s="8" t="s">
        <v>46</v>
      </c>
      <c r="B13" s="9">
        <f aca="true" t="shared" si="2" ref="B13:J13">SUM(B14:B21)</f>
        <v>106.6864602008561</v>
      </c>
      <c r="C13" s="9">
        <f t="shared" si="2"/>
        <v>118.71436923013526</v>
      </c>
      <c r="D13" s="9">
        <f t="shared" si="2"/>
        <v>131.74876462656295</v>
      </c>
      <c r="E13" s="9">
        <f t="shared" si="2"/>
        <v>138.62175437084085</v>
      </c>
      <c r="F13" s="9">
        <f t="shared" si="2"/>
        <v>151.12600910436495</v>
      </c>
      <c r="G13" s="9">
        <f t="shared" si="2"/>
        <v>152.4857247733322</v>
      </c>
      <c r="H13" s="9">
        <f t="shared" si="2"/>
        <v>157.57892312104545</v>
      </c>
      <c r="I13" s="9">
        <f t="shared" si="2"/>
        <v>151.88230618441688</v>
      </c>
      <c r="J13" s="9">
        <f t="shared" si="2"/>
        <v>162.76604653286944</v>
      </c>
      <c r="K13" s="9">
        <f>SUM(K14:K21)</f>
        <v>167.69026246044947</v>
      </c>
      <c r="L13" s="10">
        <f>((K13/J13)-1)*100</f>
        <v>3.0253336199239866</v>
      </c>
      <c r="M13" s="21"/>
      <c r="N13" s="16"/>
      <c r="O13" s="15"/>
      <c r="P13" s="11"/>
    </row>
    <row r="14" spans="1:16" ht="9">
      <c r="A14" s="33" t="s">
        <v>6</v>
      </c>
      <c r="B14" s="31">
        <v>36.11</v>
      </c>
      <c r="C14" s="31">
        <v>41.04</v>
      </c>
      <c r="D14" s="31">
        <v>44.88</v>
      </c>
      <c r="E14" s="31">
        <v>45.63</v>
      </c>
      <c r="F14" s="31">
        <v>46.1</v>
      </c>
      <c r="G14" s="31">
        <v>44.83</v>
      </c>
      <c r="H14" s="31">
        <v>44.06</v>
      </c>
      <c r="I14" s="31">
        <v>41.38001452</v>
      </c>
      <c r="J14" s="31">
        <v>40.09567955</v>
      </c>
      <c r="K14" s="31">
        <v>38.78631835</v>
      </c>
      <c r="L14" s="34">
        <f aca="true" t="shared" si="3" ref="L14:L21">((K14/J14)-1)*100</f>
        <v>-3.2655917412927282</v>
      </c>
      <c r="M14" s="21"/>
      <c r="N14" s="16"/>
      <c r="O14" s="15"/>
      <c r="P14" s="11"/>
    </row>
    <row r="15" spans="1:15" ht="9">
      <c r="A15" s="33" t="s">
        <v>38</v>
      </c>
      <c r="B15" s="31">
        <v>4.9081361075145</v>
      </c>
      <c r="C15" s="31">
        <v>6.3640458175905</v>
      </c>
      <c r="D15" s="31">
        <v>9.761675629218</v>
      </c>
      <c r="E15" s="31">
        <v>11.900542454334</v>
      </c>
      <c r="F15" s="31">
        <v>12.896789835393</v>
      </c>
      <c r="G15" s="31">
        <v>13.8138692503905</v>
      </c>
      <c r="H15" s="31">
        <v>14.292445819365</v>
      </c>
      <c r="I15" s="31">
        <v>12.312579239673</v>
      </c>
      <c r="J15" s="31">
        <v>14.211891177159</v>
      </c>
      <c r="K15" s="31">
        <v>15.3567552979154</v>
      </c>
      <c r="L15" s="34">
        <f t="shared" si="3"/>
        <v>8.055677506146397</v>
      </c>
      <c r="M15" s="21"/>
      <c r="N15" s="16"/>
      <c r="O15" s="15"/>
    </row>
    <row r="16" spans="1:16" s="41" customFormat="1" ht="9">
      <c r="A16" s="33" t="s">
        <v>37</v>
      </c>
      <c r="B16" s="31">
        <v>9.242657426675</v>
      </c>
      <c r="C16" s="31">
        <v>10.04088201725</v>
      </c>
      <c r="D16" s="31">
        <v>11.0432750586</v>
      </c>
      <c r="E16" s="31">
        <v>11.0493345028</v>
      </c>
      <c r="F16" s="31">
        <v>11.3455787688</v>
      </c>
      <c r="G16" s="31">
        <v>11.1850612382</v>
      </c>
      <c r="H16" s="31">
        <v>13.7288211772</v>
      </c>
      <c r="I16" s="31">
        <v>11.66341893325</v>
      </c>
      <c r="J16" s="31">
        <v>14.3754315586</v>
      </c>
      <c r="K16" s="31">
        <v>16.70281393735</v>
      </c>
      <c r="L16" s="34">
        <f t="shared" si="3"/>
        <v>16.190000065477417</v>
      </c>
      <c r="M16" s="21"/>
      <c r="N16" s="40"/>
      <c r="O16" s="42"/>
      <c r="P16" s="43"/>
    </row>
    <row r="17" spans="1:16" ht="9">
      <c r="A17" s="33" t="s">
        <v>39</v>
      </c>
      <c r="B17" s="31">
        <v>6.16444444444444</v>
      </c>
      <c r="C17" s="31">
        <v>6.07222222222222</v>
      </c>
      <c r="D17" s="31">
        <v>6.35001514414493</v>
      </c>
      <c r="E17" s="31">
        <v>6.697501362</v>
      </c>
      <c r="F17" s="31">
        <v>7.02824217</v>
      </c>
      <c r="G17" s="31">
        <v>7.5406598464457</v>
      </c>
      <c r="H17" s="31">
        <v>9.05822051319643</v>
      </c>
      <c r="I17" s="31">
        <v>10.5057879623421</v>
      </c>
      <c r="J17" s="31">
        <v>11.2627231119202</v>
      </c>
      <c r="K17" s="31">
        <v>10.9567249038913</v>
      </c>
      <c r="L17" s="34">
        <f t="shared" si="3"/>
        <v>-2.7169113986744375</v>
      </c>
      <c r="M17" s="21"/>
      <c r="N17" s="16"/>
      <c r="O17" s="15"/>
      <c r="P17" s="11"/>
    </row>
    <row r="18" spans="1:16" ht="9">
      <c r="A18" s="33" t="s">
        <v>58</v>
      </c>
      <c r="B18" s="31">
        <v>0.44222222222222</v>
      </c>
      <c r="C18" s="31">
        <v>0.52333333333333</v>
      </c>
      <c r="D18" s="31">
        <v>0.86</v>
      </c>
      <c r="E18" s="31">
        <v>1.51685207365514</v>
      </c>
      <c r="F18" s="31">
        <v>1.77521481560176</v>
      </c>
      <c r="G18" s="31">
        <v>2.67553176080413</v>
      </c>
      <c r="H18" s="31">
        <v>3.39676897558738</v>
      </c>
      <c r="I18" s="31">
        <v>3.47393867631483</v>
      </c>
      <c r="J18" s="31">
        <v>7.23804813957496</v>
      </c>
      <c r="K18" s="31">
        <v>11.3598543756775</v>
      </c>
      <c r="L18" s="34">
        <f t="shared" si="3"/>
        <v>56.94637776123697</v>
      </c>
      <c r="M18" s="21"/>
      <c r="N18" s="16"/>
      <c r="O18" s="15"/>
      <c r="P18" s="11"/>
    </row>
    <row r="19" spans="1:15" ht="9">
      <c r="A19" s="33" t="s">
        <v>47</v>
      </c>
      <c r="B19" s="31">
        <v>18.02</v>
      </c>
      <c r="C19" s="31">
        <v>26.34</v>
      </c>
      <c r="D19" s="31">
        <v>27.3</v>
      </c>
      <c r="E19" s="31">
        <v>30.98</v>
      </c>
      <c r="F19" s="31">
        <v>36.44</v>
      </c>
      <c r="G19" s="31">
        <v>39.01</v>
      </c>
      <c r="H19" s="31">
        <v>39.3</v>
      </c>
      <c r="I19" s="31">
        <v>40.6</v>
      </c>
      <c r="J19" s="31">
        <v>42.46</v>
      </c>
      <c r="K19" s="31">
        <v>40.68</v>
      </c>
      <c r="L19" s="34">
        <f t="shared" si="3"/>
        <v>-4.192180876118701</v>
      </c>
      <c r="M19" s="21"/>
      <c r="N19" s="16"/>
      <c r="O19" s="15"/>
    </row>
    <row r="20" spans="1:24" s="22" customFormat="1" ht="9">
      <c r="A20" s="33" t="s">
        <v>7</v>
      </c>
      <c r="B20" s="31">
        <v>28.4155555555555</v>
      </c>
      <c r="C20" s="31">
        <v>25.224</v>
      </c>
      <c r="D20" s="31">
        <v>28.405</v>
      </c>
      <c r="E20" s="31">
        <v>27.419</v>
      </c>
      <c r="F20" s="31">
        <v>31.483</v>
      </c>
      <c r="G20" s="31">
        <v>29.509</v>
      </c>
      <c r="H20" s="31">
        <v>29.999</v>
      </c>
      <c r="I20" s="31">
        <v>28.70443734</v>
      </c>
      <c r="J20" s="31">
        <v>30.2106112</v>
      </c>
      <c r="K20" s="31">
        <v>31.177351</v>
      </c>
      <c r="L20" s="34">
        <f t="shared" si="3"/>
        <v>3.200000799719027</v>
      </c>
      <c r="M20" s="21"/>
      <c r="N20" s="16"/>
      <c r="O20" s="15"/>
      <c r="P20" s="11"/>
      <c r="Q20" s="11"/>
      <c r="R20" s="11"/>
      <c r="S20" s="11"/>
      <c r="T20" s="11"/>
      <c r="U20" s="11"/>
      <c r="V20" s="11"/>
      <c r="W20" s="11"/>
      <c r="X20" s="11"/>
    </row>
    <row r="21" spans="1:16" s="11" customFormat="1" ht="9">
      <c r="A21" s="33" t="s">
        <v>8</v>
      </c>
      <c r="B21" s="31">
        <v>3.38344444444444</v>
      </c>
      <c r="C21" s="31">
        <v>3.1098858397392</v>
      </c>
      <c r="D21" s="31">
        <v>3.14879879460001</v>
      </c>
      <c r="E21" s="31">
        <v>3.42852397805169</v>
      </c>
      <c r="F21" s="31">
        <v>4.05718351457019</v>
      </c>
      <c r="G21" s="31">
        <v>3.92160267749189</v>
      </c>
      <c r="H21" s="31">
        <v>3.74366663569664</v>
      </c>
      <c r="I21" s="31">
        <v>3.24212951283696</v>
      </c>
      <c r="J21" s="31">
        <v>2.91166179561529</v>
      </c>
      <c r="K21" s="31">
        <v>2.67044459561529</v>
      </c>
      <c r="L21" s="34">
        <f t="shared" si="3"/>
        <v>-8.284519869830087</v>
      </c>
      <c r="M21" s="21"/>
      <c r="N21" s="16"/>
      <c r="O21" s="15"/>
      <c r="P21" s="1"/>
    </row>
    <row r="22" spans="1:16" ht="9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14"/>
      <c r="M22" s="21"/>
      <c r="N22" s="16"/>
      <c r="O22" s="15"/>
      <c r="P22" s="11"/>
    </row>
    <row r="23" spans="1:15" ht="9">
      <c r="A23" s="8" t="s">
        <v>52</v>
      </c>
      <c r="B23" s="9">
        <f aca="true" t="shared" si="4" ref="B23:H23">SUM(B24:B38)</f>
        <v>966.4477095084495</v>
      </c>
      <c r="C23" s="9">
        <f t="shared" si="4"/>
        <v>1001.1848056287477</v>
      </c>
      <c r="D23" s="9">
        <f t="shared" si="4"/>
        <v>1025.3838481091277</v>
      </c>
      <c r="E23" s="9">
        <f t="shared" si="4"/>
        <v>1028.9818858352162</v>
      </c>
      <c r="F23" s="9">
        <f t="shared" si="4"/>
        <v>1041.7239022819715</v>
      </c>
      <c r="G23" s="9">
        <f t="shared" si="4"/>
        <v>1043.1253209251095</v>
      </c>
      <c r="H23" s="9">
        <f t="shared" si="4"/>
        <v>1075.4261458150654</v>
      </c>
      <c r="I23" s="9">
        <f>SUM(I24:I38)</f>
        <v>954.9270223460518</v>
      </c>
      <c r="J23" s="9">
        <f>SUM(J24:J38)</f>
        <v>1026.9182193069648</v>
      </c>
      <c r="K23" s="9">
        <f>SUM(K24:K38)</f>
        <v>1036.3876169513583</v>
      </c>
      <c r="L23" s="10">
        <f>((K23/J23)-1)*100</f>
        <v>0.9221179901534926</v>
      </c>
      <c r="M23" s="21"/>
      <c r="N23" s="16"/>
      <c r="O23" s="15"/>
    </row>
    <row r="24" spans="1:16" ht="9" customHeight="1">
      <c r="A24" s="33" t="s">
        <v>10</v>
      </c>
      <c r="B24" s="31">
        <v>16.9933333333333</v>
      </c>
      <c r="C24" s="31">
        <v>17.69</v>
      </c>
      <c r="D24" s="31">
        <v>16.36908</v>
      </c>
      <c r="E24" s="31">
        <v>15.8046</v>
      </c>
      <c r="F24" s="31">
        <v>15.61308</v>
      </c>
      <c r="G24" s="31">
        <v>14.30184</v>
      </c>
      <c r="H24" s="31">
        <v>13.02672</v>
      </c>
      <c r="I24" s="31">
        <v>12.17748</v>
      </c>
      <c r="J24" s="31">
        <v>10.62768</v>
      </c>
      <c r="K24" s="31">
        <v>9.99852</v>
      </c>
      <c r="L24" s="34">
        <f aca="true" t="shared" si="5" ref="L24:L38">((K24/J24)-1)*100</f>
        <v>-5.9200126462219504</v>
      </c>
      <c r="M24" s="21"/>
      <c r="N24" s="16"/>
      <c r="O24" s="15"/>
      <c r="P24" s="11"/>
    </row>
    <row r="25" spans="1:16" ht="9" customHeight="1">
      <c r="A25" s="33" t="s">
        <v>40</v>
      </c>
      <c r="B25" s="31">
        <v>4.65449706205639</v>
      </c>
      <c r="C25" s="31">
        <v>4.64048398600403</v>
      </c>
      <c r="D25" s="31">
        <v>4.5208338762093</v>
      </c>
      <c r="E25" s="31">
        <v>5.18742082716</v>
      </c>
      <c r="F25" s="31">
        <v>6.12072399686222</v>
      </c>
      <c r="G25" s="31">
        <v>9.80280545382667</v>
      </c>
      <c r="H25" s="31">
        <v>14.7841629320666</v>
      </c>
      <c r="I25" s="31">
        <v>14.7716742442533</v>
      </c>
      <c r="J25" s="31">
        <v>15.0884163264755</v>
      </c>
      <c r="K25" s="31">
        <v>14.80968329412</v>
      </c>
      <c r="L25" s="34">
        <f t="shared" si="5"/>
        <v>-1.8473312660813201</v>
      </c>
      <c r="M25" s="21"/>
      <c r="N25" s="16"/>
      <c r="O25" s="15"/>
      <c r="P25" s="11"/>
    </row>
    <row r="26" spans="1:16" ht="9" customHeight="1">
      <c r="A26" s="33" t="s">
        <v>41</v>
      </c>
      <c r="B26" s="31">
        <v>9.07397468022888</v>
      </c>
      <c r="C26" s="31">
        <v>11.8738119797801</v>
      </c>
      <c r="D26" s="31">
        <v>13.1289605073043</v>
      </c>
      <c r="E26" s="31">
        <v>13.5450796607452</v>
      </c>
      <c r="F26" s="31">
        <v>13.8997892842236</v>
      </c>
      <c r="G26" s="31">
        <v>16.6690000407464</v>
      </c>
      <c r="H26" s="31">
        <v>18.7081706924518</v>
      </c>
      <c r="I26" s="31">
        <v>17.8006704431194</v>
      </c>
      <c r="J26" s="31">
        <v>17.5890000429953</v>
      </c>
      <c r="K26" s="31">
        <v>19.2695475054564</v>
      </c>
      <c r="L26" s="34">
        <f t="shared" si="5"/>
        <v>9.554536689710048</v>
      </c>
      <c r="M26" s="21"/>
      <c r="N26" s="16"/>
      <c r="O26" s="15"/>
      <c r="P26" s="11"/>
    </row>
    <row r="27" spans="1:15" ht="9" customHeight="1">
      <c r="A27" s="33" t="s">
        <v>9</v>
      </c>
      <c r="B27" s="31">
        <v>8.382403542</v>
      </c>
      <c r="C27" s="31">
        <v>7.964731014</v>
      </c>
      <c r="D27" s="31">
        <v>9.430437559</v>
      </c>
      <c r="E27" s="31">
        <v>10.44710889</v>
      </c>
      <c r="F27" s="31">
        <v>10.41417676</v>
      </c>
      <c r="G27" s="31">
        <v>9.223277687</v>
      </c>
      <c r="H27" s="31">
        <v>10.09059845</v>
      </c>
      <c r="I27" s="31">
        <v>8.427712124</v>
      </c>
      <c r="J27" s="31">
        <v>8.215008</v>
      </c>
      <c r="K27" s="31">
        <v>7.062673</v>
      </c>
      <c r="L27" s="34">
        <f t="shared" si="5"/>
        <v>-14.027192669806276</v>
      </c>
      <c r="M27" s="21"/>
      <c r="N27" s="16"/>
      <c r="O27" s="15"/>
    </row>
    <row r="28" spans="1:16" ht="9" customHeight="1">
      <c r="A28" s="33" t="s">
        <v>12</v>
      </c>
      <c r="B28" s="31">
        <v>60.29603356581</v>
      </c>
      <c r="C28" s="31">
        <v>58.0517101366198</v>
      </c>
      <c r="D28" s="31">
        <v>68.4543844145091</v>
      </c>
      <c r="E28" s="31">
        <v>62.5428768192095</v>
      </c>
      <c r="F28" s="31">
        <v>61.567704850164</v>
      </c>
      <c r="G28" s="31">
        <v>60.5463361039457</v>
      </c>
      <c r="H28" s="31">
        <v>66.6283451694744</v>
      </c>
      <c r="I28" s="31">
        <v>62.7091759285797</v>
      </c>
      <c r="J28" s="31">
        <v>70.5080517605596</v>
      </c>
      <c r="K28" s="31">
        <v>64.1964693268792</v>
      </c>
      <c r="L28" s="34">
        <f t="shared" si="5"/>
        <v>-8.951576842761288</v>
      </c>
      <c r="M28" s="21"/>
      <c r="N28" s="16"/>
      <c r="O28" s="15"/>
      <c r="P28" s="11"/>
    </row>
    <row r="29" spans="1:15" ht="9" customHeight="1">
      <c r="A29" s="33" t="s">
        <v>11</v>
      </c>
      <c r="B29" s="31">
        <v>13.4044444444444</v>
      </c>
      <c r="C29" s="31">
        <v>12.7277777777777</v>
      </c>
      <c r="D29" s="31">
        <v>11.8811111111111</v>
      </c>
      <c r="E29" s="31">
        <v>11.0655555555555</v>
      </c>
      <c r="F29" s="31">
        <v>10.0644444444444</v>
      </c>
      <c r="G29" s="31">
        <v>8.89716666666667</v>
      </c>
      <c r="H29" s="31">
        <v>8.48375</v>
      </c>
      <c r="I29" s="31">
        <v>7.34525</v>
      </c>
      <c r="J29" s="31">
        <v>7.61016666666667</v>
      </c>
      <c r="K29" s="31">
        <v>7.66608333333333</v>
      </c>
      <c r="L29" s="34">
        <f t="shared" si="5"/>
        <v>0.7347627077811669</v>
      </c>
      <c r="M29" s="21"/>
      <c r="N29" s="16"/>
      <c r="O29" s="15"/>
    </row>
    <row r="30" spans="1:16" ht="9" customHeight="1">
      <c r="A30" s="33" t="s">
        <v>13</v>
      </c>
      <c r="B30" s="31">
        <v>65.5011111111111</v>
      </c>
      <c r="C30" s="31">
        <v>73.1244444444444</v>
      </c>
      <c r="D30" s="31">
        <v>78.465</v>
      </c>
      <c r="E30" s="31">
        <v>84.9629999999999</v>
      </c>
      <c r="F30" s="31">
        <v>87.613</v>
      </c>
      <c r="G30" s="31">
        <v>89.662</v>
      </c>
      <c r="H30" s="31">
        <v>99.3349999999999</v>
      </c>
      <c r="I30" s="31">
        <v>103.748</v>
      </c>
      <c r="J30" s="31">
        <v>106.352</v>
      </c>
      <c r="K30" s="31">
        <v>101.423</v>
      </c>
      <c r="L30" s="34">
        <f t="shared" si="5"/>
        <v>-4.6346095983150315</v>
      </c>
      <c r="M30" s="21"/>
      <c r="N30" s="16"/>
      <c r="O30" s="15"/>
      <c r="P30" s="11"/>
    </row>
    <row r="31" spans="1:16" ht="9" customHeight="1">
      <c r="A31" s="33" t="s">
        <v>49</v>
      </c>
      <c r="B31" s="31">
        <v>3.96444444444444</v>
      </c>
      <c r="C31" s="31">
        <v>4.01222222222222</v>
      </c>
      <c r="D31" s="31">
        <v>4.361755995032</v>
      </c>
      <c r="E31" s="31">
        <v>4.31594535205884</v>
      </c>
      <c r="F31" s="31">
        <v>4.31150281838158</v>
      </c>
      <c r="G31" s="31">
        <v>4.32966572083691</v>
      </c>
      <c r="H31" s="31">
        <v>4.09984289247689</v>
      </c>
      <c r="I31" s="31">
        <v>4.08877636593314</v>
      </c>
      <c r="J31" s="31">
        <v>4.1032928887615</v>
      </c>
      <c r="K31" s="31">
        <v>4.27801973453303</v>
      </c>
      <c r="L31" s="35">
        <f t="shared" si="5"/>
        <v>4.258210430215437</v>
      </c>
      <c r="M31" s="21"/>
      <c r="N31" s="16"/>
      <c r="O31" s="15"/>
      <c r="P31" s="11"/>
    </row>
    <row r="32" spans="1:15" ht="9" customHeight="1">
      <c r="A32" s="33" t="s">
        <v>14</v>
      </c>
      <c r="B32" s="31">
        <v>103.605318</v>
      </c>
      <c r="C32" s="31">
        <v>102.865889999999</v>
      </c>
      <c r="D32" s="31">
        <v>96.358442</v>
      </c>
      <c r="E32" s="31">
        <v>88.169952</v>
      </c>
      <c r="F32" s="31">
        <v>79.9614239999999</v>
      </c>
      <c r="G32" s="31">
        <v>72.075912</v>
      </c>
      <c r="H32" s="31">
        <v>69.629814</v>
      </c>
      <c r="I32" s="31">
        <v>59.6810312871441</v>
      </c>
      <c r="J32" s="31">
        <v>57.134358</v>
      </c>
      <c r="K32" s="31">
        <v>45.23858</v>
      </c>
      <c r="L32" s="34">
        <f t="shared" si="5"/>
        <v>-20.820708268044253</v>
      </c>
      <c r="M32" s="21"/>
      <c r="N32" s="16"/>
      <c r="O32" s="15"/>
    </row>
    <row r="33" spans="1:15" ht="9" customHeight="1">
      <c r="A33" s="33" t="s">
        <v>15</v>
      </c>
      <c r="B33" s="31">
        <v>13.2266666666666</v>
      </c>
      <c r="C33" s="31">
        <v>13.0288888888888</v>
      </c>
      <c r="D33" s="31">
        <v>12.7922222222222</v>
      </c>
      <c r="E33" s="31">
        <v>12.4</v>
      </c>
      <c r="F33" s="31">
        <v>11.942</v>
      </c>
      <c r="G33" s="31">
        <v>11.523</v>
      </c>
      <c r="H33" s="31">
        <v>11.4221</v>
      </c>
      <c r="I33" s="31">
        <v>11.252</v>
      </c>
      <c r="J33" s="31">
        <v>10.855</v>
      </c>
      <c r="K33" s="31">
        <v>11.005</v>
      </c>
      <c r="L33" s="34">
        <f t="shared" si="5"/>
        <v>1.381851681252888</v>
      </c>
      <c r="M33" s="21"/>
      <c r="N33" s="16"/>
      <c r="O33" s="15"/>
    </row>
    <row r="34" spans="1:15" ht="9" customHeight="1">
      <c r="A34" s="33" t="s">
        <v>16</v>
      </c>
      <c r="B34" s="31">
        <v>538.823530728888</v>
      </c>
      <c r="C34" s="31">
        <v>561.538462911111</v>
      </c>
      <c r="D34" s="31">
        <v>573.303168822222</v>
      </c>
      <c r="E34" s="31">
        <v>580.090499155555</v>
      </c>
      <c r="F34" s="31">
        <v>595.153847608666</v>
      </c>
      <c r="G34" s="31">
        <v>592.036200542222</v>
      </c>
      <c r="H34" s="31">
        <v>601.719458484444</v>
      </c>
      <c r="I34" s="31">
        <v>527.654299932355</v>
      </c>
      <c r="J34" s="31">
        <v>588.861177910026</v>
      </c>
      <c r="K34" s="31">
        <v>607.008598768866</v>
      </c>
      <c r="L34" s="34">
        <f t="shared" si="5"/>
        <v>3.0817825218582895</v>
      </c>
      <c r="M34" s="21"/>
      <c r="N34" s="16"/>
      <c r="O34" s="15"/>
    </row>
    <row r="35" spans="1:15" ht="9" customHeight="1">
      <c r="A35" s="33" t="s">
        <v>44</v>
      </c>
      <c r="B35" s="31">
        <v>48.4162552133734</v>
      </c>
      <c r="C35" s="31">
        <v>53.4714933433777</v>
      </c>
      <c r="D35" s="31">
        <v>52.7601811244444</v>
      </c>
      <c r="E35" s="31">
        <v>57.0135748</v>
      </c>
      <c r="F35" s="31">
        <v>60.3619910977777</v>
      </c>
      <c r="G35" s="31">
        <v>65.4298644133333</v>
      </c>
      <c r="H35" s="31">
        <v>66.0633485777777</v>
      </c>
      <c r="I35" s="31">
        <v>36.3800905866666</v>
      </c>
      <c r="J35" s="31">
        <v>42.35294128</v>
      </c>
      <c r="K35" s="31">
        <v>59.5484164351555</v>
      </c>
      <c r="L35" s="34">
        <f t="shared" si="5"/>
        <v>40.60042735042722</v>
      </c>
      <c r="M35" s="21"/>
      <c r="N35" s="16"/>
      <c r="O35" s="15"/>
    </row>
    <row r="36" spans="1:15" ht="9" customHeight="1">
      <c r="A36" s="33" t="s">
        <v>17</v>
      </c>
      <c r="B36" s="31">
        <v>17.0135747022222</v>
      </c>
      <c r="C36" s="31">
        <v>17.5565611288888</v>
      </c>
      <c r="D36" s="31">
        <v>18.3710407688888</v>
      </c>
      <c r="E36" s="31">
        <v>18.5520362444444</v>
      </c>
      <c r="F36" s="31">
        <v>18.73303172</v>
      </c>
      <c r="G36" s="31">
        <v>18.73303172</v>
      </c>
      <c r="H36" s="31">
        <v>19.0045249333333</v>
      </c>
      <c r="I36" s="31">
        <v>19.1674208613333</v>
      </c>
      <c r="J36" s="31">
        <v>18.1447964244444</v>
      </c>
      <c r="K36" s="31">
        <v>18.2262443884444</v>
      </c>
      <c r="L36" s="34">
        <f t="shared" si="5"/>
        <v>0.44887780548628076</v>
      </c>
      <c r="M36" s="21"/>
      <c r="N36" s="16"/>
      <c r="O36" s="15"/>
    </row>
    <row r="37" spans="1:15" ht="9" customHeight="1">
      <c r="A37" s="33" t="s">
        <v>18</v>
      </c>
      <c r="B37" s="31">
        <v>51.9212670952444</v>
      </c>
      <c r="C37" s="31">
        <v>52.0244345163111</v>
      </c>
      <c r="D37" s="31">
        <v>54.1764707206666</v>
      </c>
      <c r="E37" s="31">
        <v>54.0144797700444</v>
      </c>
      <c r="F37" s="31">
        <v>54.4796381422222</v>
      </c>
      <c r="G37" s="31">
        <v>59.0950227688888</v>
      </c>
      <c r="H37" s="31">
        <v>62.1719458533333</v>
      </c>
      <c r="I37" s="31">
        <v>60.0000001466666</v>
      </c>
      <c r="J37" s="31">
        <v>59.6380091955555</v>
      </c>
      <c r="K37" s="31">
        <v>57.0135748</v>
      </c>
      <c r="L37" s="34">
        <f t="shared" si="5"/>
        <v>-4.400606980273047</v>
      </c>
      <c r="M37" s="21"/>
      <c r="N37" s="16"/>
      <c r="O37" s="15"/>
    </row>
    <row r="38" spans="1:16" ht="9" customHeight="1">
      <c r="A38" s="33" t="s">
        <v>8</v>
      </c>
      <c r="B38" s="31">
        <v>11.1708549186264</v>
      </c>
      <c r="C38" s="31">
        <v>10.6138932793231</v>
      </c>
      <c r="D38" s="31">
        <v>11.0107589875179</v>
      </c>
      <c r="E38" s="31">
        <v>10.8697567604435</v>
      </c>
      <c r="F38" s="31">
        <v>11.4875475592301</v>
      </c>
      <c r="G38" s="31">
        <v>10.8001978076429</v>
      </c>
      <c r="H38" s="31">
        <v>10.2583638297075</v>
      </c>
      <c r="I38" s="31">
        <v>9.72344042600063</v>
      </c>
      <c r="J38" s="31">
        <v>9.83832081148057</v>
      </c>
      <c r="K38" s="31">
        <v>9.64320636457022</v>
      </c>
      <c r="L38" s="34">
        <f t="shared" si="5"/>
        <v>-1.9832088285092864</v>
      </c>
      <c r="M38" s="21"/>
      <c r="N38" s="16"/>
      <c r="O38" s="15"/>
      <c r="P38" s="11"/>
    </row>
    <row r="39" spans="2:15" ht="9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8"/>
      <c r="M39" s="21"/>
      <c r="N39" s="16"/>
      <c r="O39" s="15"/>
    </row>
    <row r="40" spans="1:16" ht="9">
      <c r="A40" s="8" t="s">
        <v>19</v>
      </c>
      <c r="B40" s="9">
        <f aca="true" t="shared" si="6" ref="B40:J40">SUM(B41:B51)</f>
        <v>247.24894812460002</v>
      </c>
      <c r="C40" s="9">
        <f t="shared" si="6"/>
        <v>262.88812693595</v>
      </c>
      <c r="D40" s="9">
        <f t="shared" si="6"/>
        <v>285.0916512445889</v>
      </c>
      <c r="E40" s="9">
        <f t="shared" si="6"/>
        <v>319.9062314164536</v>
      </c>
      <c r="F40" s="9">
        <f t="shared" si="6"/>
        <v>339.05939199050965</v>
      </c>
      <c r="G40" s="9">
        <f t="shared" si="6"/>
        <v>357.83711506676815</v>
      </c>
      <c r="H40" s="9">
        <f t="shared" si="6"/>
        <v>384.2886697880327</v>
      </c>
      <c r="I40" s="9">
        <f t="shared" si="6"/>
        <v>407.0082864599624</v>
      </c>
      <c r="J40" s="9">
        <f t="shared" si="6"/>
        <v>472.3264426817873</v>
      </c>
      <c r="K40" s="9">
        <f>SUM(K41:K51)</f>
        <v>526.1491161621768</v>
      </c>
      <c r="L40" s="10">
        <f>((K40/J40)-1)*100</f>
        <v>11.3952276681343</v>
      </c>
      <c r="M40" s="21"/>
      <c r="N40" s="16"/>
      <c r="O40" s="15"/>
      <c r="P40" s="11"/>
    </row>
    <row r="41" spans="1:24" s="23" customFormat="1" ht="9">
      <c r="A41" s="33" t="s">
        <v>22</v>
      </c>
      <c r="B41" s="31">
        <v>56.7</v>
      </c>
      <c r="C41" s="31">
        <v>60.06</v>
      </c>
      <c r="D41" s="31">
        <v>65.68</v>
      </c>
      <c r="E41" s="31">
        <v>71.24</v>
      </c>
      <c r="F41" s="31">
        <v>73.5</v>
      </c>
      <c r="G41" s="31">
        <v>74.42</v>
      </c>
      <c r="H41" s="31">
        <v>80.44</v>
      </c>
      <c r="I41" s="31">
        <v>78.45</v>
      </c>
      <c r="J41" s="31">
        <v>87.66</v>
      </c>
      <c r="K41" s="31">
        <v>99.23112</v>
      </c>
      <c r="L41" s="34">
        <f aca="true" t="shared" si="7" ref="L41:L51">((K41/J41)-1)*100</f>
        <v>13.200000000000012</v>
      </c>
      <c r="M41" s="21"/>
      <c r="N41" s="16"/>
      <c r="O41" s="15"/>
      <c r="P41" s="1"/>
      <c r="Q41" s="1"/>
      <c r="R41" s="1"/>
      <c r="S41" s="1"/>
      <c r="T41" s="1"/>
      <c r="U41" s="1"/>
      <c r="V41" s="1"/>
      <c r="W41" s="1"/>
      <c r="X41" s="1"/>
    </row>
    <row r="42" spans="1:16" ht="9">
      <c r="A42" s="33" t="s">
        <v>45</v>
      </c>
      <c r="B42" s="31">
        <v>9.45777777777778</v>
      </c>
      <c r="C42" s="31">
        <v>9.62777777777778</v>
      </c>
      <c r="D42" s="31">
        <v>9.75777777777778</v>
      </c>
      <c r="E42" s="31">
        <v>10.7097738880425</v>
      </c>
      <c r="F42" s="31">
        <v>11.329691748444</v>
      </c>
      <c r="G42" s="31">
        <v>11.788027716207</v>
      </c>
      <c r="H42" s="31">
        <v>12.6500823946215</v>
      </c>
      <c r="I42" s="31">
        <v>12.7721098953375</v>
      </c>
      <c r="J42" s="31">
        <v>13.082795860662</v>
      </c>
      <c r="K42" s="31">
        <v>12.976421348289</v>
      </c>
      <c r="L42" s="34">
        <f t="shared" si="7"/>
        <v>-0.813086999949697</v>
      </c>
      <c r="M42" s="21"/>
      <c r="N42" s="16"/>
      <c r="O42" s="15"/>
      <c r="P42" s="11"/>
    </row>
    <row r="43" spans="1:24" s="23" customFormat="1" ht="9">
      <c r="A43" s="33" t="s">
        <v>21</v>
      </c>
      <c r="B43" s="31">
        <v>29.5</v>
      </c>
      <c r="C43" s="31">
        <v>31.4</v>
      </c>
      <c r="D43" s="31">
        <v>39.17</v>
      </c>
      <c r="E43" s="31">
        <v>45.8</v>
      </c>
      <c r="F43" s="31">
        <v>50.7</v>
      </c>
      <c r="G43" s="31">
        <v>63.2</v>
      </c>
      <c r="H43" s="31">
        <v>76.974</v>
      </c>
      <c r="I43" s="31">
        <v>89.29</v>
      </c>
      <c r="J43" s="31">
        <v>116.7</v>
      </c>
      <c r="K43" s="31">
        <v>146.849999999999</v>
      </c>
      <c r="L43" s="34">
        <f t="shared" si="7"/>
        <v>25.83547557840531</v>
      </c>
      <c r="M43" s="21"/>
      <c r="N43" s="16"/>
      <c r="O43" s="15"/>
      <c r="P43" s="11"/>
      <c r="Q43" s="1"/>
      <c r="R43" s="1"/>
      <c r="S43" s="1"/>
      <c r="T43" s="1"/>
      <c r="U43" s="1"/>
      <c r="V43" s="1"/>
      <c r="W43" s="1"/>
      <c r="X43" s="1"/>
    </row>
    <row r="44" spans="1:24" s="23" customFormat="1" ht="9">
      <c r="A44" s="33" t="s">
        <v>42</v>
      </c>
      <c r="B44" s="31">
        <v>9.46</v>
      </c>
      <c r="C44" s="31">
        <v>11.02</v>
      </c>
      <c r="D44" s="31">
        <v>11.9</v>
      </c>
      <c r="E44" s="31">
        <v>12.2</v>
      </c>
      <c r="F44" s="31">
        <v>12.5</v>
      </c>
      <c r="G44" s="31">
        <v>12.1</v>
      </c>
      <c r="H44" s="31">
        <v>12.75</v>
      </c>
      <c r="I44" s="31">
        <v>11.19</v>
      </c>
      <c r="J44" s="31">
        <v>11.73</v>
      </c>
      <c r="K44" s="31">
        <v>12.95</v>
      </c>
      <c r="L44" s="34">
        <f t="shared" si="7"/>
        <v>10.400682011935203</v>
      </c>
      <c r="M44" s="21"/>
      <c r="N44" s="16"/>
      <c r="O44" s="15"/>
      <c r="P44" s="11"/>
      <c r="Q44" s="1"/>
      <c r="R44" s="1"/>
      <c r="S44" s="1"/>
      <c r="T44" s="1"/>
      <c r="U44" s="1"/>
      <c r="V44" s="1"/>
      <c r="W44" s="1"/>
      <c r="X44" s="1"/>
    </row>
    <row r="45" spans="1:24" s="23" customFormat="1" ht="9">
      <c r="A45" s="33" t="s">
        <v>23</v>
      </c>
      <c r="B45" s="31">
        <v>43.39</v>
      </c>
      <c r="C45" s="31">
        <v>44.79</v>
      </c>
      <c r="D45" s="31">
        <v>46.29</v>
      </c>
      <c r="E45" s="31">
        <v>47.79</v>
      </c>
      <c r="F45" s="31">
        <v>49.04</v>
      </c>
      <c r="G45" s="31">
        <v>50.34</v>
      </c>
      <c r="H45" s="31">
        <v>50.235</v>
      </c>
      <c r="I45" s="31">
        <v>48.82</v>
      </c>
      <c r="J45" s="31">
        <v>51.28</v>
      </c>
      <c r="K45" s="31">
        <v>51.73</v>
      </c>
      <c r="L45" s="34">
        <f t="shared" si="7"/>
        <v>0.8775351014040478</v>
      </c>
      <c r="M45" s="21"/>
      <c r="N45" s="16"/>
      <c r="O45" s="15"/>
      <c r="P45" s="1"/>
      <c r="Q45" s="1"/>
      <c r="R45" s="1"/>
      <c r="S45" s="1"/>
      <c r="T45" s="1"/>
      <c r="U45" s="1"/>
      <c r="V45" s="1"/>
      <c r="W45" s="1"/>
      <c r="X45" s="1"/>
    </row>
    <row r="46" spans="1:24" s="23" customFormat="1" ht="9">
      <c r="A46" s="53" t="s">
        <v>60</v>
      </c>
      <c r="B46" s="31" t="s">
        <v>61</v>
      </c>
      <c r="C46" s="31" t="s">
        <v>61</v>
      </c>
      <c r="D46" s="31" t="s">
        <v>61</v>
      </c>
      <c r="E46" s="31" t="s">
        <v>61</v>
      </c>
      <c r="F46" s="31" t="s">
        <v>61</v>
      </c>
      <c r="G46" s="31" t="s">
        <v>61</v>
      </c>
      <c r="H46" s="31" t="s">
        <v>61</v>
      </c>
      <c r="I46" s="31">
        <v>0.775501161</v>
      </c>
      <c r="J46" s="31">
        <v>6.24</v>
      </c>
      <c r="K46" s="31">
        <v>9.44</v>
      </c>
      <c r="L46" s="34">
        <f t="shared" si="7"/>
        <v>51.28205128205128</v>
      </c>
      <c r="M46" s="21"/>
      <c r="N46" s="16"/>
      <c r="O46" s="15"/>
      <c r="P46" s="1"/>
      <c r="Q46" s="1"/>
      <c r="R46" s="1"/>
      <c r="S46" s="1"/>
      <c r="T46" s="1"/>
      <c r="U46" s="1"/>
      <c r="V46" s="1"/>
      <c r="W46" s="1"/>
      <c r="X46" s="1"/>
    </row>
    <row r="47" spans="1:24" s="23" customFormat="1" ht="9">
      <c r="A47" s="33" t="s">
        <v>20</v>
      </c>
      <c r="B47" s="31">
        <v>75</v>
      </c>
      <c r="C47" s="31">
        <v>81.5</v>
      </c>
      <c r="D47" s="31">
        <v>84.9</v>
      </c>
      <c r="E47" s="31">
        <v>103.5</v>
      </c>
      <c r="F47" s="31">
        <v>108.599999999999</v>
      </c>
      <c r="G47" s="31">
        <v>111.9</v>
      </c>
      <c r="H47" s="31">
        <v>116.3</v>
      </c>
      <c r="I47" s="31">
        <v>131.16</v>
      </c>
      <c r="J47" s="31">
        <v>146.15</v>
      </c>
      <c r="K47" s="31">
        <v>151.8</v>
      </c>
      <c r="L47" s="34">
        <f t="shared" si="7"/>
        <v>3.8658912076633634</v>
      </c>
      <c r="M47" s="21"/>
      <c r="N47" s="16"/>
      <c r="O47" s="15"/>
      <c r="P47" s="11"/>
      <c r="Q47" s="1"/>
      <c r="R47" s="1"/>
      <c r="S47" s="1"/>
      <c r="T47" s="1"/>
      <c r="U47" s="1"/>
      <c r="V47" s="1"/>
      <c r="W47" s="1"/>
      <c r="X47" s="1"/>
    </row>
    <row r="48" spans="1:24" s="23" customFormat="1" ht="9">
      <c r="A48" s="33" t="s">
        <v>59</v>
      </c>
      <c r="B48" s="31">
        <v>2.36</v>
      </c>
      <c r="C48" s="31">
        <v>1.56</v>
      </c>
      <c r="D48" s="31">
        <v>1</v>
      </c>
      <c r="E48" s="31">
        <v>1.45</v>
      </c>
      <c r="F48" s="31">
        <v>1.45</v>
      </c>
      <c r="G48" s="31">
        <v>1.46</v>
      </c>
      <c r="H48" s="31">
        <v>1.886</v>
      </c>
      <c r="I48" s="31">
        <v>1.15</v>
      </c>
      <c r="J48" s="31">
        <v>1.303</v>
      </c>
      <c r="K48" s="31">
        <v>1.85</v>
      </c>
      <c r="L48" s="34">
        <f t="shared" si="7"/>
        <v>41.98004604758252</v>
      </c>
      <c r="M48" s="21"/>
      <c r="N48" s="16"/>
      <c r="O48" s="15"/>
      <c r="P48" s="11"/>
      <c r="Q48" s="1"/>
      <c r="R48" s="1"/>
      <c r="S48" s="1"/>
      <c r="T48" s="1"/>
      <c r="U48" s="1"/>
      <c r="V48" s="1"/>
      <c r="W48" s="1"/>
      <c r="X48" s="1"/>
    </row>
    <row r="49" spans="1:15" ht="9">
      <c r="A49" s="33" t="s">
        <v>43</v>
      </c>
      <c r="B49" s="31">
        <v>15</v>
      </c>
      <c r="C49" s="31">
        <v>16.5</v>
      </c>
      <c r="D49" s="31">
        <v>18.5</v>
      </c>
      <c r="E49" s="31">
        <v>19.79</v>
      </c>
      <c r="F49" s="31">
        <v>23.7</v>
      </c>
      <c r="G49" s="31">
        <v>24.04</v>
      </c>
      <c r="H49" s="31">
        <v>24.056</v>
      </c>
      <c r="I49" s="31">
        <v>24.765</v>
      </c>
      <c r="J49" s="31">
        <v>27.106</v>
      </c>
      <c r="K49" s="31">
        <v>26.52</v>
      </c>
      <c r="L49" s="34">
        <f t="shared" si="7"/>
        <v>-2.1618829779384674</v>
      </c>
      <c r="M49" s="21"/>
      <c r="N49" s="16"/>
      <c r="O49" s="15"/>
    </row>
    <row r="50" spans="1:15" ht="9">
      <c r="A50" s="33" t="s">
        <v>50</v>
      </c>
      <c r="B50" s="31">
        <v>6.12111111111111</v>
      </c>
      <c r="C50" s="31">
        <v>6.16666666666667</v>
      </c>
      <c r="D50" s="31">
        <v>6.39111111111111</v>
      </c>
      <c r="E50" s="31">
        <v>5.49111111111111</v>
      </c>
      <c r="F50" s="31">
        <v>5.62666666666667</v>
      </c>
      <c r="G50" s="31">
        <v>5.58111111111111</v>
      </c>
      <c r="H50" s="31">
        <v>5.31111111111111</v>
      </c>
      <c r="I50" s="31">
        <v>5.57222222222222</v>
      </c>
      <c r="J50" s="31">
        <v>7.65222222222222</v>
      </c>
      <c r="K50" s="31">
        <v>8.31988888888889</v>
      </c>
      <c r="L50" s="34">
        <f t="shared" si="7"/>
        <v>8.725134311020799</v>
      </c>
      <c r="M50" s="21"/>
      <c r="N50" s="16"/>
      <c r="O50" s="15"/>
    </row>
    <row r="51" spans="1:15" ht="9">
      <c r="A51" s="33" t="s">
        <v>8</v>
      </c>
      <c r="B51" s="31">
        <v>0.26005923571111</v>
      </c>
      <c r="C51" s="31">
        <v>0.26368249150556</v>
      </c>
      <c r="D51" s="31">
        <v>1.5027623557</v>
      </c>
      <c r="E51" s="31">
        <v>1.9353464173</v>
      </c>
      <c r="F51" s="31">
        <v>2.6130335754</v>
      </c>
      <c r="G51" s="31">
        <v>3.00797623945</v>
      </c>
      <c r="H51" s="31">
        <v>3.6864762823</v>
      </c>
      <c r="I51" s="31">
        <v>3.06345318140273</v>
      </c>
      <c r="J51" s="31">
        <v>3.42242459890303</v>
      </c>
      <c r="K51" s="31">
        <v>4.481685925</v>
      </c>
      <c r="L51" s="34">
        <f t="shared" si="7"/>
        <v>30.950611050320532</v>
      </c>
      <c r="M51" s="21"/>
      <c r="N51" s="16"/>
      <c r="O51" s="15"/>
    </row>
    <row r="52" spans="1:16" ht="9">
      <c r="A52" s="3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4"/>
      <c r="M52" s="21"/>
      <c r="N52" s="16"/>
      <c r="O52" s="15"/>
      <c r="P52" s="11"/>
    </row>
    <row r="53" spans="1:15" ht="9">
      <c r="A53" s="36" t="s">
        <v>24</v>
      </c>
      <c r="B53" s="37">
        <f aca="true" t="shared" si="8" ref="B53:H53">SUM(B54:B58)</f>
        <v>134.40459222222216</v>
      </c>
      <c r="C53" s="37">
        <f t="shared" si="8"/>
        <v>144.8583571888888</v>
      </c>
      <c r="D53" s="37">
        <f t="shared" si="8"/>
        <v>154.73201692499993</v>
      </c>
      <c r="E53" s="37">
        <f t="shared" si="8"/>
        <v>174.32777627111113</v>
      </c>
      <c r="F53" s="37">
        <f t="shared" si="8"/>
        <v>191.190476295892</v>
      </c>
      <c r="G53" s="37">
        <f t="shared" si="8"/>
        <v>203.14109727379568</v>
      </c>
      <c r="H53" s="37">
        <f t="shared" si="8"/>
        <v>211.5010966733428</v>
      </c>
      <c r="I53" s="37">
        <f>SUM(I54:I58)</f>
        <v>199.24365883532352</v>
      </c>
      <c r="J53" s="37">
        <f>SUM(J54:J58)</f>
        <v>213.5787058738818</v>
      </c>
      <c r="K53" s="37">
        <f>SUM(K54:K58)</f>
        <v>202.659987049263</v>
      </c>
      <c r="L53" s="10">
        <f aca="true" t="shared" si="9" ref="L53:L58">((K53/J53)-1)*100</f>
        <v>-5.112269399678027</v>
      </c>
      <c r="M53" s="21"/>
      <c r="N53" s="16"/>
      <c r="O53" s="15"/>
    </row>
    <row r="54" spans="1:15" ht="9">
      <c r="A54" s="33" t="s">
        <v>25</v>
      </c>
      <c r="B54" s="31">
        <v>80.3666666666666</v>
      </c>
      <c r="C54" s="31">
        <v>82.8288888888888</v>
      </c>
      <c r="D54" s="31">
        <v>82.0088888888888</v>
      </c>
      <c r="E54" s="31">
        <v>88.22</v>
      </c>
      <c r="F54" s="31">
        <v>84.467</v>
      </c>
      <c r="G54" s="31">
        <v>84.827</v>
      </c>
      <c r="H54" s="31">
        <v>85.819</v>
      </c>
      <c r="I54" s="31">
        <v>79.55</v>
      </c>
      <c r="J54" s="31">
        <v>80.412</v>
      </c>
      <c r="K54" s="31">
        <v>77.995</v>
      </c>
      <c r="L54" s="34">
        <f t="shared" si="9"/>
        <v>-3.0057702830423305</v>
      </c>
      <c r="M54" s="21"/>
      <c r="N54" s="16"/>
      <c r="O54" s="15"/>
    </row>
    <row r="55" spans="1:24" s="23" customFormat="1" ht="9">
      <c r="A55" s="33" t="s">
        <v>26</v>
      </c>
      <c r="B55" s="31">
        <v>27.3</v>
      </c>
      <c r="C55" s="31">
        <v>30.1</v>
      </c>
      <c r="D55" s="31">
        <v>33</v>
      </c>
      <c r="E55" s="31">
        <v>42.5</v>
      </c>
      <c r="F55" s="31">
        <v>54.7</v>
      </c>
      <c r="G55" s="31">
        <v>55.69</v>
      </c>
      <c r="H55" s="31">
        <v>58.97</v>
      </c>
      <c r="I55" s="31">
        <v>62.69</v>
      </c>
      <c r="J55" s="31">
        <v>61.32</v>
      </c>
      <c r="K55" s="31">
        <v>61.26</v>
      </c>
      <c r="L55" s="34">
        <f t="shared" si="9"/>
        <v>-0.09784735812133905</v>
      </c>
      <c r="M55" s="21"/>
      <c r="N55" s="6"/>
      <c r="O55" s="15"/>
      <c r="P55" s="1"/>
      <c r="Q55" s="1"/>
      <c r="R55" s="1"/>
      <c r="S55" s="1"/>
      <c r="T55" s="1"/>
      <c r="U55" s="1"/>
      <c r="V55" s="1"/>
      <c r="W55" s="1"/>
      <c r="X55" s="1"/>
    </row>
    <row r="56" spans="1:15" ht="9">
      <c r="A56" s="33" t="s">
        <v>27</v>
      </c>
      <c r="B56" s="31">
        <v>5.9</v>
      </c>
      <c r="C56" s="31">
        <v>5.5</v>
      </c>
      <c r="D56" s="31">
        <v>8.06</v>
      </c>
      <c r="E56" s="31">
        <v>11.3</v>
      </c>
      <c r="F56" s="31">
        <v>13.19</v>
      </c>
      <c r="G56" s="31">
        <v>15.28</v>
      </c>
      <c r="H56" s="31">
        <v>15.9</v>
      </c>
      <c r="I56" s="31">
        <v>15.9</v>
      </c>
      <c r="J56" s="31">
        <v>16.81</v>
      </c>
      <c r="K56" s="31">
        <v>4.1</v>
      </c>
      <c r="L56" s="34">
        <f t="shared" si="9"/>
        <v>-75.60975609756098</v>
      </c>
      <c r="M56" s="21"/>
      <c r="N56" s="8"/>
      <c r="O56" s="12"/>
    </row>
    <row r="57" spans="1:24" s="23" customFormat="1" ht="9">
      <c r="A57" s="33" t="s">
        <v>0</v>
      </c>
      <c r="B57" s="31">
        <v>14.2</v>
      </c>
      <c r="C57" s="31">
        <v>19.2</v>
      </c>
      <c r="D57" s="31">
        <v>22.8</v>
      </c>
      <c r="E57" s="31">
        <v>22.4</v>
      </c>
      <c r="F57" s="31">
        <v>28.4301174</v>
      </c>
      <c r="G57" s="31">
        <v>35.0141248272</v>
      </c>
      <c r="H57" s="31">
        <v>35.0265842412</v>
      </c>
      <c r="I57" s="31">
        <v>24.7963925497527</v>
      </c>
      <c r="J57" s="31">
        <v>36.5880290672644</v>
      </c>
      <c r="K57" s="31">
        <v>39.863805611754</v>
      </c>
      <c r="L57" s="34">
        <f t="shared" si="9"/>
        <v>8.95313748239166</v>
      </c>
      <c r="M57" s="21"/>
      <c r="N57" s="6"/>
      <c r="O57" s="15"/>
      <c r="P57" s="1"/>
      <c r="Q57" s="1"/>
      <c r="R57" s="1"/>
      <c r="S57" s="1"/>
      <c r="T57" s="1"/>
      <c r="U57" s="1"/>
      <c r="V57" s="1"/>
      <c r="W57" s="1"/>
      <c r="X57" s="1"/>
    </row>
    <row r="58" spans="1:24" s="23" customFormat="1" ht="9">
      <c r="A58" s="33" t="s">
        <v>8</v>
      </c>
      <c r="B58" s="31">
        <v>6.63792555555556</v>
      </c>
      <c r="C58" s="31">
        <v>7.2294683</v>
      </c>
      <c r="D58" s="31">
        <v>8.86312803611111</v>
      </c>
      <c r="E58" s="31">
        <v>9.90777627111111</v>
      </c>
      <c r="F58" s="31">
        <v>10.403358895892</v>
      </c>
      <c r="G58" s="31">
        <v>12.3299724465957</v>
      </c>
      <c r="H58" s="31">
        <v>15.7855124321428</v>
      </c>
      <c r="I58" s="31">
        <v>16.3072662855708</v>
      </c>
      <c r="J58" s="31">
        <v>18.4486768066174</v>
      </c>
      <c r="K58" s="31">
        <v>19.441181437509</v>
      </c>
      <c r="L58" s="34">
        <f t="shared" si="9"/>
        <v>5.379814722189713</v>
      </c>
      <c r="M58" s="21"/>
      <c r="N58" s="6"/>
      <c r="O58" s="15"/>
      <c r="P58" s="1"/>
      <c r="Q58" s="1"/>
      <c r="R58" s="1"/>
      <c r="S58" s="1"/>
      <c r="T58" s="1"/>
      <c r="U58" s="1"/>
      <c r="V58" s="1"/>
      <c r="W58" s="1"/>
      <c r="X58" s="1"/>
    </row>
    <row r="59" spans="1:15" ht="9">
      <c r="A59" s="32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4"/>
      <c r="M59" s="21"/>
      <c r="N59" s="8"/>
      <c r="O59" s="12"/>
    </row>
    <row r="60" spans="1:15" ht="9">
      <c r="A60" s="36" t="s">
        <v>48</v>
      </c>
      <c r="B60" s="37">
        <f aca="true" t="shared" si="10" ref="B60:J60">SUM(B61:B72)</f>
        <v>300.5875448314992</v>
      </c>
      <c r="C60" s="37">
        <f t="shared" si="10"/>
        <v>322.04068504725836</v>
      </c>
      <c r="D60" s="37">
        <f t="shared" si="10"/>
        <v>336.3916054096311</v>
      </c>
      <c r="E60" s="37">
        <f t="shared" si="10"/>
        <v>363.0867118475987</v>
      </c>
      <c r="F60" s="37">
        <f t="shared" si="10"/>
        <v>382.44024381258697</v>
      </c>
      <c r="G60" s="37">
        <f t="shared" si="10"/>
        <v>400.48840698649445</v>
      </c>
      <c r="H60" s="37">
        <f t="shared" si="10"/>
        <v>417.1113969793999</v>
      </c>
      <c r="I60" s="37">
        <f t="shared" si="10"/>
        <v>440.25823913677993</v>
      </c>
      <c r="J60" s="37">
        <f t="shared" si="10"/>
        <v>483.55916759635693</v>
      </c>
      <c r="K60" s="37">
        <f>SUM(K61:K72)</f>
        <v>479.08225276800306</v>
      </c>
      <c r="L60" s="10">
        <f>((K60/J60)-1)*100</f>
        <v>-0.9258256545124355</v>
      </c>
      <c r="M60" s="21"/>
      <c r="N60" s="6"/>
      <c r="O60" s="15"/>
    </row>
    <row r="61" spans="1:15" ht="9">
      <c r="A61" s="33" t="s">
        <v>36</v>
      </c>
      <c r="B61" s="31">
        <v>32.606881</v>
      </c>
      <c r="C61" s="31">
        <v>33.179767</v>
      </c>
      <c r="D61" s="31">
        <v>35.257296</v>
      </c>
      <c r="E61" s="31">
        <v>37.128821</v>
      </c>
      <c r="F61" s="31">
        <v>38.886196</v>
      </c>
      <c r="G61" s="31">
        <v>39.955687</v>
      </c>
      <c r="H61" s="31">
        <v>38.25625</v>
      </c>
      <c r="I61" s="31">
        <v>42.345198</v>
      </c>
      <c r="J61" s="31">
        <v>45.55655</v>
      </c>
      <c r="K61" s="31">
        <v>44.962918</v>
      </c>
      <c r="L61" s="34">
        <f aca="true" t="shared" si="11" ref="L61:L72">((K61/J61)-1)*100</f>
        <v>-1.303066189164892</v>
      </c>
      <c r="M61" s="21"/>
      <c r="N61" s="8"/>
      <c r="O61" s="12"/>
    </row>
    <row r="62" spans="1:15" ht="9">
      <c r="A62" s="33" t="s">
        <v>28</v>
      </c>
      <c r="B62" s="31">
        <v>11.4488888888888</v>
      </c>
      <c r="C62" s="31">
        <v>12.3244444444444</v>
      </c>
      <c r="D62" s="31">
        <v>12.77089935</v>
      </c>
      <c r="E62" s="31">
        <v>13.79030595</v>
      </c>
      <c r="F62" s="31">
        <v>14.92297995</v>
      </c>
      <c r="G62" s="31">
        <v>15.9140697</v>
      </c>
      <c r="H62" s="31">
        <v>16.99011</v>
      </c>
      <c r="I62" s="31">
        <v>18.49090305</v>
      </c>
      <c r="J62" s="31">
        <v>19.90674555</v>
      </c>
      <c r="K62" s="31">
        <v>19.886923755</v>
      </c>
      <c r="L62" s="34">
        <f t="shared" si="11"/>
        <v>-0.09957325746798862</v>
      </c>
      <c r="M62" s="21"/>
      <c r="N62" s="8"/>
      <c r="O62" s="12"/>
    </row>
    <row r="63" spans="1:15" ht="9">
      <c r="A63" s="33" t="s">
        <v>29</v>
      </c>
      <c r="B63" s="31">
        <v>11.4588888888888</v>
      </c>
      <c r="C63" s="31">
        <v>12.3544444444444</v>
      </c>
      <c r="D63" s="31">
        <v>12.23263816</v>
      </c>
      <c r="E63" s="31">
        <v>12.0096846</v>
      </c>
      <c r="F63" s="31">
        <v>12.5703862415546</v>
      </c>
      <c r="G63" s="31">
        <v>12.2539779858158</v>
      </c>
      <c r="H63" s="31">
        <v>12.153843438</v>
      </c>
      <c r="I63" s="31">
        <v>11.41395823</v>
      </c>
      <c r="J63" s="31">
        <v>12.28240789775</v>
      </c>
      <c r="K63" s="31">
        <v>12.79715365</v>
      </c>
      <c r="L63" s="34">
        <f t="shared" si="11"/>
        <v>4.1909188860622</v>
      </c>
      <c r="M63" s="21"/>
      <c r="N63" s="6"/>
      <c r="O63" s="15"/>
    </row>
    <row r="64" spans="1:15" ht="9">
      <c r="A64" s="33" t="s">
        <v>30</v>
      </c>
      <c r="B64" s="31">
        <v>32.661</v>
      </c>
      <c r="C64" s="31">
        <v>35.015</v>
      </c>
      <c r="D64" s="31">
        <v>41.46</v>
      </c>
      <c r="E64" s="31">
        <v>49.32</v>
      </c>
      <c r="F64" s="31">
        <v>58.553</v>
      </c>
      <c r="G64" s="31">
        <v>69.24</v>
      </c>
      <c r="H64" s="31">
        <v>80.3</v>
      </c>
      <c r="I64" s="31">
        <v>85.269</v>
      </c>
      <c r="J64" s="31">
        <v>94.848</v>
      </c>
      <c r="K64" s="31">
        <v>102.53</v>
      </c>
      <c r="L64" s="34">
        <f t="shared" si="11"/>
        <v>8.099274628879893</v>
      </c>
      <c r="M64" s="21"/>
      <c r="N64" s="6"/>
      <c r="O64" s="15"/>
    </row>
    <row r="65" spans="1:15" ht="9">
      <c r="A65" s="33" t="s">
        <v>31</v>
      </c>
      <c r="B65" s="31">
        <v>27.589</v>
      </c>
      <c r="C65" s="31">
        <v>29.53444</v>
      </c>
      <c r="D65" s="31">
        <v>29.23404</v>
      </c>
      <c r="E65" s="31">
        <v>29.623</v>
      </c>
      <c r="F65" s="31">
        <v>29.285</v>
      </c>
      <c r="G65" s="31">
        <v>30.093</v>
      </c>
      <c r="H65" s="31">
        <v>30.537</v>
      </c>
      <c r="I65" s="31">
        <v>39.24817</v>
      </c>
      <c r="J65" s="31">
        <v>50.84035</v>
      </c>
      <c r="K65" s="31">
        <v>46.13222</v>
      </c>
      <c r="L65" s="34">
        <f t="shared" si="11"/>
        <v>-9.260616813220214</v>
      </c>
      <c r="M65" s="21"/>
      <c r="N65" s="8"/>
      <c r="O65" s="12"/>
    </row>
    <row r="66" spans="1:15" ht="9">
      <c r="A66" s="33" t="s">
        <v>32</v>
      </c>
      <c r="B66" s="31">
        <v>69.65676089925</v>
      </c>
      <c r="C66" s="31">
        <v>73.2264113271</v>
      </c>
      <c r="D66" s="31">
        <v>70.29904369095</v>
      </c>
      <c r="E66" s="31">
        <v>71.1996611051999</v>
      </c>
      <c r="F66" s="31">
        <v>70.2509899965</v>
      </c>
      <c r="G66" s="31">
        <v>67.6284903739903</v>
      </c>
      <c r="H66" s="31">
        <v>69.6676283399429</v>
      </c>
      <c r="I66" s="31">
        <v>71.93456831325</v>
      </c>
      <c r="J66" s="31">
        <v>82.0123370103</v>
      </c>
      <c r="K66" s="31">
        <v>75.5962233016034</v>
      </c>
      <c r="L66" s="34">
        <f t="shared" si="11"/>
        <v>-7.823351879231044</v>
      </c>
      <c r="M66" s="21"/>
      <c r="N66" s="6"/>
      <c r="O66" s="15"/>
    </row>
    <row r="67" spans="1:24" s="23" customFormat="1" ht="9">
      <c r="A67" s="33" t="s">
        <v>33</v>
      </c>
      <c r="B67" s="31">
        <v>48.3322222222222</v>
      </c>
      <c r="C67" s="31">
        <v>51.8077777777777</v>
      </c>
      <c r="D67" s="31">
        <v>53.87629009755</v>
      </c>
      <c r="E67" s="31">
        <v>61.08440089875</v>
      </c>
      <c r="F67" s="31">
        <v>63.3003359955</v>
      </c>
      <c r="G67" s="31">
        <v>64.5915843555</v>
      </c>
      <c r="H67" s="31">
        <v>64.68749352645</v>
      </c>
      <c r="I67" s="31">
        <v>64.0857321471</v>
      </c>
      <c r="J67" s="31">
        <v>62.6084987163</v>
      </c>
      <c r="K67" s="31">
        <v>61.7945025462</v>
      </c>
      <c r="L67" s="34">
        <f t="shared" si="11"/>
        <v>-1.3001368612725939</v>
      </c>
      <c r="M67" s="21"/>
      <c r="N67" s="6"/>
      <c r="O67" s="15"/>
      <c r="P67" s="1"/>
      <c r="Q67" s="1"/>
      <c r="R67" s="1"/>
      <c r="S67" s="1"/>
      <c r="T67" s="1"/>
      <c r="U67" s="1"/>
      <c r="V67" s="1"/>
      <c r="W67" s="1"/>
      <c r="X67" s="1"/>
    </row>
    <row r="68" spans="1:15" ht="9">
      <c r="A68" s="33" t="s">
        <v>53</v>
      </c>
      <c r="B68" s="31">
        <v>8.4</v>
      </c>
      <c r="C68" s="31">
        <v>9.6</v>
      </c>
      <c r="D68" s="31">
        <v>10.2</v>
      </c>
      <c r="E68" s="31">
        <v>12.2</v>
      </c>
      <c r="F68" s="31">
        <v>12.6</v>
      </c>
      <c r="G68" s="31">
        <v>13.52</v>
      </c>
      <c r="H68" s="31">
        <v>12.4</v>
      </c>
      <c r="I68" s="31">
        <v>11.54</v>
      </c>
      <c r="J68" s="31">
        <v>12.1</v>
      </c>
      <c r="K68" s="31">
        <v>12.41</v>
      </c>
      <c r="L68" s="34">
        <f t="shared" si="11"/>
        <v>2.5619834710743916</v>
      </c>
      <c r="M68" s="21"/>
      <c r="N68" s="8"/>
      <c r="O68" s="12"/>
    </row>
    <row r="69" spans="1:15" ht="9">
      <c r="A69" s="33" t="s">
        <v>34</v>
      </c>
      <c r="B69" s="31">
        <v>24.61</v>
      </c>
      <c r="C69" s="31">
        <v>30.44</v>
      </c>
      <c r="D69" s="31">
        <v>34.46</v>
      </c>
      <c r="E69" s="31">
        <v>35.5</v>
      </c>
      <c r="F69" s="31">
        <v>36.12</v>
      </c>
      <c r="G69" s="31">
        <v>36.8</v>
      </c>
      <c r="H69" s="31">
        <v>37.5</v>
      </c>
      <c r="I69" s="31">
        <v>38.41</v>
      </c>
      <c r="J69" s="31">
        <v>39.63</v>
      </c>
      <c r="K69" s="31">
        <v>39.15444</v>
      </c>
      <c r="L69" s="34">
        <f t="shared" si="11"/>
        <v>-1.200000000000001</v>
      </c>
      <c r="M69" s="21"/>
      <c r="N69" s="8"/>
      <c r="O69" s="12"/>
    </row>
    <row r="70" spans="1:15" ht="9">
      <c r="A70" s="33" t="s">
        <v>35</v>
      </c>
      <c r="B70" s="31">
        <v>20.5266013965</v>
      </c>
      <c r="C70" s="31">
        <v>21.46714556925</v>
      </c>
      <c r="D70" s="31">
        <v>22.3654410018</v>
      </c>
      <c r="E70" s="31">
        <v>23.689310373</v>
      </c>
      <c r="F70" s="31">
        <v>24.31978503825</v>
      </c>
      <c r="G70" s="31">
        <v>25.99416037875</v>
      </c>
      <c r="H70" s="31">
        <v>28.7911006038</v>
      </c>
      <c r="I70" s="31">
        <v>30.9035942475</v>
      </c>
      <c r="J70" s="31">
        <v>36.28846802775</v>
      </c>
      <c r="K70" s="31">
        <v>37.01196354525</v>
      </c>
      <c r="L70" s="34">
        <f t="shared" si="11"/>
        <v>1.9937339789233732</v>
      </c>
      <c r="M70" s="21"/>
      <c r="N70" s="6"/>
      <c r="O70" s="15"/>
    </row>
    <row r="71" spans="1:15" ht="9">
      <c r="A71" s="33" t="s">
        <v>55</v>
      </c>
      <c r="B71" s="31">
        <v>2.4</v>
      </c>
      <c r="C71" s="31">
        <v>2.37333333333333</v>
      </c>
      <c r="D71" s="31">
        <v>4.16</v>
      </c>
      <c r="E71" s="31">
        <v>6.44</v>
      </c>
      <c r="F71" s="31">
        <v>7</v>
      </c>
      <c r="G71" s="31">
        <v>7.08</v>
      </c>
      <c r="H71" s="31">
        <v>7.499</v>
      </c>
      <c r="I71" s="31">
        <v>8.01</v>
      </c>
      <c r="J71" s="31">
        <v>9.402</v>
      </c>
      <c r="K71" s="31">
        <v>8.5358</v>
      </c>
      <c r="L71" s="34">
        <f t="shared" si="11"/>
        <v>-9.21293341842161</v>
      </c>
      <c r="M71" s="21"/>
      <c r="N71" s="6"/>
      <c r="O71" s="15"/>
    </row>
    <row r="72" spans="1:15" ht="9">
      <c r="A72" s="33" t="s">
        <v>8</v>
      </c>
      <c r="B72" s="31">
        <v>10.8973015357494</v>
      </c>
      <c r="C72" s="31">
        <v>10.7179211509085</v>
      </c>
      <c r="D72" s="31">
        <v>10.0759571093311</v>
      </c>
      <c r="E72" s="31">
        <v>11.1015279206488</v>
      </c>
      <c r="F72" s="31">
        <v>14.6315705907823</v>
      </c>
      <c r="G72" s="31">
        <v>17.4174371924384</v>
      </c>
      <c r="H72" s="31">
        <v>18.328971071207</v>
      </c>
      <c r="I72" s="31">
        <v>18.6071151489299</v>
      </c>
      <c r="J72" s="31">
        <v>18.0838103942569</v>
      </c>
      <c r="K72" s="31">
        <v>18.2701079699496</v>
      </c>
      <c r="L72" s="34">
        <f t="shared" si="11"/>
        <v>1.0301898307442103</v>
      </c>
      <c r="M72" s="21"/>
      <c r="N72" s="6"/>
      <c r="O72" s="15"/>
    </row>
    <row r="73" spans="1:15" ht="9">
      <c r="A73" s="33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4"/>
      <c r="M73" s="21"/>
      <c r="N73" s="8"/>
      <c r="O73" s="15"/>
    </row>
    <row r="74" spans="1:15" ht="9">
      <c r="A74" s="38" t="s">
        <v>57</v>
      </c>
      <c r="B74" s="37">
        <f aca="true" t="shared" si="12" ref="B74:K74">B20+B41+B43+B44+B45+B47+B48+B54+B56+B57</f>
        <v>345.2922222222221</v>
      </c>
      <c r="C74" s="37">
        <f t="shared" si="12"/>
        <v>363.0828888888888</v>
      </c>
      <c r="D74" s="37">
        <f t="shared" si="12"/>
        <v>390.21388888888885</v>
      </c>
      <c r="E74" s="37">
        <f t="shared" si="12"/>
        <v>431.3189999999999</v>
      </c>
      <c r="F74" s="37">
        <f t="shared" si="12"/>
        <v>453.3601173999989</v>
      </c>
      <c r="G74" s="37">
        <f t="shared" si="12"/>
        <v>478.0501248272</v>
      </c>
      <c r="H74" s="37">
        <f t="shared" si="12"/>
        <v>505.32958424120005</v>
      </c>
      <c r="I74" s="37">
        <f t="shared" si="12"/>
        <v>509.01082988975264</v>
      </c>
      <c r="J74" s="37">
        <f t="shared" si="12"/>
        <v>578.8436402672644</v>
      </c>
      <c r="K74" s="37">
        <f t="shared" si="12"/>
        <v>617.547276611753</v>
      </c>
      <c r="L74" s="10">
        <f>((K74/J74)-1)*100</f>
        <v>6.686371526275781</v>
      </c>
      <c r="M74" s="21"/>
      <c r="N74" s="8"/>
      <c r="O74" s="15"/>
    </row>
    <row r="75" spans="1:15" ht="9">
      <c r="A75" s="38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10"/>
      <c r="M75" s="21"/>
      <c r="N75" s="8"/>
      <c r="O75" s="15"/>
    </row>
    <row r="76" spans="1:15" ht="9">
      <c r="A76" s="38" t="s">
        <v>63</v>
      </c>
      <c r="B76" s="37">
        <f aca="true" t="shared" si="13" ref="B76:K76">B6-B74</f>
        <v>2173.577731487845</v>
      </c>
      <c r="C76" s="37">
        <f t="shared" si="13"/>
        <v>2253.4948308369667</v>
      </c>
      <c r="D76" s="37">
        <f t="shared" si="13"/>
        <v>2298.2481932238725</v>
      </c>
      <c r="E76" s="37">
        <f t="shared" si="13"/>
        <v>2339.106564597201</v>
      </c>
      <c r="F76" s="37">
        <f t="shared" si="13"/>
        <v>2416.048747596289</v>
      </c>
      <c r="G76" s="37">
        <f t="shared" si="13"/>
        <v>2461.2723107779652</v>
      </c>
      <c r="H76" s="37">
        <f t="shared" si="13"/>
        <v>2541.91369224434</v>
      </c>
      <c r="I76" s="37">
        <f t="shared" si="13"/>
        <v>2446.8613654281103</v>
      </c>
      <c r="J76" s="37">
        <f t="shared" si="13"/>
        <v>2599.380454712559</v>
      </c>
      <c r="K76" s="37">
        <f t="shared" si="13"/>
        <v>2658.668382668805</v>
      </c>
      <c r="L76" s="10">
        <f>((K76/J76)-1)*100</f>
        <v>2.280848417120307</v>
      </c>
      <c r="M76" s="21"/>
      <c r="N76" s="8"/>
      <c r="O76" s="15"/>
    </row>
    <row r="77" spans="1:15" ht="9">
      <c r="A77" s="39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10"/>
      <c r="M77" s="21"/>
      <c r="N77" s="8"/>
      <c r="O77" s="15"/>
    </row>
    <row r="78" spans="1:12" ht="9.75" customHeight="1">
      <c r="A78" s="51" t="s">
        <v>66</v>
      </c>
      <c r="B78" s="54"/>
      <c r="C78" s="54"/>
      <c r="D78" s="54"/>
      <c r="E78" s="54"/>
      <c r="F78" s="55"/>
      <c r="G78" s="54"/>
      <c r="H78" s="55"/>
      <c r="I78" s="55"/>
      <c r="J78" s="56"/>
      <c r="K78" s="56"/>
      <c r="L78" s="57"/>
    </row>
    <row r="79" spans="1:12" ht="9">
      <c r="A79" s="49" t="s">
        <v>54</v>
      </c>
      <c r="B79" s="44"/>
      <c r="C79" s="44"/>
      <c r="D79" s="44"/>
      <c r="E79" s="44"/>
      <c r="F79" s="45"/>
      <c r="G79" s="44"/>
      <c r="H79" s="45"/>
      <c r="I79" s="45"/>
      <c r="J79" s="46"/>
      <c r="K79" s="46"/>
      <c r="L79" s="41"/>
    </row>
    <row r="80" spans="1:12" ht="9">
      <c r="A80" s="50" t="s">
        <v>56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</row>
    <row r="81" spans="2:12" ht="9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7"/>
    </row>
    <row r="82" spans="2:11" ht="9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9"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2" ht="9">
      <c r="A84" s="2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"/>
    </row>
    <row r="85" spans="1:12" ht="9">
      <c r="A85" s="2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"/>
    </row>
    <row r="86" spans="1:12" ht="9">
      <c r="A86" s="1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"/>
    </row>
    <row r="87" ht="9">
      <c r="A87" s="2"/>
    </row>
  </sheetData>
  <sheetProtection/>
  <mergeCells count="4">
    <mergeCell ref="A1:L1"/>
    <mergeCell ref="A3:A4"/>
    <mergeCell ref="B3:K3"/>
    <mergeCell ref="L3:L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2011-06-15T21:26:24Z</cp:lastPrinted>
  <dcterms:created xsi:type="dcterms:W3CDTF">1998-02-13T16:34:57Z</dcterms:created>
  <dcterms:modified xsi:type="dcterms:W3CDTF">2012-06-14T18:31:46Z</dcterms:modified>
  <cp:category/>
  <cp:version/>
  <cp:contentType/>
  <cp:contentStatus/>
</cp:coreProperties>
</file>