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96" windowWidth="11868" windowHeight="8916" tabRatio="343" activeTab="0"/>
  </bookViews>
  <sheets>
    <sheet name="T2.44" sheetId="1" r:id="rId1"/>
  </sheets>
  <definedNames>
    <definedName name="_Fill" hidden="1">'T2.44'!#REF!</definedName>
    <definedName name="_xlnm.Print_Area" localSheetId="0">'T2.44'!$A$1:$F$120</definedName>
  </definedNames>
  <calcPr fullCalcOnLoad="1"/>
</workbook>
</file>

<file path=xl/sharedStrings.xml><?xml version="1.0" encoding="utf-8"?>
<sst xmlns="http://schemas.openxmlformats.org/spreadsheetml/2006/main" count="114" uniqueCount="110">
  <si>
    <t>Número de tanques</t>
  </si>
  <si>
    <t xml:space="preserve">Total </t>
  </si>
  <si>
    <t xml:space="preserve">Terminal Terrestre </t>
  </si>
  <si>
    <t>Total</t>
  </si>
  <si>
    <t>Petróleo</t>
  </si>
  <si>
    <t>GLP</t>
  </si>
  <si>
    <r>
      <t>Capacidade nominal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</si>
  <si>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Terminal Aquaviário</t>
  </si>
  <si>
    <t>Cabedelo (PB) - Transpetro</t>
  </si>
  <si>
    <t>Carmópolis (SE) - Transpetro</t>
  </si>
  <si>
    <t>Guamaré (RN) - Transpetro</t>
  </si>
  <si>
    <t>Maceió (AL) - Transpetro</t>
  </si>
  <si>
    <t>Madre de Deus (BA) - Transpetro</t>
  </si>
  <si>
    <t>Paranaguá (PR) - Transpetro</t>
  </si>
  <si>
    <t>Regência (ES) - Transpetro</t>
  </si>
  <si>
    <t>Rio Grande (RS) - Granel</t>
  </si>
  <si>
    <t>São Francisco do Sul (SC) - Transpetro</t>
  </si>
  <si>
    <t>Vitória (ES) - Transpetro</t>
  </si>
  <si>
    <t>Barueri (SP) - Transpetro</t>
  </si>
  <si>
    <t>Brasília (DF) - Transpetro</t>
  </si>
  <si>
    <t>Cabiúnas (RJ) - Transpetro</t>
  </si>
  <si>
    <t>Guararema (SP) - Transpetro</t>
  </si>
  <si>
    <t>Itabuna (BA) - Transpetro</t>
  </si>
  <si>
    <t>Itajaí (SC) - Transpetro</t>
  </si>
  <si>
    <t>Japeri (RJ) - Transpetro</t>
  </si>
  <si>
    <t>Jequié (BA) - Transpetro</t>
  </si>
  <si>
    <t>Ribeirão Preto (SP) - Transpetro</t>
  </si>
  <si>
    <t>Uberaba (MG) - Transpetro</t>
  </si>
  <si>
    <t>Uberlândia (MG) - Transpetro</t>
  </si>
  <si>
    <t>Volta Redonda (RJ) - Transpetro</t>
  </si>
  <si>
    <t>Vila Velha (ES) - CPVV</t>
  </si>
  <si>
    <t>Paranaguá (PR) - Cattalini</t>
  </si>
  <si>
    <t>Coari (AM) - Transpetro</t>
  </si>
  <si>
    <t>Aracaju (SE) - Petrobras</t>
  </si>
  <si>
    <t>Araraquara (SP) - Petrobras</t>
  </si>
  <si>
    <t>Bauru (SP) - Petrobras</t>
  </si>
  <si>
    <t>Brasília (DF) - Petrobras</t>
  </si>
  <si>
    <t>Campos (RJ) - Petrobras</t>
  </si>
  <si>
    <t>Londrina (PR) - Petrobras</t>
  </si>
  <si>
    <t>Ourinhos (SP) - Petrobras</t>
  </si>
  <si>
    <t>Santa Adélia (SP) - Petrobras</t>
  </si>
  <si>
    <t>Sertãozinho (SP) - Petrobras</t>
  </si>
  <si>
    <t>Canoas (RS) - Transpetro</t>
  </si>
  <si>
    <t>Guarulhos (SP) - Transpetro</t>
  </si>
  <si>
    <t>Maringá (PR) - Sta. Terezinha</t>
  </si>
  <si>
    <t>Candeias (BA) - Transpetro</t>
  </si>
  <si>
    <t>Cubatão (SP) - Transpetro</t>
  </si>
  <si>
    <t>Montes Claros (MG) - Tequimar</t>
  </si>
  <si>
    <t>Paulínia (SP) - Tequimar</t>
  </si>
  <si>
    <t>Utinga (SP) - Transpetro</t>
  </si>
  <si>
    <t>São Paulo (SP) - Diamond</t>
  </si>
  <si>
    <t>Osasco (SP) - Bona</t>
  </si>
  <si>
    <t>-</t>
  </si>
  <si>
    <t>Guarulhos (SP) - Copape</t>
  </si>
  <si>
    <t>Senador Canedo - (GO) - Transpetro</t>
  </si>
  <si>
    <t>Ladario (MS) - Granel</t>
  </si>
  <si>
    <t>Vila Velha (ES) - Hiper Petro</t>
  </si>
  <si>
    <t>Araucária (PR) - Utingás</t>
  </si>
  <si>
    <t>Fonte: ANP/SCM, conforme a Portaria ANP n° 170/1998.</t>
  </si>
  <si>
    <t>Cabedelo (PB) - Tecab</t>
  </si>
  <si>
    <t xml:space="preserve">Santo André (SP) - Utingás </t>
  </si>
  <si>
    <t>Vila Velha (ES) - Oiltanking</t>
  </si>
  <si>
    <t>Centro Coletor de Etanol</t>
  </si>
  <si>
    <t>Capacidade de armazenamento de petróleo, seus derivados e etanol</t>
  </si>
  <si>
    <t>São Luís (MA) - Granel</t>
  </si>
  <si>
    <t>São Luís (MA) - Transpetro</t>
  </si>
  <si>
    <t>São Luís (MA) - Alumar</t>
  </si>
  <si>
    <t>Betim (MG) - SHV (ex - Betingás)</t>
  </si>
  <si>
    <t>São Luís (MA) - Temmar</t>
  </si>
  <si>
    <t>Santos  (SP) - Stolthaven - Alemoa</t>
  </si>
  <si>
    <t>Santos (SP) - Transpetro - Alemoa</t>
  </si>
  <si>
    <t>Santos (SP) - Tequimar (Ex-União) e TIS - Alemoa</t>
  </si>
  <si>
    <t>Rio Grande (RS) - Refinaria de Petróleo Riograndense</t>
  </si>
  <si>
    <t>Santos (SP) - Vopak  - Ilha Barnabé</t>
  </si>
  <si>
    <t xml:space="preserve">Santos (SP) - Vopak - Alemoa </t>
  </si>
  <si>
    <t>Santos (SP) - Granel - Ilha Barnabé</t>
  </si>
  <si>
    <t xml:space="preserve">Santos (SP) - Copape - Ilha Barnabé </t>
  </si>
  <si>
    <t xml:space="preserve">Rio de Janeiro (RJ) - Transpetro - Ilha Redonda </t>
  </si>
  <si>
    <t>Santos (SP) - Adonai - Ilha Barnabé</t>
  </si>
  <si>
    <t>São Mateus (ES) - Transpetro - Norte Capixaba</t>
  </si>
  <si>
    <t xml:space="preserve">Ipojuca  (PE) - Pandenor - Suape </t>
  </si>
  <si>
    <t xml:space="preserve">Ipojuca (PE) - Transpetro - Suape </t>
  </si>
  <si>
    <t xml:space="preserve">Ipojuca (PE) - Temape - Suape </t>
  </si>
  <si>
    <t>Ipojuca (PE) - Tequimar - Suape</t>
  </si>
  <si>
    <t>Ipojuca (PE) - Decal - Suape</t>
  </si>
  <si>
    <t xml:space="preserve">Belém (PA) - Transpetro - Miramar </t>
  </si>
  <si>
    <t>Biguaçu (SC) - Transpetro</t>
  </si>
  <si>
    <t>Guaramirim (SC)- Transpetro</t>
  </si>
  <si>
    <t xml:space="preserve"> Tipo, local e operador   (Unidade da Federação)</t>
  </si>
  <si>
    <t>Rio Grande (RS) - Transpetro</t>
  </si>
  <si>
    <t xml:space="preserve">Candeias (BA) - Tequimar - Aratu </t>
  </si>
  <si>
    <t>Candeias (BA) - Vopak - Aratu</t>
  </si>
  <si>
    <t>Natal (RN) - Transpetro  - Dunas</t>
  </si>
  <si>
    <t xml:space="preserve">Rio de Janeiro (RJ) - Tequimar (ex - União) - Caju </t>
  </si>
  <si>
    <t xml:space="preserve">Rio de Janeiro (RJ) - Esso - Ilha do Governador </t>
  </si>
  <si>
    <t>Rio de Janeiro  (RJ) - ExxonMobil - Ilha do Governador</t>
  </si>
  <si>
    <t>Duque de Caxias (RJ) - Transpetro - Campos Elísios</t>
  </si>
  <si>
    <t>Paulínia (SP) - Tercom</t>
  </si>
  <si>
    <t>Angra dos Reis (RJ) - Transpetro - Ilha Grande</t>
  </si>
  <si>
    <t>São Sebastião (SP) - Transpetro - Almirante Barroso</t>
  </si>
  <si>
    <t>Tramandaí (RS) - Transpetro - Tedut</t>
  </si>
  <si>
    <t>Sarandi (PR) - CPA</t>
  </si>
  <si>
    <r>
      <t>Triunfo (RS) -  Braskem</t>
    </r>
    <r>
      <rPr>
        <vertAlign val="superscript"/>
        <sz val="7"/>
        <rFont val="Helvetica Neue"/>
        <family val="0"/>
      </rPr>
      <t xml:space="preserve"> </t>
    </r>
    <r>
      <rPr>
        <sz val="7"/>
        <rFont val="Helvetica Neue"/>
        <family val="0"/>
      </rPr>
      <t>(Central Petroquímica)</t>
    </r>
  </si>
  <si>
    <t xml:space="preserve">Triunfo (RS) - Braskem  - Santa Clara </t>
  </si>
  <si>
    <t>Rio Grande (RS)  - Braskem</t>
  </si>
  <si>
    <t>Tramandaí (RS) - Braskem</t>
  </si>
  <si>
    <t>Derivados e etanol
(exceto GLP)</t>
  </si>
  <si>
    <t>Tabela 2.44 – Capacidade de armazenamento de petróleo, seus derivados e etanol, segundo terminais –  31/12/2010</t>
  </si>
  <si>
    <t>Santos (SP) - Ageo - Ilha Barnabé</t>
  </si>
  <si>
    <t>Rio de Janeiro (RJ) - Transpetro Alm.Tamandaré - Ilha d´Água</t>
  </si>
</sst>
</file>

<file path=xl/styles.xml><?xml version="1.0" encoding="utf-8"?>
<styleSheet xmlns="http://schemas.openxmlformats.org/spreadsheetml/2006/main">
  <numFmts count="5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&quot;Cr$&quot;\ #,##0_);\(&quot;Cr$&quot;\ #,##0\)"/>
    <numFmt numFmtId="197" formatCode="&quot;Cr$&quot;\ #,##0_);[Red]\(&quot;Cr$&quot;\ #,##0\)"/>
    <numFmt numFmtId="198" formatCode="&quot;Cr$&quot;\ #,##0.00_);\(&quot;Cr$&quot;\ #,##0.00\)"/>
    <numFmt numFmtId="199" formatCode="&quot;Cr$&quot;\ #,##0.00_);[Red]\(&quot;Cr$&quot;\ #,##0.00\)"/>
    <numFmt numFmtId="200" formatCode="_(&quot;Cr$&quot;\ * #,##0_);_(&quot;Cr$&quot;\ * \(#,##0\);_(&quot;Cr$&quot;\ * &quot;-&quot;_);_(@_)"/>
    <numFmt numFmtId="201" formatCode="_(&quot;Cr$&quot;\ * #,##0.00_);_(&quot;Cr$&quot;\ * \(#,##0.00\);_(&quot;Cr$&quot;\ * &quot;-&quot;??_);_(@_)"/>
    <numFmt numFmtId="202" formatCode="_(* #,##0.0_);_(* \(#,##0.0\);_(* &quot;-&quot;??_);_(@_)"/>
    <numFmt numFmtId="203" formatCode="_(* #,##0_);_(* \(#,##0\);_(* &quot;-&quot;??_);_(@_)"/>
    <numFmt numFmtId="204" formatCode="#,##0.0"/>
    <numFmt numFmtId="205" formatCode="_(* #,##0.000_);_(* \(#,##0.000\);_(* &quot;-&quot;??_);_(@_)"/>
    <numFmt numFmtId="206" formatCode="_(* #,##0.0000_);_(* \(#,##0.0000\);_(* &quot;-&quot;??_);_(@_)"/>
    <numFmt numFmtId="207" formatCode="0.000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b/>
      <sz val="9"/>
      <name val="Helvetica Neue"/>
      <family val="2"/>
    </font>
    <font>
      <sz val="22"/>
      <name val="Helvetica Neue"/>
      <family val="0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0"/>
    </font>
    <font>
      <sz val="7"/>
      <color indexed="12"/>
      <name val="Helvetica Neue"/>
      <family val="0"/>
    </font>
    <font>
      <sz val="7"/>
      <color indexed="19"/>
      <name val="Helvetica Neue"/>
      <family val="0"/>
    </font>
    <font>
      <sz val="7"/>
      <color indexed="14"/>
      <name val="Helvetica Neue"/>
      <family val="0"/>
    </font>
    <font>
      <b/>
      <sz val="14"/>
      <name val="Helvetica Neue"/>
      <family val="0"/>
    </font>
    <font>
      <sz val="14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0"/>
    </font>
    <font>
      <sz val="14"/>
      <color indexed="10"/>
      <name val="Helvetica Neue"/>
      <family val="0"/>
    </font>
    <font>
      <b/>
      <sz val="14"/>
      <color indexed="51"/>
      <name val="Helvetica Neue"/>
      <family val="0"/>
    </font>
    <font>
      <b/>
      <sz val="14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0"/>
    </font>
    <font>
      <sz val="14"/>
      <color rgb="FFFF0000"/>
      <name val="Helvetica Neue"/>
      <family val="0"/>
    </font>
    <font>
      <b/>
      <sz val="14"/>
      <color rgb="FF92D050"/>
      <name val="Helvetica Neue"/>
      <family val="0"/>
    </font>
    <font>
      <b/>
      <sz val="14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6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203" fontId="7" fillId="33" borderId="0" xfId="60" applyNumberFormat="1" applyFont="1" applyFill="1" applyBorder="1" applyAlignment="1">
      <alignment horizontal="center" vertical="center" wrapText="1"/>
    </xf>
    <xf numFmtId="203" fontId="7" fillId="33" borderId="0" xfId="0" applyNumberFormat="1" applyFont="1" applyFill="1" applyBorder="1" applyAlignment="1">
      <alignment horizontal="center"/>
    </xf>
    <xf numFmtId="203" fontId="7" fillId="33" borderId="0" xfId="6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207" fontId="5" fillId="33" borderId="0" xfId="0" applyNumberFormat="1" applyFont="1" applyFill="1" applyBorder="1" applyAlignment="1">
      <alignment horizontal="center"/>
    </xf>
    <xf numFmtId="3" fontId="6" fillId="33" borderId="0" xfId="60" applyNumberFormat="1" applyFont="1" applyFill="1" applyBorder="1" applyAlignment="1">
      <alignment horizontal="center" vertical="center" wrapText="1"/>
    </xf>
    <xf numFmtId="203" fontId="5" fillId="33" borderId="0" xfId="60" applyNumberFormat="1" applyFont="1" applyFill="1" applyBorder="1" applyAlignment="1">
      <alignment horizontal="center" vertical="center" wrapText="1"/>
    </xf>
    <xf numFmtId="3" fontId="6" fillId="33" borderId="0" xfId="60" applyNumberFormat="1" applyFont="1" applyFill="1" applyBorder="1" applyAlignment="1">
      <alignment horizontal="center" vertical="center" wrapText="1"/>
    </xf>
    <xf numFmtId="203" fontId="13" fillId="33" borderId="0" xfId="60" applyNumberFormat="1" applyFont="1" applyFill="1" applyBorder="1" applyAlignment="1">
      <alignment horizontal="center" vertical="center" wrapText="1"/>
    </xf>
    <xf numFmtId="203" fontId="14" fillId="33" borderId="0" xfId="6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203" fontId="5" fillId="33" borderId="0" xfId="6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/>
    </xf>
    <xf numFmtId="203" fontId="54" fillId="33" borderId="0" xfId="60" applyNumberFormat="1" applyFont="1" applyFill="1" applyBorder="1" applyAlignment="1">
      <alignment horizontal="center" vertical="center" wrapText="1"/>
    </xf>
    <xf numFmtId="203" fontId="54" fillId="33" borderId="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03" fontId="12" fillId="33" borderId="0" xfId="6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203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203" fontId="5" fillId="33" borderId="0" xfId="0" applyNumberFormat="1" applyFont="1" applyFill="1" applyBorder="1" applyAlignment="1">
      <alignment/>
    </xf>
    <xf numFmtId="207" fontId="7" fillId="33" borderId="0" xfId="6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203" fontId="5" fillId="0" borderId="0" xfId="60" applyNumberFormat="1" applyFont="1" applyFill="1" applyBorder="1" applyAlignment="1">
      <alignment horizontal="center" vertical="center" wrapText="1"/>
    </xf>
    <xf numFmtId="20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3" fontId="7" fillId="0" borderId="0" xfId="6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3" fontId="6" fillId="33" borderId="14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left"/>
    </xf>
    <xf numFmtId="3" fontId="5" fillId="33" borderId="14" xfId="0" applyNumberFormat="1" applyFont="1" applyFill="1" applyBorder="1" applyAlignment="1">
      <alignment horizontal="right" vertical="center" wrapText="1"/>
    </xf>
    <xf numFmtId="203" fontId="6" fillId="33" borderId="14" xfId="60" applyNumberFormat="1" applyFont="1" applyFill="1" applyBorder="1" applyAlignment="1">
      <alignment horizontal="right" vertical="center" wrapText="1"/>
    </xf>
    <xf numFmtId="203" fontId="5" fillId="33" borderId="14" xfId="6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/>
    </xf>
    <xf numFmtId="203" fontId="5" fillId="33" borderId="14" xfId="6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03" fontId="5" fillId="0" borderId="14" xfId="60" applyNumberFormat="1" applyFont="1" applyFill="1" applyBorder="1" applyAlignment="1">
      <alignment horizontal="right" vertical="center" wrapText="1"/>
    </xf>
    <xf numFmtId="0" fontId="54" fillId="0" borderId="14" xfId="0" applyFont="1" applyFill="1" applyBorder="1" applyAlignment="1">
      <alignment/>
    </xf>
    <xf numFmtId="203" fontId="54" fillId="33" borderId="14" xfId="6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/>
    </xf>
    <xf numFmtId="20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203" fontId="5" fillId="33" borderId="18" xfId="6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justify" vertical="top"/>
    </xf>
    <xf numFmtId="0" fontId="5" fillId="0" borderId="16" xfId="0" applyFont="1" applyFill="1" applyBorder="1" applyAlignment="1">
      <alignment horizontal="justify" vertical="top"/>
    </xf>
    <xf numFmtId="203" fontId="5" fillId="0" borderId="13" xfId="0" applyNumberFormat="1" applyFont="1" applyFill="1" applyBorder="1" applyAlignment="1">
      <alignment/>
    </xf>
    <xf numFmtId="203" fontId="5" fillId="0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Fill="1" applyBorder="1" applyAlignment="1">
      <alignment horizontal="justify" vertical="top"/>
    </xf>
    <xf numFmtId="0" fontId="5" fillId="0" borderId="21" xfId="0" applyFont="1" applyFill="1" applyBorder="1" applyAlignment="1">
      <alignment horizontal="justify" vertical="top"/>
    </xf>
    <xf numFmtId="0" fontId="5" fillId="33" borderId="22" xfId="0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203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207" fontId="5" fillId="33" borderId="1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203" fontId="5" fillId="33" borderId="12" xfId="60" applyNumberFormat="1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07" fontId="5" fillId="33" borderId="17" xfId="0" applyNumberFormat="1" applyFont="1" applyFill="1" applyBorder="1" applyAlignment="1">
      <alignment horizontal="center"/>
    </xf>
    <xf numFmtId="203" fontId="5" fillId="33" borderId="25" xfId="0" applyNumberFormat="1" applyFont="1" applyFill="1" applyBorder="1" applyAlignment="1">
      <alignment horizontal="center"/>
    </xf>
    <xf numFmtId="203" fontId="5" fillId="33" borderId="2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3" fontId="6" fillId="33" borderId="26" xfId="6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203" fontId="7" fillId="33" borderId="17" xfId="60" applyNumberFormat="1" applyFont="1" applyFill="1" applyBorder="1" applyAlignment="1">
      <alignment horizontal="center" vertical="center" wrapText="1"/>
    </xf>
    <xf numFmtId="203" fontId="7" fillId="33" borderId="12" xfId="60" applyNumberFormat="1" applyFont="1" applyFill="1" applyBorder="1" applyAlignment="1">
      <alignment horizontal="center" vertical="center" wrapText="1"/>
    </xf>
    <xf numFmtId="203" fontId="5" fillId="33" borderId="17" xfId="60" applyNumberFormat="1" applyFont="1" applyFill="1" applyBorder="1" applyAlignment="1">
      <alignment horizontal="center" vertical="center" wrapText="1"/>
    </xf>
    <xf numFmtId="203" fontId="5" fillId="33" borderId="12" xfId="60" applyNumberFormat="1" applyFont="1" applyFill="1" applyBorder="1" applyAlignment="1">
      <alignment horizontal="center" vertical="center" wrapText="1"/>
    </xf>
    <xf numFmtId="3" fontId="6" fillId="33" borderId="17" xfId="60" applyNumberFormat="1" applyFont="1" applyFill="1" applyBorder="1" applyAlignment="1">
      <alignment horizontal="center" vertical="center" wrapText="1"/>
    </xf>
    <xf numFmtId="3" fontId="6" fillId="33" borderId="12" xfId="60" applyNumberFormat="1" applyFont="1" applyFill="1" applyBorder="1" applyAlignment="1">
      <alignment horizontal="center" vertical="center" wrapText="1"/>
    </xf>
    <xf numFmtId="203" fontId="54" fillId="33" borderId="17" xfId="60" applyNumberFormat="1" applyFont="1" applyFill="1" applyBorder="1" applyAlignment="1">
      <alignment horizontal="center" vertical="center" wrapText="1"/>
    </xf>
    <xf numFmtId="203" fontId="54" fillId="33" borderId="12" xfId="60" applyNumberFormat="1" applyFont="1" applyFill="1" applyBorder="1" applyAlignment="1">
      <alignment horizontal="center" vertical="center" wrapText="1"/>
    </xf>
    <xf numFmtId="203" fontId="5" fillId="0" borderId="17" xfId="60" applyNumberFormat="1" applyFont="1" applyFill="1" applyBorder="1" applyAlignment="1">
      <alignment horizontal="center" vertical="center" wrapText="1"/>
    </xf>
    <xf numFmtId="203" fontId="5" fillId="0" borderId="12" xfId="6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203" fontId="7" fillId="33" borderId="23" xfId="6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203" fontId="5" fillId="0" borderId="27" xfId="60" applyNumberFormat="1" applyFont="1" applyFill="1" applyBorder="1" applyAlignment="1">
      <alignment horizontal="center" vertical="center" wrapText="1"/>
    </xf>
    <xf numFmtId="203" fontId="7" fillId="33" borderId="17" xfId="6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3" fontId="6" fillId="33" borderId="23" xfId="60" applyNumberFormat="1" applyFont="1" applyFill="1" applyBorder="1" applyAlignment="1">
      <alignment horizontal="center" vertical="center" wrapText="1"/>
    </xf>
    <xf numFmtId="203" fontId="54" fillId="33" borderId="23" xfId="60" applyNumberFormat="1" applyFont="1" applyFill="1" applyBorder="1" applyAlignment="1">
      <alignment horizontal="center" vertical="center" wrapText="1"/>
    </xf>
    <xf numFmtId="203" fontId="5" fillId="0" borderId="23" xfId="60" applyNumberFormat="1" applyFont="1" applyFill="1" applyBorder="1" applyAlignment="1">
      <alignment horizontal="center" vertical="center" wrapText="1"/>
    </xf>
    <xf numFmtId="171" fontId="7" fillId="33" borderId="23" xfId="6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left"/>
    </xf>
    <xf numFmtId="0" fontId="56" fillId="33" borderId="12" xfId="0" applyFont="1" applyFill="1" applyBorder="1" applyAlignment="1">
      <alignment horizontal="left"/>
    </xf>
    <xf numFmtId="0" fontId="57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justify" vertical="top"/>
    </xf>
    <xf numFmtId="0" fontId="5" fillId="33" borderId="15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 vertical="center" wrapText="1"/>
    </xf>
    <xf numFmtId="203" fontId="5" fillId="33" borderId="21" xfId="0" applyNumberFormat="1" applyFont="1" applyFill="1" applyBorder="1" applyAlignment="1">
      <alignment horizontal="center"/>
    </xf>
    <xf numFmtId="203" fontId="7" fillId="33" borderId="12" xfId="0" applyNumberFormat="1" applyFont="1" applyFill="1" applyBorder="1" applyAlignment="1">
      <alignment horizontal="center"/>
    </xf>
    <xf numFmtId="207" fontId="5" fillId="33" borderId="25" xfId="0" applyNumberFormat="1" applyFont="1" applyFill="1" applyBorder="1" applyAlignment="1">
      <alignment horizontal="center"/>
    </xf>
    <xf numFmtId="207" fontId="5" fillId="33" borderId="26" xfId="0" applyNumberFormat="1" applyFont="1" applyFill="1" applyBorder="1" applyAlignment="1">
      <alignment horizontal="center"/>
    </xf>
    <xf numFmtId="207" fontId="5" fillId="33" borderId="21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 vertical="center"/>
    </xf>
    <xf numFmtId="205" fontId="5" fillId="33" borderId="12" xfId="6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90"/>
  <sheetViews>
    <sheetView tabSelected="1" zoomScalePageLayoutView="0" workbookViewId="0" topLeftCell="A1">
      <selection activeCell="A2" sqref="A2"/>
    </sheetView>
  </sheetViews>
  <sheetFormatPr defaultColWidth="5.77734375" defaultRowHeight="15"/>
  <cols>
    <col min="1" max="1" width="30.5546875" style="17" customWidth="1"/>
    <col min="2" max="2" width="11.77734375" style="5" customWidth="1"/>
    <col min="3" max="3" width="8.77734375" style="5" customWidth="1"/>
    <col min="4" max="4" width="11.3359375" style="5" customWidth="1"/>
    <col min="5" max="6" width="8.77734375" style="5" customWidth="1"/>
    <col min="7" max="8" width="5.77734375" style="5" customWidth="1"/>
    <col min="9" max="9" width="6.3359375" style="5" customWidth="1"/>
    <col min="10" max="10" width="20.77734375" style="5" customWidth="1"/>
    <col min="11" max="11" width="5.77734375" style="5" customWidth="1"/>
    <col min="12" max="12" width="7.6640625" style="5" customWidth="1"/>
    <col min="13" max="16384" width="5.77734375" style="5" customWidth="1"/>
  </cols>
  <sheetData>
    <row r="1" spans="1:52" ht="12.75" customHeight="1">
      <c r="A1" s="174" t="s">
        <v>107</v>
      </c>
      <c r="B1" s="174"/>
      <c r="C1" s="174"/>
      <c r="D1" s="174"/>
      <c r="E1" s="174"/>
      <c r="F1" s="174"/>
      <c r="G1" s="92"/>
      <c r="H1" s="184"/>
      <c r="I1" s="179"/>
      <c r="J1" s="179"/>
      <c r="K1" s="179"/>
      <c r="L1" s="185"/>
      <c r="M1" s="108"/>
      <c r="N1" s="179"/>
      <c r="O1" s="179"/>
      <c r="P1" s="179"/>
      <c r="Q1" s="179"/>
      <c r="R1" s="179"/>
      <c r="S1" s="108"/>
      <c r="T1" s="179"/>
      <c r="U1" s="179"/>
      <c r="V1" s="179"/>
      <c r="W1" s="179"/>
      <c r="X1" s="179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9"/>
    </row>
    <row r="2" spans="1:52" ht="9" customHeight="1">
      <c r="A2" s="67"/>
      <c r="B2" s="67"/>
      <c r="C2" s="67"/>
      <c r="D2" s="67"/>
      <c r="E2" s="67"/>
      <c r="F2" s="67"/>
      <c r="G2" s="92"/>
      <c r="H2" s="110"/>
      <c r="I2" s="49"/>
      <c r="J2" s="49"/>
      <c r="K2" s="49"/>
      <c r="L2" s="166"/>
      <c r="N2" s="48"/>
      <c r="O2" s="48"/>
      <c r="P2" s="48"/>
      <c r="Q2" s="48"/>
      <c r="R2" s="48"/>
      <c r="T2" s="48"/>
      <c r="U2" s="48"/>
      <c r="V2" s="48"/>
      <c r="W2" s="48"/>
      <c r="X2" s="48"/>
      <c r="AZ2" s="92"/>
    </row>
    <row r="3" spans="1:52" ht="8.25" customHeight="1">
      <c r="A3" s="178" t="s">
        <v>88</v>
      </c>
      <c r="B3" s="178" t="s">
        <v>63</v>
      </c>
      <c r="C3" s="177"/>
      <c r="D3" s="177"/>
      <c r="E3" s="177"/>
      <c r="F3" s="177"/>
      <c r="G3" s="95"/>
      <c r="H3" s="181"/>
      <c r="I3" s="182"/>
      <c r="J3" s="182"/>
      <c r="K3" s="182"/>
      <c r="L3" s="183"/>
      <c r="N3" s="180"/>
      <c r="O3" s="180"/>
      <c r="P3" s="180"/>
      <c r="Q3" s="180"/>
      <c r="R3" s="180"/>
      <c r="T3" s="180"/>
      <c r="U3" s="180"/>
      <c r="V3" s="180"/>
      <c r="W3" s="180"/>
      <c r="X3" s="180"/>
      <c r="AZ3" s="92"/>
    </row>
    <row r="4" spans="1:52" ht="9" customHeight="1">
      <c r="A4" s="177"/>
      <c r="B4" s="177"/>
      <c r="C4" s="177"/>
      <c r="D4" s="177"/>
      <c r="E4" s="177"/>
      <c r="F4" s="177"/>
      <c r="G4" s="96"/>
      <c r="H4" s="181"/>
      <c r="I4" s="182"/>
      <c r="J4" s="182"/>
      <c r="K4" s="182"/>
      <c r="L4" s="183"/>
      <c r="N4" s="180"/>
      <c r="O4" s="180"/>
      <c r="P4" s="180"/>
      <c r="Q4" s="180"/>
      <c r="R4" s="180"/>
      <c r="T4" s="180"/>
      <c r="U4" s="180"/>
      <c r="V4" s="180"/>
      <c r="W4" s="180"/>
      <c r="X4" s="180"/>
      <c r="AZ4" s="92"/>
    </row>
    <row r="5" spans="1:52" ht="9.75" customHeight="1">
      <c r="A5" s="177"/>
      <c r="B5" s="176" t="s">
        <v>0</v>
      </c>
      <c r="C5" s="178" t="s">
        <v>6</v>
      </c>
      <c r="D5" s="177"/>
      <c r="E5" s="177"/>
      <c r="F5" s="177"/>
      <c r="G5" s="95"/>
      <c r="H5" s="187"/>
      <c r="I5" s="182"/>
      <c r="J5" s="182"/>
      <c r="K5" s="182"/>
      <c r="L5" s="183"/>
      <c r="N5" s="186"/>
      <c r="O5" s="180"/>
      <c r="P5" s="180"/>
      <c r="Q5" s="180"/>
      <c r="R5" s="180"/>
      <c r="T5" s="186"/>
      <c r="U5" s="180"/>
      <c r="V5" s="180"/>
      <c r="W5" s="180"/>
      <c r="X5" s="180"/>
      <c r="AZ5" s="92"/>
    </row>
    <row r="6" spans="1:52" ht="18.75" customHeight="1">
      <c r="A6" s="177"/>
      <c r="B6" s="177"/>
      <c r="C6" s="6" t="s">
        <v>4</v>
      </c>
      <c r="D6" s="7" t="s">
        <v>106</v>
      </c>
      <c r="E6" s="8" t="s">
        <v>5</v>
      </c>
      <c r="F6" s="8" t="s">
        <v>3</v>
      </c>
      <c r="G6" s="95"/>
      <c r="H6" s="187"/>
      <c r="I6" s="9"/>
      <c r="J6" s="10"/>
      <c r="K6" s="11"/>
      <c r="L6" s="167"/>
      <c r="N6" s="186"/>
      <c r="O6" s="12"/>
      <c r="P6" s="13"/>
      <c r="Q6" s="14"/>
      <c r="R6" s="14"/>
      <c r="T6" s="186"/>
      <c r="U6" s="12"/>
      <c r="V6" s="13"/>
      <c r="W6" s="14"/>
      <c r="X6" s="14"/>
      <c r="AZ6" s="92"/>
    </row>
    <row r="7" spans="1:52" ht="9" customHeight="1">
      <c r="A7" s="68"/>
      <c r="B7" s="69"/>
      <c r="C7" s="70"/>
      <c r="D7" s="71"/>
      <c r="E7" s="72"/>
      <c r="F7" s="72"/>
      <c r="G7" s="97"/>
      <c r="H7" s="111"/>
      <c r="I7" s="9"/>
      <c r="J7" s="10"/>
      <c r="K7" s="11"/>
      <c r="L7" s="167"/>
      <c r="N7" s="47"/>
      <c r="O7" s="12"/>
      <c r="P7" s="13"/>
      <c r="Q7" s="14"/>
      <c r="R7" s="14"/>
      <c r="T7" s="47"/>
      <c r="U7" s="12"/>
      <c r="V7" s="13"/>
      <c r="W7" s="14"/>
      <c r="X7" s="14"/>
      <c r="AZ7" s="92"/>
    </row>
    <row r="8" spans="1:52" ht="9" customHeight="1">
      <c r="A8" s="53" t="s">
        <v>1</v>
      </c>
      <c r="B8" s="54">
        <f>B10+B22+B80</f>
        <v>1667</v>
      </c>
      <c r="C8" s="54">
        <f>C10+C22+C80</f>
        <v>5420752</v>
      </c>
      <c r="D8" s="54">
        <f>D10+D22+D80</f>
        <v>6504547.385</v>
      </c>
      <c r="E8" s="54">
        <f>E10+E22+E80</f>
        <v>332325</v>
      </c>
      <c r="F8" s="54">
        <f>F10+F22+F80</f>
        <v>12257624.385</v>
      </c>
      <c r="G8" s="175"/>
      <c r="H8" s="112"/>
      <c r="I8" s="15"/>
      <c r="J8" s="15"/>
      <c r="K8" s="15"/>
      <c r="L8" s="168"/>
      <c r="M8" s="1"/>
      <c r="N8" s="15"/>
      <c r="O8" s="15"/>
      <c r="P8" s="15"/>
      <c r="Q8" s="15"/>
      <c r="R8" s="15"/>
      <c r="S8" s="1"/>
      <c r="T8" s="16"/>
      <c r="U8" s="16"/>
      <c r="V8" s="16"/>
      <c r="W8" s="16"/>
      <c r="X8" s="16"/>
      <c r="AZ8" s="92"/>
    </row>
    <row r="9" spans="1:52" ht="4.5" customHeight="1">
      <c r="A9" s="55"/>
      <c r="B9" s="56"/>
      <c r="C9" s="56"/>
      <c r="D9" s="56"/>
      <c r="E9" s="56"/>
      <c r="F9" s="56"/>
      <c r="G9" s="99"/>
      <c r="H9" s="113"/>
      <c r="I9" s="18"/>
      <c r="J9" s="1"/>
      <c r="K9" s="1"/>
      <c r="L9" s="99"/>
      <c r="M9" s="1"/>
      <c r="N9" s="19"/>
      <c r="O9" s="19"/>
      <c r="P9" s="20"/>
      <c r="Q9" s="20"/>
      <c r="R9" s="20"/>
      <c r="S9" s="1"/>
      <c r="T9" s="19"/>
      <c r="U9" s="19"/>
      <c r="V9" s="20"/>
      <c r="W9" s="20"/>
      <c r="X9" s="20"/>
      <c r="AZ9" s="92"/>
    </row>
    <row r="10" spans="1:52" ht="9" customHeight="1">
      <c r="A10" s="53" t="s">
        <v>62</v>
      </c>
      <c r="B10" s="57">
        <f>SUM(B12:B20)</f>
        <v>21</v>
      </c>
      <c r="C10" s="57">
        <f>SUM(C12:C20)</f>
        <v>0</v>
      </c>
      <c r="D10" s="57">
        <f>SUM(D12:D20)</f>
        <v>105000</v>
      </c>
      <c r="E10" s="57">
        <f>SUM(E12:E20)</f>
        <v>0</v>
      </c>
      <c r="F10" s="57">
        <f>SUM(F12:F20)</f>
        <v>105000</v>
      </c>
      <c r="G10" s="100"/>
      <c r="H10" s="114"/>
      <c r="I10" s="21"/>
      <c r="J10" s="21"/>
      <c r="K10" s="21"/>
      <c r="L10" s="100"/>
      <c r="M10" s="1"/>
      <c r="N10" s="22"/>
      <c r="O10" s="22"/>
      <c r="P10" s="22"/>
      <c r="Q10" s="22"/>
      <c r="R10" s="22"/>
      <c r="S10" s="1"/>
      <c r="T10" s="22"/>
      <c r="U10" s="22"/>
      <c r="V10" s="22"/>
      <c r="W10" s="22"/>
      <c r="X10" s="22"/>
      <c r="AZ10" s="92"/>
    </row>
    <row r="11" spans="1:52" ht="9.75" customHeight="1">
      <c r="A11" s="53"/>
      <c r="B11" s="58"/>
      <c r="C11" s="58"/>
      <c r="D11" s="58"/>
      <c r="E11" s="58"/>
      <c r="F11" s="58"/>
      <c r="G11" s="98"/>
      <c r="H11" s="115"/>
      <c r="I11" s="116"/>
      <c r="J11" s="116"/>
      <c r="K11" s="116"/>
      <c r="L11" s="169"/>
      <c r="M11" s="117"/>
      <c r="N11" s="118"/>
      <c r="O11" s="118"/>
      <c r="P11" s="119"/>
      <c r="Q11" s="119"/>
      <c r="R11" s="120"/>
      <c r="S11" s="117"/>
      <c r="T11" s="118"/>
      <c r="U11" s="118"/>
      <c r="V11" s="119"/>
      <c r="W11" s="119"/>
      <c r="X11" s="120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2"/>
    </row>
    <row r="12" spans="1:24" ht="8.25">
      <c r="A12" s="59" t="s">
        <v>33</v>
      </c>
      <c r="B12" s="60">
        <v>2</v>
      </c>
      <c r="C12" s="60">
        <v>0</v>
      </c>
      <c r="D12" s="60">
        <v>10000</v>
      </c>
      <c r="E12" s="60">
        <v>0</v>
      </c>
      <c r="F12" s="60">
        <f>SUM(C12:E12)</f>
        <v>10000</v>
      </c>
      <c r="G12" s="99"/>
      <c r="H12" s="130"/>
      <c r="I12" s="4"/>
      <c r="J12" s="24"/>
      <c r="K12" s="2"/>
      <c r="L12" s="170"/>
      <c r="M12" s="1"/>
      <c r="N12" s="4"/>
      <c r="O12" s="4"/>
      <c r="P12" s="4"/>
      <c r="Q12" s="4"/>
      <c r="R12" s="4"/>
      <c r="S12" s="1"/>
      <c r="T12" s="4"/>
      <c r="U12" s="4"/>
      <c r="V12" s="4"/>
      <c r="W12" s="4"/>
      <c r="X12" s="4"/>
    </row>
    <row r="13" spans="1:24" ht="8.25">
      <c r="A13" s="59" t="s">
        <v>34</v>
      </c>
      <c r="B13" s="60">
        <v>2</v>
      </c>
      <c r="C13" s="60">
        <v>0</v>
      </c>
      <c r="D13" s="60">
        <v>10000</v>
      </c>
      <c r="E13" s="60">
        <v>0</v>
      </c>
      <c r="F13" s="60">
        <v>10000</v>
      </c>
      <c r="G13" s="99"/>
      <c r="H13" s="130"/>
      <c r="I13" s="2"/>
      <c r="J13" s="2"/>
      <c r="K13" s="2"/>
      <c r="L13" s="170"/>
      <c r="M13" s="1"/>
      <c r="N13" s="4"/>
      <c r="O13" s="4"/>
      <c r="P13" s="4"/>
      <c r="Q13" s="4"/>
      <c r="R13" s="4"/>
      <c r="S13" s="1"/>
      <c r="T13" s="4"/>
      <c r="U13" s="4"/>
      <c r="V13" s="4"/>
      <c r="W13" s="4"/>
      <c r="X13" s="4"/>
    </row>
    <row r="14" spans="1:24" ht="8.25">
      <c r="A14" s="59" t="s">
        <v>35</v>
      </c>
      <c r="B14" s="60">
        <v>2</v>
      </c>
      <c r="C14" s="60">
        <v>0</v>
      </c>
      <c r="D14" s="60">
        <v>10000</v>
      </c>
      <c r="E14" s="60">
        <v>0</v>
      </c>
      <c r="F14" s="60">
        <v>10000</v>
      </c>
      <c r="G14" s="99"/>
      <c r="H14" s="130"/>
      <c r="I14" s="25"/>
      <c r="J14" s="24"/>
      <c r="K14" s="2"/>
      <c r="L14" s="170"/>
      <c r="M14" s="1"/>
      <c r="N14" s="4"/>
      <c r="O14" s="4"/>
      <c r="P14" s="4"/>
      <c r="Q14" s="4"/>
      <c r="R14" s="4"/>
      <c r="S14" s="1"/>
      <c r="T14" s="4"/>
      <c r="U14" s="4"/>
      <c r="V14" s="4"/>
      <c r="W14" s="4"/>
      <c r="X14" s="4"/>
    </row>
    <row r="15" spans="1:24" ht="8.25">
      <c r="A15" s="59" t="s">
        <v>36</v>
      </c>
      <c r="B15" s="60">
        <v>3</v>
      </c>
      <c r="C15" s="60">
        <v>0</v>
      </c>
      <c r="D15" s="60">
        <v>15000</v>
      </c>
      <c r="E15" s="60">
        <v>0</v>
      </c>
      <c r="F15" s="60">
        <v>15000</v>
      </c>
      <c r="G15" s="99"/>
      <c r="H15" s="130"/>
      <c r="I15" s="2"/>
      <c r="J15" s="2"/>
      <c r="K15" s="2"/>
      <c r="L15" s="170"/>
      <c r="M15" s="1"/>
      <c r="N15" s="4"/>
      <c r="O15" s="4"/>
      <c r="P15" s="4"/>
      <c r="Q15" s="4"/>
      <c r="R15" s="4"/>
      <c r="S15" s="1"/>
      <c r="T15" s="4"/>
      <c r="U15" s="4"/>
      <c r="V15" s="4"/>
      <c r="W15" s="4"/>
      <c r="X15" s="4"/>
    </row>
    <row r="16" spans="1:24" ht="8.25">
      <c r="A16" s="59" t="s">
        <v>37</v>
      </c>
      <c r="B16" s="60">
        <v>2</v>
      </c>
      <c r="C16" s="60">
        <v>0</v>
      </c>
      <c r="D16" s="60">
        <v>10000</v>
      </c>
      <c r="E16" s="60">
        <v>0</v>
      </c>
      <c r="F16" s="60">
        <f>SUM(C16:E16)</f>
        <v>10000</v>
      </c>
      <c r="G16" s="99"/>
      <c r="H16" s="130"/>
      <c r="I16" s="26"/>
      <c r="J16" s="24"/>
      <c r="K16" s="2"/>
      <c r="L16" s="170"/>
      <c r="M16" s="1"/>
      <c r="N16" s="4"/>
      <c r="O16" s="4"/>
      <c r="P16" s="4"/>
      <c r="Q16" s="4"/>
      <c r="R16" s="4"/>
      <c r="S16" s="1"/>
      <c r="T16" s="4"/>
      <c r="U16" s="4"/>
      <c r="V16" s="4"/>
      <c r="W16" s="4"/>
      <c r="X16" s="4"/>
    </row>
    <row r="17" spans="1:24" ht="8.25">
      <c r="A17" s="59" t="s">
        <v>38</v>
      </c>
      <c r="B17" s="60">
        <v>2</v>
      </c>
      <c r="C17" s="60">
        <v>0</v>
      </c>
      <c r="D17" s="60">
        <v>10000</v>
      </c>
      <c r="E17" s="60">
        <v>0</v>
      </c>
      <c r="F17" s="60">
        <v>10000</v>
      </c>
      <c r="G17" s="99"/>
      <c r="H17" s="130"/>
      <c r="I17" s="2"/>
      <c r="J17" s="2"/>
      <c r="K17" s="2"/>
      <c r="L17" s="170"/>
      <c r="M17" s="1"/>
      <c r="N17" s="4"/>
      <c r="O17" s="4"/>
      <c r="P17" s="4"/>
      <c r="Q17" s="4"/>
      <c r="R17" s="4"/>
      <c r="S17" s="1"/>
      <c r="T17" s="4"/>
      <c r="U17" s="4"/>
      <c r="V17" s="4"/>
      <c r="W17" s="4"/>
      <c r="X17" s="4"/>
    </row>
    <row r="18" spans="1:24" ht="8.25">
      <c r="A18" s="59" t="s">
        <v>39</v>
      </c>
      <c r="B18" s="60">
        <v>4</v>
      </c>
      <c r="C18" s="60">
        <v>0</v>
      </c>
      <c r="D18" s="60">
        <v>20000</v>
      </c>
      <c r="E18" s="60">
        <v>0</v>
      </c>
      <c r="F18" s="60">
        <v>20000</v>
      </c>
      <c r="G18" s="99"/>
      <c r="H18" s="130"/>
      <c r="I18" s="2"/>
      <c r="J18" s="2"/>
      <c r="K18" s="2"/>
      <c r="L18" s="170"/>
      <c r="M18" s="1"/>
      <c r="N18" s="4"/>
      <c r="O18" s="4"/>
      <c r="P18" s="4"/>
      <c r="Q18" s="4"/>
      <c r="R18" s="4"/>
      <c r="S18" s="1"/>
      <c r="T18" s="4"/>
      <c r="U18" s="4"/>
      <c r="V18" s="4"/>
      <c r="W18" s="4"/>
      <c r="X18" s="4"/>
    </row>
    <row r="19" spans="1:24" ht="8.25">
      <c r="A19" s="59" t="s">
        <v>40</v>
      </c>
      <c r="B19" s="60">
        <v>2</v>
      </c>
      <c r="C19" s="60">
        <v>0</v>
      </c>
      <c r="D19" s="60">
        <v>10000</v>
      </c>
      <c r="E19" s="60">
        <v>0</v>
      </c>
      <c r="F19" s="60">
        <v>10000</v>
      </c>
      <c r="G19" s="99"/>
      <c r="H19" s="130"/>
      <c r="I19" s="2"/>
      <c r="J19" s="2"/>
      <c r="K19" s="2"/>
      <c r="L19" s="170"/>
      <c r="M19" s="1"/>
      <c r="N19" s="4"/>
      <c r="O19" s="4"/>
      <c r="P19" s="4"/>
      <c r="Q19" s="4"/>
      <c r="R19" s="4"/>
      <c r="S19" s="1"/>
      <c r="T19" s="4"/>
      <c r="U19" s="4"/>
      <c r="V19" s="4"/>
      <c r="W19" s="4"/>
      <c r="X19" s="4"/>
    </row>
    <row r="20" spans="1:24" ht="8.25">
      <c r="A20" s="59" t="s">
        <v>41</v>
      </c>
      <c r="B20" s="60">
        <v>2</v>
      </c>
      <c r="C20" s="60">
        <v>0</v>
      </c>
      <c r="D20" s="60">
        <v>10000</v>
      </c>
      <c r="E20" s="60">
        <v>0</v>
      </c>
      <c r="F20" s="60">
        <v>10000</v>
      </c>
      <c r="G20" s="99"/>
      <c r="H20" s="130"/>
      <c r="I20" s="2"/>
      <c r="J20" s="2"/>
      <c r="K20" s="2"/>
      <c r="L20" s="170"/>
      <c r="M20" s="1"/>
      <c r="N20" s="4"/>
      <c r="O20" s="4"/>
      <c r="P20" s="4"/>
      <c r="Q20" s="4"/>
      <c r="R20" s="4"/>
      <c r="S20" s="1"/>
      <c r="T20" s="4"/>
      <c r="U20" s="4"/>
      <c r="V20" s="4"/>
      <c r="W20" s="4"/>
      <c r="X20" s="4"/>
    </row>
    <row r="21" spans="1:24" ht="4.5" customHeight="1">
      <c r="A21" s="61"/>
      <c r="B21" s="58"/>
      <c r="C21" s="58"/>
      <c r="D21" s="58"/>
      <c r="E21" s="58"/>
      <c r="F21" s="58"/>
      <c r="G21" s="99"/>
      <c r="H21" s="113"/>
      <c r="I21" s="18"/>
      <c r="J21" s="1"/>
      <c r="K21" s="1"/>
      <c r="L21" s="99"/>
      <c r="M21" s="1"/>
      <c r="N21" s="19"/>
      <c r="O21" s="19"/>
      <c r="P21" s="20"/>
      <c r="Q21" s="20"/>
      <c r="R21" s="20"/>
      <c r="S21" s="1"/>
      <c r="T21" s="19"/>
      <c r="U21" s="19"/>
      <c r="V21" s="20"/>
      <c r="W21" s="20"/>
      <c r="X21" s="20"/>
    </row>
    <row r="22" spans="1:24" ht="9" customHeight="1">
      <c r="A22" s="62" t="s">
        <v>7</v>
      </c>
      <c r="B22" s="57">
        <f>SUM(B24:B78)</f>
        <v>1238</v>
      </c>
      <c r="C22" s="57">
        <f>SUM(C24:C78)</f>
        <v>3983479</v>
      </c>
      <c r="D22" s="57">
        <f>SUM(D24:D78)</f>
        <v>4235520.086</v>
      </c>
      <c r="E22" s="57">
        <f>SUM(E24:E78)</f>
        <v>239339</v>
      </c>
      <c r="F22" s="57">
        <f>SUM(F24:F78)</f>
        <v>8458338.086</v>
      </c>
      <c r="G22" s="100"/>
      <c r="H22" s="171"/>
      <c r="I22" s="172"/>
      <c r="J22" s="172"/>
      <c r="K22" s="172"/>
      <c r="L22" s="173"/>
      <c r="M22" s="1"/>
      <c r="N22" s="22"/>
      <c r="O22" s="22"/>
      <c r="P22" s="22"/>
      <c r="Q22" s="22"/>
      <c r="R22" s="22"/>
      <c r="S22" s="1"/>
      <c r="T22" s="22"/>
      <c r="U22" s="22"/>
      <c r="V22" s="22"/>
      <c r="W22" s="22"/>
      <c r="X22" s="22"/>
    </row>
    <row r="23" spans="1:24" ht="4.5" customHeight="1">
      <c r="A23" s="62"/>
      <c r="B23" s="58"/>
      <c r="C23" s="58"/>
      <c r="D23" s="58"/>
      <c r="E23" s="58"/>
      <c r="F23" s="58"/>
      <c r="G23" s="99"/>
      <c r="H23" s="24"/>
      <c r="I23" s="24"/>
      <c r="J23" s="1"/>
      <c r="K23" s="1"/>
      <c r="L23" s="1"/>
      <c r="M23" s="1"/>
      <c r="N23" s="22"/>
      <c r="O23" s="22"/>
      <c r="P23" s="20"/>
      <c r="Q23" s="20"/>
      <c r="R23" s="20"/>
      <c r="S23" s="1"/>
      <c r="T23" s="22"/>
      <c r="U23" s="22"/>
      <c r="V23" s="20"/>
      <c r="W23" s="20"/>
      <c r="X23" s="20"/>
    </row>
    <row r="24" spans="1:24" ht="8.25">
      <c r="A24" s="59" t="s">
        <v>98</v>
      </c>
      <c r="B24" s="60">
        <v>14</v>
      </c>
      <c r="C24" s="60">
        <v>870000</v>
      </c>
      <c r="D24" s="60">
        <v>66200</v>
      </c>
      <c r="E24" s="60">
        <v>0</v>
      </c>
      <c r="F24" s="60">
        <f aca="true" t="shared" si="0" ref="F24:F54">SUM(C24:E24)</f>
        <v>936200</v>
      </c>
      <c r="G24" s="99"/>
      <c r="H24" s="2"/>
      <c r="I24" s="2"/>
      <c r="J24" s="2"/>
      <c r="K24" s="2"/>
      <c r="L24" s="3"/>
      <c r="M24" s="1"/>
      <c r="N24" s="4"/>
      <c r="O24" s="4"/>
      <c r="P24" s="4"/>
      <c r="Q24" s="4"/>
      <c r="R24" s="4"/>
      <c r="S24" s="1"/>
      <c r="T24" s="4"/>
      <c r="U24" s="4"/>
      <c r="V24" s="4"/>
      <c r="W24" s="4"/>
      <c r="X24" s="4"/>
    </row>
    <row r="25" spans="1:24" ht="8.25">
      <c r="A25" s="63" t="s">
        <v>85</v>
      </c>
      <c r="B25" s="60">
        <v>6</v>
      </c>
      <c r="C25" s="60">
        <v>0</v>
      </c>
      <c r="D25" s="60">
        <v>37899</v>
      </c>
      <c r="E25" s="60">
        <v>6360</v>
      </c>
      <c r="F25" s="60">
        <f t="shared" si="0"/>
        <v>44259</v>
      </c>
      <c r="G25" s="99"/>
      <c r="H25" s="2"/>
      <c r="I25" s="2"/>
      <c r="J25" s="2"/>
      <c r="K25" s="2"/>
      <c r="L25" s="3"/>
      <c r="M25" s="1"/>
      <c r="N25" s="4"/>
      <c r="O25" s="4"/>
      <c r="P25" s="4"/>
      <c r="Q25" s="4"/>
      <c r="R25" s="4"/>
      <c r="S25" s="1"/>
      <c r="T25" s="4"/>
      <c r="U25" s="4"/>
      <c r="V25" s="4"/>
      <c r="W25" s="4"/>
      <c r="X25" s="4"/>
    </row>
    <row r="26" spans="1:24" ht="8.25">
      <c r="A26" s="59" t="s">
        <v>59</v>
      </c>
      <c r="B26" s="60">
        <v>2</v>
      </c>
      <c r="C26" s="60">
        <v>0</v>
      </c>
      <c r="D26" s="60">
        <v>17889</v>
      </c>
      <c r="E26" s="60">
        <v>0</v>
      </c>
      <c r="F26" s="60">
        <f t="shared" si="0"/>
        <v>17889</v>
      </c>
      <c r="G26" s="99"/>
      <c r="H26" s="2"/>
      <c r="I26" s="2"/>
      <c r="J26" s="2"/>
      <c r="K26" s="2"/>
      <c r="L26" s="3"/>
      <c r="M26" s="1"/>
      <c r="N26" s="4"/>
      <c r="O26" s="4"/>
      <c r="P26" s="4"/>
      <c r="Q26" s="4"/>
      <c r="R26" s="4"/>
      <c r="S26" s="1"/>
      <c r="T26" s="4"/>
      <c r="U26" s="4"/>
      <c r="V26" s="4"/>
      <c r="W26" s="4"/>
      <c r="X26" s="4"/>
    </row>
    <row r="27" spans="1:24" ht="8.25">
      <c r="A27" s="59" t="s">
        <v>8</v>
      </c>
      <c r="B27" s="60">
        <v>4</v>
      </c>
      <c r="C27" s="60">
        <v>0</v>
      </c>
      <c r="D27" s="60">
        <v>10022</v>
      </c>
      <c r="E27" s="60">
        <v>0</v>
      </c>
      <c r="F27" s="60">
        <f t="shared" si="0"/>
        <v>10022</v>
      </c>
      <c r="G27" s="99"/>
      <c r="H27" s="2"/>
      <c r="I27" s="2"/>
      <c r="J27" s="2"/>
      <c r="K27" s="2"/>
      <c r="L27" s="3"/>
      <c r="M27" s="1"/>
      <c r="N27" s="4"/>
      <c r="O27" s="4"/>
      <c r="P27" s="4"/>
      <c r="Q27" s="4"/>
      <c r="R27" s="4"/>
      <c r="S27" s="1"/>
      <c r="T27" s="4"/>
      <c r="U27" s="4"/>
      <c r="V27" s="4"/>
      <c r="W27" s="4"/>
      <c r="X27" s="4"/>
    </row>
    <row r="28" spans="1:24" ht="8.25">
      <c r="A28" s="59" t="s">
        <v>42</v>
      </c>
      <c r="B28" s="60">
        <v>3</v>
      </c>
      <c r="C28" s="60">
        <v>0</v>
      </c>
      <c r="D28" s="60">
        <v>15656</v>
      </c>
      <c r="E28" s="60">
        <v>0</v>
      </c>
      <c r="F28" s="60">
        <f t="shared" si="0"/>
        <v>15656</v>
      </c>
      <c r="G28" s="99"/>
      <c r="H28" s="2"/>
      <c r="I28" s="2"/>
      <c r="J28" s="2"/>
      <c r="K28" s="2"/>
      <c r="L28" s="3"/>
      <c r="M28" s="1"/>
      <c r="N28" s="4"/>
      <c r="O28" s="4"/>
      <c r="P28" s="4"/>
      <c r="Q28" s="4"/>
      <c r="R28" s="4"/>
      <c r="S28" s="1"/>
      <c r="T28" s="4"/>
      <c r="U28" s="4"/>
      <c r="V28" s="4"/>
      <c r="W28" s="4"/>
      <c r="X28" s="4"/>
    </row>
    <row r="29" spans="1:24" ht="8.25">
      <c r="A29" s="59" t="s">
        <v>90</v>
      </c>
      <c r="B29" s="60">
        <v>80</v>
      </c>
      <c r="C29" s="60">
        <v>0</v>
      </c>
      <c r="D29" s="60">
        <v>182792</v>
      </c>
      <c r="E29" s="60">
        <v>0</v>
      </c>
      <c r="F29" s="60">
        <f>SUM(C29:E29)</f>
        <v>182792</v>
      </c>
      <c r="G29" s="99"/>
      <c r="H29" s="2"/>
      <c r="I29" s="2"/>
      <c r="J29" s="2"/>
      <c r="K29" s="2"/>
      <c r="L29" s="3"/>
      <c r="M29" s="1"/>
      <c r="N29" s="4"/>
      <c r="O29" s="4"/>
      <c r="P29" s="4"/>
      <c r="Q29" s="4"/>
      <c r="R29" s="4"/>
      <c r="S29" s="1"/>
      <c r="T29" s="4"/>
      <c r="U29" s="4"/>
      <c r="V29" s="4"/>
      <c r="W29" s="4"/>
      <c r="X29" s="4"/>
    </row>
    <row r="30" spans="1:24" ht="8.25">
      <c r="A30" s="59" t="s">
        <v>91</v>
      </c>
      <c r="B30" s="60">
        <v>45</v>
      </c>
      <c r="C30" s="60">
        <v>0</v>
      </c>
      <c r="D30" s="60">
        <v>59710</v>
      </c>
      <c r="E30" s="60">
        <v>0</v>
      </c>
      <c r="F30" s="60">
        <f>SUM(C30:E30)</f>
        <v>59710</v>
      </c>
      <c r="G30" s="99"/>
      <c r="H30" s="2"/>
      <c r="I30" s="2"/>
      <c r="J30" s="2"/>
      <c r="K30" s="2"/>
      <c r="L30" s="3"/>
      <c r="M30" s="1"/>
      <c r="N30" s="4"/>
      <c r="O30" s="4"/>
      <c r="P30" s="4"/>
      <c r="Q30" s="4"/>
      <c r="R30" s="4"/>
      <c r="S30" s="1"/>
      <c r="T30" s="4"/>
      <c r="U30" s="4"/>
      <c r="V30" s="4"/>
      <c r="W30" s="4"/>
      <c r="X30" s="4"/>
    </row>
    <row r="31" spans="1:24" ht="8.25">
      <c r="A31" s="59" t="s">
        <v>9</v>
      </c>
      <c r="B31" s="60">
        <v>5</v>
      </c>
      <c r="C31" s="60">
        <v>155788</v>
      </c>
      <c r="D31" s="60">
        <v>0</v>
      </c>
      <c r="E31" s="60">
        <v>0</v>
      </c>
      <c r="F31" s="60">
        <f t="shared" si="0"/>
        <v>155788</v>
      </c>
      <c r="G31" s="99"/>
      <c r="H31" s="2"/>
      <c r="I31" s="2"/>
      <c r="J31" s="2"/>
      <c r="K31" s="2"/>
      <c r="L31" s="3"/>
      <c r="M31" s="1"/>
      <c r="N31" s="4"/>
      <c r="O31" s="4"/>
      <c r="P31" s="4"/>
      <c r="Q31" s="4"/>
      <c r="R31" s="4"/>
      <c r="S31" s="1"/>
      <c r="T31" s="4"/>
      <c r="U31" s="4"/>
      <c r="V31" s="4"/>
      <c r="W31" s="4"/>
      <c r="X31" s="4"/>
    </row>
    <row r="32" spans="1:24" ht="8.25">
      <c r="A32" s="59" t="s">
        <v>32</v>
      </c>
      <c r="B32" s="60">
        <v>13</v>
      </c>
      <c r="C32" s="60">
        <v>60000</v>
      </c>
      <c r="D32" s="60">
        <v>275</v>
      </c>
      <c r="E32" s="60">
        <f>16351+3200</f>
        <v>19551</v>
      </c>
      <c r="F32" s="60">
        <f t="shared" si="0"/>
        <v>79826</v>
      </c>
      <c r="G32" s="99"/>
      <c r="H32" s="2"/>
      <c r="I32" s="2"/>
      <c r="J32" s="2"/>
      <c r="K32" s="2"/>
      <c r="L32" s="3"/>
      <c r="M32" s="1"/>
      <c r="N32" s="4"/>
      <c r="O32" s="4"/>
      <c r="P32" s="4"/>
      <c r="Q32" s="4"/>
      <c r="R32" s="4"/>
      <c r="S32" s="1"/>
      <c r="T32" s="4"/>
      <c r="U32" s="4"/>
      <c r="V32" s="4"/>
      <c r="W32" s="4"/>
      <c r="X32" s="4"/>
    </row>
    <row r="33" spans="1:24" ht="8.25">
      <c r="A33" s="59" t="s">
        <v>10</v>
      </c>
      <c r="B33" s="60">
        <v>10</v>
      </c>
      <c r="C33" s="60">
        <v>190142</v>
      </c>
      <c r="D33" s="60">
        <v>21453</v>
      </c>
      <c r="E33" s="60">
        <v>0</v>
      </c>
      <c r="F33" s="60">
        <f t="shared" si="0"/>
        <v>211595</v>
      </c>
      <c r="G33" s="99"/>
      <c r="H33" s="2"/>
      <c r="I33" s="2"/>
      <c r="J33" s="2"/>
      <c r="K33" s="2"/>
      <c r="L33" s="3"/>
      <c r="M33" s="1"/>
      <c r="N33" s="4"/>
      <c r="O33" s="4"/>
      <c r="P33" s="4"/>
      <c r="Q33" s="4"/>
      <c r="R33" s="4"/>
      <c r="S33" s="1"/>
      <c r="T33" s="4"/>
      <c r="U33" s="4"/>
      <c r="V33" s="4"/>
      <c r="W33" s="4"/>
      <c r="X33" s="4"/>
    </row>
    <row r="34" spans="1:24" ht="8.25">
      <c r="A34" s="63" t="s">
        <v>80</v>
      </c>
      <c r="B34" s="60">
        <v>17</v>
      </c>
      <c r="C34" s="60">
        <v>0</v>
      </c>
      <c r="D34" s="60">
        <v>33350</v>
      </c>
      <c r="E34" s="60">
        <v>0</v>
      </c>
      <c r="F34" s="60">
        <f t="shared" si="0"/>
        <v>33350</v>
      </c>
      <c r="G34" s="99"/>
      <c r="H34" s="2"/>
      <c r="I34" s="2"/>
      <c r="J34" s="2"/>
      <c r="K34" s="2"/>
      <c r="L34" s="3"/>
      <c r="M34" s="1"/>
      <c r="N34" s="4"/>
      <c r="O34" s="4"/>
      <c r="P34" s="4"/>
      <c r="Q34" s="4"/>
      <c r="R34" s="4"/>
      <c r="S34" s="1"/>
      <c r="T34" s="4"/>
      <c r="U34" s="4"/>
      <c r="V34" s="4"/>
      <c r="W34" s="4"/>
      <c r="X34" s="4"/>
    </row>
    <row r="35" spans="1:24" ht="8.25">
      <c r="A35" s="63" t="s">
        <v>84</v>
      </c>
      <c r="B35" s="64">
        <v>13</v>
      </c>
      <c r="C35" s="64">
        <v>0</v>
      </c>
      <c r="D35" s="64">
        <v>156222</v>
      </c>
      <c r="E35" s="64">
        <v>0</v>
      </c>
      <c r="F35" s="64">
        <f t="shared" si="0"/>
        <v>156222</v>
      </c>
      <c r="G35" s="99"/>
      <c r="H35" s="2"/>
      <c r="I35" s="2"/>
      <c r="J35" s="2"/>
      <c r="K35" s="2"/>
      <c r="L35" s="2"/>
      <c r="M35" s="1"/>
      <c r="N35" s="4"/>
      <c r="O35" s="4"/>
      <c r="P35" s="4"/>
      <c r="Q35" s="4"/>
      <c r="R35" s="4"/>
      <c r="S35" s="1"/>
      <c r="T35" s="4"/>
      <c r="U35" s="4"/>
      <c r="V35" s="4"/>
      <c r="W35" s="4"/>
      <c r="X35" s="4"/>
    </row>
    <row r="36" spans="1:24" ht="8.25">
      <c r="A36" s="59" t="s">
        <v>82</v>
      </c>
      <c r="B36" s="60">
        <v>11</v>
      </c>
      <c r="C36" s="60">
        <v>0</v>
      </c>
      <c r="D36" s="60">
        <v>33937</v>
      </c>
      <c r="E36" s="60">
        <v>0</v>
      </c>
      <c r="F36" s="60">
        <f t="shared" si="0"/>
        <v>33937</v>
      </c>
      <c r="G36" s="99"/>
      <c r="H36" s="2"/>
      <c r="I36" s="2"/>
      <c r="J36" s="2"/>
      <c r="K36" s="2"/>
      <c r="L36" s="3"/>
      <c r="M36" s="1"/>
      <c r="N36" s="4"/>
      <c r="O36" s="4"/>
      <c r="P36" s="4"/>
      <c r="Q36" s="4"/>
      <c r="R36" s="4"/>
      <c r="S36" s="1"/>
      <c r="T36" s="4"/>
      <c r="U36" s="4"/>
      <c r="V36" s="4"/>
      <c r="W36" s="4"/>
      <c r="X36" s="4"/>
    </row>
    <row r="37" spans="1:24" ht="8.25">
      <c r="A37" s="63" t="s">
        <v>83</v>
      </c>
      <c r="B37" s="60">
        <v>33</v>
      </c>
      <c r="C37" s="60">
        <v>0</v>
      </c>
      <c r="D37" s="60">
        <v>118545</v>
      </c>
      <c r="E37" s="60">
        <v>5000</v>
      </c>
      <c r="F37" s="60">
        <f t="shared" si="0"/>
        <v>123545</v>
      </c>
      <c r="G37" s="99"/>
      <c r="H37" s="2"/>
      <c r="I37" s="2"/>
      <c r="J37" s="2"/>
      <c r="K37" s="2"/>
      <c r="L37" s="3"/>
      <c r="M37" s="1"/>
      <c r="N37" s="4"/>
      <c r="O37" s="4"/>
      <c r="P37" s="4"/>
      <c r="Q37" s="4"/>
      <c r="R37" s="4"/>
      <c r="S37" s="1"/>
      <c r="T37" s="4"/>
      <c r="U37" s="4"/>
      <c r="V37" s="4"/>
      <c r="W37" s="4"/>
      <c r="X37" s="4"/>
    </row>
    <row r="38" spans="1:24" ht="8.25">
      <c r="A38" s="59" t="s">
        <v>81</v>
      </c>
      <c r="B38" s="60">
        <v>10</v>
      </c>
      <c r="C38" s="60">
        <v>0</v>
      </c>
      <c r="D38" s="60">
        <v>55031</v>
      </c>
      <c r="E38" s="60">
        <v>15940</v>
      </c>
      <c r="F38" s="60">
        <f t="shared" si="0"/>
        <v>70971</v>
      </c>
      <c r="G38" s="99"/>
      <c r="H38" s="2"/>
      <c r="I38" s="2"/>
      <c r="J38" s="2"/>
      <c r="K38" s="2"/>
      <c r="L38" s="3"/>
      <c r="M38" s="1"/>
      <c r="N38" s="4"/>
      <c r="O38" s="4"/>
      <c r="P38" s="4"/>
      <c r="Q38" s="4"/>
      <c r="R38" s="4"/>
      <c r="S38" s="1"/>
      <c r="T38" s="4"/>
      <c r="U38" s="4"/>
      <c r="V38" s="4"/>
      <c r="W38" s="4"/>
      <c r="X38" s="4"/>
    </row>
    <row r="39" spans="1:256" ht="8.25">
      <c r="A39" s="63" t="s">
        <v>23</v>
      </c>
      <c r="B39" s="60">
        <v>14</v>
      </c>
      <c r="C39" s="60">
        <v>0</v>
      </c>
      <c r="D39" s="60">
        <v>50553</v>
      </c>
      <c r="E39" s="60">
        <v>6364</v>
      </c>
      <c r="F39" s="60">
        <f t="shared" si="0"/>
        <v>56917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s="45" customFormat="1" ht="8.25">
      <c r="A40" s="63" t="s">
        <v>55</v>
      </c>
      <c r="B40" s="60">
        <v>6</v>
      </c>
      <c r="C40" s="60">
        <v>0</v>
      </c>
      <c r="D40" s="60">
        <v>8052</v>
      </c>
      <c r="E40" s="60">
        <v>0</v>
      </c>
      <c r="F40" s="60">
        <f t="shared" si="0"/>
        <v>8052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  <c r="IV40" s="80"/>
    </row>
    <row r="41" spans="1:256" s="45" customFormat="1" ht="8.25">
      <c r="A41" s="63" t="s">
        <v>11</v>
      </c>
      <c r="B41" s="60">
        <v>14</v>
      </c>
      <c r="C41" s="60">
        <v>26155</v>
      </c>
      <c r="D41" s="60">
        <v>30049</v>
      </c>
      <c r="E41" s="60">
        <v>0</v>
      </c>
      <c r="F41" s="60">
        <f t="shared" si="0"/>
        <v>56204</v>
      </c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  <c r="IV41" s="101"/>
    </row>
    <row r="42" spans="1:256" ht="8.25">
      <c r="A42" s="63" t="s">
        <v>12</v>
      </c>
      <c r="B42" s="60">
        <v>47</v>
      </c>
      <c r="C42" s="60">
        <v>0</v>
      </c>
      <c r="D42" s="60">
        <v>604079</v>
      </c>
      <c r="E42" s="60">
        <v>52611</v>
      </c>
      <c r="F42" s="60">
        <f t="shared" si="0"/>
        <v>656690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8.25">
      <c r="A43" s="59" t="s">
        <v>92</v>
      </c>
      <c r="B43" s="60">
        <v>6</v>
      </c>
      <c r="C43" s="60">
        <v>0</v>
      </c>
      <c r="D43" s="60">
        <v>26642</v>
      </c>
      <c r="E43" s="60">
        <v>0</v>
      </c>
      <c r="F43" s="60">
        <f>SUM(C43:E43)</f>
        <v>26642</v>
      </c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8.25">
      <c r="A44" s="63" t="s">
        <v>31</v>
      </c>
      <c r="B44" s="60">
        <f>21+19</f>
        <v>40</v>
      </c>
      <c r="C44" s="60">
        <v>0</v>
      </c>
      <c r="D44" s="60">
        <v>153155</v>
      </c>
      <c r="E44" s="60">
        <v>0</v>
      </c>
      <c r="F44" s="60">
        <f t="shared" si="0"/>
        <v>153155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8.25">
      <c r="A45" s="63" t="s">
        <v>13</v>
      </c>
      <c r="B45" s="60">
        <v>34</v>
      </c>
      <c r="C45" s="60">
        <v>0</v>
      </c>
      <c r="D45" s="60">
        <v>194602</v>
      </c>
      <c r="E45" s="60">
        <v>9532</v>
      </c>
      <c r="F45" s="60">
        <f t="shared" si="0"/>
        <v>204134</v>
      </c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s="45" customFormat="1" ht="8.25">
      <c r="A46" s="63" t="s">
        <v>14</v>
      </c>
      <c r="B46" s="60">
        <v>4</v>
      </c>
      <c r="C46" s="60">
        <v>42427</v>
      </c>
      <c r="D46" s="60">
        <v>0</v>
      </c>
      <c r="E46" s="60">
        <v>0</v>
      </c>
      <c r="F46" s="60">
        <f t="shared" si="0"/>
        <v>42427</v>
      </c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  <c r="IR46" s="102"/>
      <c r="IS46" s="102"/>
      <c r="IT46" s="102"/>
      <c r="IU46" s="102"/>
      <c r="IV46" s="102"/>
    </row>
    <row r="47" spans="1:256" s="45" customFormat="1" ht="8.25">
      <c r="A47" s="63" t="s">
        <v>93</v>
      </c>
      <c r="B47" s="64">
        <v>24</v>
      </c>
      <c r="C47" s="64">
        <v>0</v>
      </c>
      <c r="D47" s="64">
        <v>17245</v>
      </c>
      <c r="E47" s="64">
        <v>0</v>
      </c>
      <c r="F47" s="64">
        <f t="shared" si="0"/>
        <v>17245</v>
      </c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  <c r="IV47" s="103"/>
    </row>
    <row r="48" spans="1:256" s="45" customFormat="1" ht="8.25">
      <c r="A48" s="63" t="s">
        <v>94</v>
      </c>
      <c r="B48" s="64">
        <v>68</v>
      </c>
      <c r="C48" s="64" t="s">
        <v>52</v>
      </c>
      <c r="D48" s="64">
        <v>37073</v>
      </c>
      <c r="E48" s="64" t="s">
        <v>52</v>
      </c>
      <c r="F48" s="64">
        <f t="shared" si="0"/>
        <v>37073</v>
      </c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  <c r="IL48" s="102"/>
      <c r="IM48" s="102"/>
      <c r="IN48" s="102"/>
      <c r="IO48" s="102"/>
      <c r="IP48" s="102"/>
      <c r="IQ48" s="102"/>
      <c r="IR48" s="102"/>
      <c r="IS48" s="102"/>
      <c r="IT48" s="102"/>
      <c r="IU48" s="102"/>
      <c r="IV48" s="102"/>
    </row>
    <row r="49" spans="1:256" s="45" customFormat="1" ht="8.25">
      <c r="A49" s="63" t="s">
        <v>95</v>
      </c>
      <c r="B49" s="64">
        <v>14</v>
      </c>
      <c r="C49" s="64" t="s">
        <v>52</v>
      </c>
      <c r="D49" s="64">
        <v>33509</v>
      </c>
      <c r="E49" s="64" t="s">
        <v>52</v>
      </c>
      <c r="F49" s="64">
        <f t="shared" si="0"/>
        <v>33509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  <c r="IU49" s="81"/>
      <c r="IV49" s="81"/>
    </row>
    <row r="50" spans="1:256" s="45" customFormat="1" ht="8.25">
      <c r="A50" s="63" t="s">
        <v>77</v>
      </c>
      <c r="B50" s="60">
        <v>5</v>
      </c>
      <c r="C50" s="60">
        <v>0</v>
      </c>
      <c r="D50" s="60">
        <v>0</v>
      </c>
      <c r="E50" s="60">
        <v>33563</v>
      </c>
      <c r="F50" s="60">
        <f t="shared" si="0"/>
        <v>33563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  <c r="IU50" s="81"/>
      <c r="IV50" s="81"/>
    </row>
    <row r="51" spans="1:256" s="43" customFormat="1" ht="10.5" customHeight="1">
      <c r="A51" s="59" t="s">
        <v>109</v>
      </c>
      <c r="B51" s="60">
        <v>18</v>
      </c>
      <c r="C51" s="60">
        <v>0</v>
      </c>
      <c r="D51" s="60">
        <v>165066</v>
      </c>
      <c r="E51" s="60">
        <v>0</v>
      </c>
      <c r="F51" s="60">
        <f t="shared" si="0"/>
        <v>165066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</row>
    <row r="52" spans="1:256" ht="8.25">
      <c r="A52" s="63" t="s">
        <v>104</v>
      </c>
      <c r="B52" s="64">
        <v>32</v>
      </c>
      <c r="C52" s="64">
        <v>0</v>
      </c>
      <c r="D52" s="64">
        <v>36800</v>
      </c>
      <c r="E52" s="64">
        <v>2616</v>
      </c>
      <c r="F52" s="64">
        <f t="shared" si="0"/>
        <v>39416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</row>
    <row r="53" spans="1:24" ht="8.25">
      <c r="A53" s="63" t="s">
        <v>15</v>
      </c>
      <c r="B53" s="64">
        <v>20</v>
      </c>
      <c r="C53" s="64">
        <v>0</v>
      </c>
      <c r="D53" s="64">
        <v>38424</v>
      </c>
      <c r="E53" s="64">
        <v>0</v>
      </c>
      <c r="F53" s="64">
        <f t="shared" si="0"/>
        <v>38424</v>
      </c>
      <c r="G53" s="99"/>
      <c r="H53" s="2"/>
      <c r="I53" s="2"/>
      <c r="J53" s="2"/>
      <c r="K53" s="2"/>
      <c r="L53" s="3"/>
      <c r="M53" s="1"/>
      <c r="N53" s="4"/>
      <c r="O53" s="4"/>
      <c r="P53" s="4"/>
      <c r="Q53" s="4"/>
      <c r="R53" s="4"/>
      <c r="S53" s="1"/>
      <c r="T53" s="4"/>
      <c r="U53" s="4"/>
      <c r="V53" s="4"/>
      <c r="W53" s="4"/>
      <c r="X53" s="4"/>
    </row>
    <row r="54" spans="1:24" ht="8.25">
      <c r="A54" s="63" t="s">
        <v>89</v>
      </c>
      <c r="B54" s="64">
        <v>18</v>
      </c>
      <c r="C54" s="64">
        <v>0</v>
      </c>
      <c r="D54" s="64">
        <v>61299</v>
      </c>
      <c r="E54" s="64">
        <v>0</v>
      </c>
      <c r="F54" s="64">
        <f t="shared" si="0"/>
        <v>61299</v>
      </c>
      <c r="G54" s="99"/>
      <c r="H54" s="2"/>
      <c r="I54" s="2"/>
      <c r="J54" s="2"/>
      <c r="K54" s="2"/>
      <c r="L54" s="3"/>
      <c r="M54" s="1"/>
      <c r="N54" s="4"/>
      <c r="O54" s="4"/>
      <c r="P54" s="4"/>
      <c r="Q54" s="4"/>
      <c r="R54" s="4"/>
      <c r="S54" s="1"/>
      <c r="T54" s="4"/>
      <c r="U54" s="4"/>
      <c r="V54" s="4"/>
      <c r="W54" s="4"/>
      <c r="X54" s="4"/>
    </row>
    <row r="55" spans="1:24" ht="8.25">
      <c r="A55" s="59" t="s">
        <v>69</v>
      </c>
      <c r="B55" s="60">
        <v>37</v>
      </c>
      <c r="C55" s="60">
        <v>0</v>
      </c>
      <c r="D55" s="60">
        <v>81550</v>
      </c>
      <c r="E55" s="60">
        <v>0</v>
      </c>
      <c r="F55" s="60">
        <f aca="true" t="shared" si="1" ref="F55:F78">SUM(C55:E55)</f>
        <v>81550</v>
      </c>
      <c r="G55" s="99"/>
      <c r="H55" s="2"/>
      <c r="I55" s="2"/>
      <c r="J55" s="2"/>
      <c r="K55" s="2"/>
      <c r="L55" s="2"/>
      <c r="M55" s="1"/>
      <c r="N55" s="4"/>
      <c r="O55" s="4"/>
      <c r="P55" s="4"/>
      <c r="Q55" s="4"/>
      <c r="R55" s="4"/>
      <c r="S55" s="1"/>
      <c r="T55" s="4"/>
      <c r="U55" s="4"/>
      <c r="V55" s="4"/>
      <c r="W55" s="4"/>
      <c r="X55" s="4"/>
    </row>
    <row r="56" spans="1:24" ht="9" customHeight="1">
      <c r="A56" s="63" t="s">
        <v>78</v>
      </c>
      <c r="B56" s="60">
        <v>16</v>
      </c>
      <c r="C56" s="60">
        <v>0</v>
      </c>
      <c r="D56" s="60">
        <v>20133</v>
      </c>
      <c r="E56" s="60">
        <v>0</v>
      </c>
      <c r="F56" s="60">
        <f t="shared" si="1"/>
        <v>20133</v>
      </c>
      <c r="G56" s="99"/>
      <c r="H56" s="24"/>
      <c r="I56" s="24"/>
      <c r="J56" s="1"/>
      <c r="K56" s="1"/>
      <c r="L56" s="1"/>
      <c r="M56" s="1"/>
      <c r="N56" s="22"/>
      <c r="O56" s="22"/>
      <c r="P56" s="20"/>
      <c r="Q56" s="20"/>
      <c r="R56" s="20"/>
      <c r="S56" s="1"/>
      <c r="T56" s="22"/>
      <c r="U56" s="22"/>
      <c r="V56" s="20"/>
      <c r="W56" s="20"/>
      <c r="X56" s="20"/>
    </row>
    <row r="57" spans="1:24" ht="8.25">
      <c r="A57" s="63" t="s">
        <v>108</v>
      </c>
      <c r="B57" s="60">
        <v>56</v>
      </c>
      <c r="C57" s="60">
        <f>-I88</f>
        <v>0</v>
      </c>
      <c r="D57" s="60">
        <v>103389</v>
      </c>
      <c r="E57" s="60">
        <f>-G86</f>
        <v>0</v>
      </c>
      <c r="F57" s="60">
        <f t="shared" si="1"/>
        <v>103389</v>
      </c>
      <c r="G57" s="99"/>
      <c r="H57" s="2"/>
      <c r="I57" s="2"/>
      <c r="J57" s="2"/>
      <c r="K57" s="2"/>
      <c r="L57" s="3"/>
      <c r="M57" s="1"/>
      <c r="N57" s="4"/>
      <c r="O57" s="4"/>
      <c r="P57" s="4"/>
      <c r="Q57" s="4"/>
      <c r="R57" s="4"/>
      <c r="S57" s="1"/>
      <c r="T57" s="4"/>
      <c r="U57" s="4"/>
      <c r="V57" s="4"/>
      <c r="W57" s="4"/>
      <c r="X57" s="4"/>
    </row>
    <row r="58" spans="1:24" ht="8.25">
      <c r="A58" s="63" t="s">
        <v>76</v>
      </c>
      <c r="B58" s="60">
        <v>6</v>
      </c>
      <c r="C58" s="60">
        <v>0</v>
      </c>
      <c r="D58" s="60">
        <v>50459</v>
      </c>
      <c r="E58" s="60">
        <v>0</v>
      </c>
      <c r="F58" s="60">
        <f t="shared" si="1"/>
        <v>50459</v>
      </c>
      <c r="G58" s="99"/>
      <c r="H58" s="2"/>
      <c r="I58" s="2"/>
      <c r="J58" s="2"/>
      <c r="K58" s="2"/>
      <c r="L58" s="3"/>
      <c r="M58" s="1"/>
      <c r="N58" s="4"/>
      <c r="O58" s="4"/>
      <c r="P58" s="4"/>
      <c r="Q58" s="4"/>
      <c r="R58" s="4"/>
      <c r="S58" s="1"/>
      <c r="T58" s="4"/>
      <c r="U58" s="4"/>
      <c r="V58" s="4"/>
      <c r="W58" s="4"/>
      <c r="X58" s="4"/>
    </row>
    <row r="59" spans="1:24" ht="8.25">
      <c r="A59" s="63" t="s">
        <v>75</v>
      </c>
      <c r="B59" s="60">
        <v>82</v>
      </c>
      <c r="C59" s="60">
        <v>0</v>
      </c>
      <c r="D59" s="60">
        <v>78000</v>
      </c>
      <c r="E59" s="60">
        <v>0</v>
      </c>
      <c r="F59" s="60">
        <f t="shared" si="1"/>
        <v>78000</v>
      </c>
      <c r="G59" s="99"/>
      <c r="H59" s="39"/>
      <c r="I59" s="2"/>
      <c r="J59" s="2"/>
      <c r="K59" s="2"/>
      <c r="L59" s="3"/>
      <c r="M59" s="1"/>
      <c r="N59" s="4"/>
      <c r="O59" s="4"/>
      <c r="P59" s="4"/>
      <c r="Q59" s="4"/>
      <c r="R59" s="4"/>
      <c r="S59" s="1"/>
      <c r="T59" s="4"/>
      <c r="U59" s="4"/>
      <c r="V59" s="4"/>
      <c r="W59" s="4"/>
      <c r="X59" s="4"/>
    </row>
    <row r="60" spans="1:24" ht="8.25">
      <c r="A60" s="59" t="s">
        <v>71</v>
      </c>
      <c r="B60" s="60">
        <v>128</v>
      </c>
      <c r="C60" s="60">
        <v>0</v>
      </c>
      <c r="D60" s="60">
        <v>174164</v>
      </c>
      <c r="E60" s="60">
        <v>0</v>
      </c>
      <c r="F60" s="60">
        <f t="shared" si="1"/>
        <v>174164</v>
      </c>
      <c r="G60" s="99"/>
      <c r="H60" s="2"/>
      <c r="I60" s="2"/>
      <c r="J60" s="2"/>
      <c r="K60" s="2"/>
      <c r="L60" s="3"/>
      <c r="M60" s="1"/>
      <c r="N60" s="4"/>
      <c r="O60" s="4"/>
      <c r="P60" s="4"/>
      <c r="Q60" s="4"/>
      <c r="R60" s="4"/>
      <c r="S60" s="1"/>
      <c r="T60" s="4"/>
      <c r="U60" s="4"/>
      <c r="V60" s="4"/>
      <c r="W60" s="4"/>
      <c r="X60" s="4"/>
    </row>
    <row r="61" spans="1:24" ht="8.25">
      <c r="A61" s="59" t="s">
        <v>70</v>
      </c>
      <c r="B61" s="60">
        <v>26</v>
      </c>
      <c r="C61" s="60">
        <v>0</v>
      </c>
      <c r="D61" s="60">
        <v>263134</v>
      </c>
      <c r="E61" s="60">
        <v>83002</v>
      </c>
      <c r="F61" s="60">
        <f t="shared" si="1"/>
        <v>346136</v>
      </c>
      <c r="G61" s="99"/>
      <c r="H61" s="99"/>
      <c r="I61" s="99"/>
      <c r="J61" s="99"/>
      <c r="K61" s="99"/>
      <c r="L61" s="99"/>
      <c r="M61" s="99"/>
      <c r="N61" s="99"/>
      <c r="O61" s="4"/>
      <c r="P61" s="4"/>
      <c r="Q61" s="4"/>
      <c r="R61" s="4"/>
      <c r="S61" s="1"/>
      <c r="T61" s="4"/>
      <c r="U61" s="4"/>
      <c r="V61" s="4"/>
      <c r="W61" s="4"/>
      <c r="X61" s="4"/>
    </row>
    <row r="62" spans="1:24" s="43" customFormat="1" ht="8.25">
      <c r="A62" s="63" t="s">
        <v>73</v>
      </c>
      <c r="B62" s="60">
        <v>66</v>
      </c>
      <c r="C62" s="60">
        <v>0</v>
      </c>
      <c r="D62" s="60">
        <v>47777</v>
      </c>
      <c r="E62" s="60">
        <v>0</v>
      </c>
      <c r="F62" s="60">
        <f t="shared" si="1"/>
        <v>47777</v>
      </c>
      <c r="G62" s="105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41"/>
    </row>
    <row r="63" spans="1:24" s="43" customFormat="1" ht="8.25">
      <c r="A63" s="59" t="s">
        <v>74</v>
      </c>
      <c r="B63" s="60">
        <v>46</v>
      </c>
      <c r="C63" s="60">
        <v>0</v>
      </c>
      <c r="D63" s="60">
        <v>79962.086</v>
      </c>
      <c r="E63" s="60">
        <v>0</v>
      </c>
      <c r="F63" s="60">
        <f t="shared" si="1"/>
        <v>79962.086</v>
      </c>
      <c r="G63" s="104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41"/>
    </row>
    <row r="64" spans="1:24" ht="8.25">
      <c r="A64" s="63" t="s">
        <v>16</v>
      </c>
      <c r="B64" s="60">
        <v>7</v>
      </c>
      <c r="C64" s="60">
        <v>466622</v>
      </c>
      <c r="D64" s="60">
        <v>0</v>
      </c>
      <c r="E64" s="60">
        <v>0</v>
      </c>
      <c r="F64" s="60">
        <f t="shared" si="1"/>
        <v>466622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4"/>
    </row>
    <row r="65" spans="1:24" ht="9.75" customHeight="1">
      <c r="A65" s="63" t="s">
        <v>66</v>
      </c>
      <c r="B65" s="60">
        <v>1</v>
      </c>
      <c r="C65" s="60">
        <v>0</v>
      </c>
      <c r="D65" s="60">
        <v>21849</v>
      </c>
      <c r="E65" s="60">
        <v>0</v>
      </c>
      <c r="F65" s="60">
        <f t="shared" si="1"/>
        <v>21849</v>
      </c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4"/>
    </row>
    <row r="66" spans="1:24" s="45" customFormat="1" ht="8.25">
      <c r="A66" s="63" t="s">
        <v>64</v>
      </c>
      <c r="B66" s="64">
        <v>28</v>
      </c>
      <c r="C66" s="64">
        <v>0</v>
      </c>
      <c r="D66" s="64">
        <v>55222</v>
      </c>
      <c r="E66" s="64">
        <v>0</v>
      </c>
      <c r="F66" s="64">
        <f t="shared" si="1"/>
        <v>55222</v>
      </c>
      <c r="G66" s="80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44"/>
    </row>
    <row r="67" spans="1:24" s="45" customFormat="1" ht="8.25">
      <c r="A67" s="63" t="s">
        <v>68</v>
      </c>
      <c r="B67" s="64">
        <v>16</v>
      </c>
      <c r="C67" s="64">
        <v>0</v>
      </c>
      <c r="D67" s="64">
        <v>57761</v>
      </c>
      <c r="E67" s="64">
        <v>0</v>
      </c>
      <c r="F67" s="64">
        <f t="shared" si="1"/>
        <v>57761</v>
      </c>
      <c r="G67" s="80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44"/>
    </row>
    <row r="68" spans="1:24" s="45" customFormat="1" ht="8.25">
      <c r="A68" s="63" t="s">
        <v>65</v>
      </c>
      <c r="B68" s="64">
        <v>9</v>
      </c>
      <c r="C68" s="64">
        <v>0</v>
      </c>
      <c r="D68" s="64">
        <v>71290</v>
      </c>
      <c r="E68" s="64">
        <v>4800</v>
      </c>
      <c r="F68" s="64">
        <f t="shared" si="1"/>
        <v>76090</v>
      </c>
      <c r="G68" s="102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44"/>
    </row>
    <row r="69" spans="1:24" s="45" customFormat="1" ht="8.25">
      <c r="A69" s="63" t="s">
        <v>79</v>
      </c>
      <c r="B69" s="60">
        <v>5</v>
      </c>
      <c r="C69" s="60">
        <v>78000</v>
      </c>
      <c r="D69" s="60">
        <v>0</v>
      </c>
      <c r="E69" s="60">
        <v>0</v>
      </c>
      <c r="F69" s="60">
        <f t="shared" si="1"/>
        <v>78000</v>
      </c>
      <c r="G69" s="81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44"/>
    </row>
    <row r="70" spans="1:24" ht="8.25">
      <c r="A70" s="59" t="s">
        <v>99</v>
      </c>
      <c r="B70" s="60">
        <v>36</v>
      </c>
      <c r="C70" s="60">
        <v>1585345</v>
      </c>
      <c r="D70" s="60">
        <v>426326</v>
      </c>
      <c r="E70" s="60">
        <v>0</v>
      </c>
      <c r="F70" s="60">
        <f t="shared" si="1"/>
        <v>2011671</v>
      </c>
      <c r="G70" s="99"/>
      <c r="H70" s="2"/>
      <c r="I70" s="130"/>
      <c r="J70" s="2"/>
      <c r="K70" s="142"/>
      <c r="L70" s="3"/>
      <c r="M70" s="146"/>
      <c r="N70" s="131"/>
      <c r="O70" s="131"/>
      <c r="P70" s="4"/>
      <c r="Q70" s="4"/>
      <c r="R70" s="4"/>
      <c r="S70" s="1"/>
      <c r="T70" s="4"/>
      <c r="U70" s="4"/>
      <c r="V70" s="4"/>
      <c r="W70" s="4"/>
      <c r="X70" s="4"/>
    </row>
    <row r="71" spans="1:24" ht="8.25">
      <c r="A71" s="63" t="s">
        <v>105</v>
      </c>
      <c r="B71" s="64">
        <v>4</v>
      </c>
      <c r="C71" s="64">
        <v>0</v>
      </c>
      <c r="D71" s="64">
        <v>164000</v>
      </c>
      <c r="E71" s="64">
        <v>0</v>
      </c>
      <c r="F71" s="64">
        <f t="shared" si="1"/>
        <v>164000</v>
      </c>
      <c r="G71" s="99"/>
      <c r="H71" s="2"/>
      <c r="I71" s="130"/>
      <c r="J71" s="2"/>
      <c r="K71" s="142"/>
      <c r="L71" s="3"/>
      <c r="M71" s="146"/>
      <c r="N71" s="131"/>
      <c r="O71" s="131"/>
      <c r="P71" s="4"/>
      <c r="Q71" s="4"/>
      <c r="R71" s="4"/>
      <c r="S71" s="1"/>
      <c r="T71" s="4"/>
      <c r="U71" s="4"/>
      <c r="V71" s="4"/>
      <c r="W71" s="4"/>
      <c r="X71" s="4"/>
    </row>
    <row r="72" spans="1:24" ht="8.25">
      <c r="A72" s="63" t="s">
        <v>100</v>
      </c>
      <c r="B72" s="64">
        <v>16</v>
      </c>
      <c r="C72" s="64">
        <v>509000</v>
      </c>
      <c r="D72" s="64">
        <v>192159</v>
      </c>
      <c r="E72" s="64">
        <v>0</v>
      </c>
      <c r="F72" s="64">
        <f t="shared" si="1"/>
        <v>701159</v>
      </c>
      <c r="G72" s="99"/>
      <c r="H72" s="2"/>
      <c r="I72" s="130"/>
      <c r="J72" s="2"/>
      <c r="K72" s="142"/>
      <c r="L72" s="3"/>
      <c r="M72" s="146"/>
      <c r="N72" s="131"/>
      <c r="O72" s="131"/>
      <c r="P72" s="4"/>
      <c r="Q72" s="4"/>
      <c r="R72" s="4"/>
      <c r="S72" s="1"/>
      <c r="T72" s="4"/>
      <c r="U72" s="4"/>
      <c r="V72" s="4"/>
      <c r="W72" s="4"/>
      <c r="X72" s="4"/>
    </row>
    <row r="73" spans="1:24" ht="9">
      <c r="A73" s="63" t="s">
        <v>102</v>
      </c>
      <c r="B73" s="64">
        <v>4</v>
      </c>
      <c r="C73" s="64">
        <v>0</v>
      </c>
      <c r="D73" s="64">
        <v>18000</v>
      </c>
      <c r="E73" s="64">
        <v>0</v>
      </c>
      <c r="F73" s="64">
        <f t="shared" si="1"/>
        <v>18000</v>
      </c>
      <c r="G73" s="99"/>
      <c r="H73" s="2"/>
      <c r="I73" s="130"/>
      <c r="J73" s="2"/>
      <c r="K73" s="142"/>
      <c r="L73" s="3"/>
      <c r="M73" s="146"/>
      <c r="N73" s="131"/>
      <c r="O73" s="131"/>
      <c r="P73" s="4"/>
      <c r="Q73" s="4"/>
      <c r="R73" s="4"/>
      <c r="S73" s="1"/>
      <c r="T73" s="4"/>
      <c r="U73" s="4"/>
      <c r="V73" s="4"/>
      <c r="W73" s="4"/>
      <c r="X73" s="4"/>
    </row>
    <row r="74" spans="1:24" ht="8.25">
      <c r="A74" s="63" t="s">
        <v>103</v>
      </c>
      <c r="B74" s="64">
        <v>2</v>
      </c>
      <c r="C74" s="64">
        <v>0</v>
      </c>
      <c r="D74" s="64">
        <v>12255</v>
      </c>
      <c r="E74" s="64">
        <v>0</v>
      </c>
      <c r="F74" s="64">
        <f>SUM(C74:E74)</f>
        <v>12255</v>
      </c>
      <c r="G74" s="99"/>
      <c r="H74" s="2"/>
      <c r="I74" s="2"/>
      <c r="J74" s="2"/>
      <c r="K74" s="2"/>
      <c r="L74" s="2"/>
      <c r="M74" s="1"/>
      <c r="N74" s="4"/>
      <c r="O74" s="4"/>
      <c r="P74" s="4"/>
      <c r="Q74" s="4"/>
      <c r="R74" s="4"/>
      <c r="S74" s="1"/>
      <c r="T74" s="4"/>
      <c r="U74" s="4"/>
      <c r="V74" s="4"/>
      <c r="W74" s="4"/>
      <c r="X74" s="4"/>
    </row>
    <row r="75" spans="1:24" ht="8.25">
      <c r="A75" s="63" t="s">
        <v>30</v>
      </c>
      <c r="B75" s="60">
        <v>3</v>
      </c>
      <c r="C75" s="60">
        <v>0</v>
      </c>
      <c r="D75" s="60">
        <v>1504</v>
      </c>
      <c r="E75" s="60">
        <v>0</v>
      </c>
      <c r="F75" s="60">
        <f t="shared" si="1"/>
        <v>1504</v>
      </c>
      <c r="G75" s="99"/>
      <c r="H75" s="2"/>
      <c r="I75" s="130"/>
      <c r="J75" s="2"/>
      <c r="K75" s="142"/>
      <c r="L75" s="3"/>
      <c r="M75" s="146"/>
      <c r="N75" s="131"/>
      <c r="O75" s="131"/>
      <c r="P75" s="4"/>
      <c r="Q75" s="4"/>
      <c r="R75" s="4"/>
      <c r="S75" s="1"/>
      <c r="T75" s="4"/>
      <c r="U75" s="4"/>
      <c r="V75" s="4"/>
      <c r="W75" s="4"/>
      <c r="X75" s="4"/>
    </row>
    <row r="76" spans="1:24" ht="8.25">
      <c r="A76" s="63" t="s">
        <v>56</v>
      </c>
      <c r="B76" s="60">
        <v>2</v>
      </c>
      <c r="C76" s="60">
        <v>0</v>
      </c>
      <c r="D76" s="60">
        <v>3200</v>
      </c>
      <c r="E76" s="60">
        <v>0</v>
      </c>
      <c r="F76" s="60">
        <f t="shared" si="1"/>
        <v>3200</v>
      </c>
      <c r="G76" s="99"/>
      <c r="H76" s="2"/>
      <c r="I76" s="130"/>
      <c r="J76" s="2"/>
      <c r="K76" s="142"/>
      <c r="L76" s="2"/>
      <c r="M76" s="146"/>
      <c r="N76" s="131"/>
      <c r="O76" s="131"/>
      <c r="P76" s="4"/>
      <c r="Q76" s="4"/>
      <c r="R76" s="4"/>
      <c r="S76" s="1"/>
      <c r="T76" s="4"/>
      <c r="U76" s="4"/>
      <c r="V76" s="4"/>
      <c r="W76" s="4"/>
      <c r="X76" s="4"/>
    </row>
    <row r="77" spans="1:24" ht="8.25">
      <c r="A77" s="63" t="s">
        <v>61</v>
      </c>
      <c r="B77" s="60">
        <v>10</v>
      </c>
      <c r="C77" s="60">
        <v>0</v>
      </c>
      <c r="D77" s="60">
        <v>36857</v>
      </c>
      <c r="E77" s="60">
        <v>0</v>
      </c>
      <c r="F77" s="60">
        <f t="shared" si="1"/>
        <v>36857</v>
      </c>
      <c r="G77" s="99"/>
      <c r="H77" s="2"/>
      <c r="I77" s="130"/>
      <c r="J77" s="2"/>
      <c r="K77" s="142"/>
      <c r="L77" s="2"/>
      <c r="M77" s="146"/>
      <c r="N77" s="131"/>
      <c r="O77" s="131"/>
      <c r="P77" s="4"/>
      <c r="Q77" s="4"/>
      <c r="R77" s="4"/>
      <c r="S77" s="1"/>
      <c r="T77" s="4"/>
      <c r="U77" s="4"/>
      <c r="V77" s="4"/>
      <c r="W77" s="4"/>
      <c r="X77" s="4"/>
    </row>
    <row r="78" spans="1:24" ht="8.25">
      <c r="A78" s="63" t="s">
        <v>17</v>
      </c>
      <c r="B78" s="60">
        <v>2</v>
      </c>
      <c r="C78" s="60">
        <v>0</v>
      </c>
      <c r="D78" s="60">
        <v>11000</v>
      </c>
      <c r="E78" s="60">
        <v>0</v>
      </c>
      <c r="F78" s="60">
        <f t="shared" si="1"/>
        <v>11000</v>
      </c>
      <c r="G78" s="99"/>
      <c r="H78" s="28"/>
      <c r="I78" s="132"/>
      <c r="J78" s="1"/>
      <c r="K78" s="146"/>
      <c r="L78" s="1"/>
      <c r="M78" s="146"/>
      <c r="N78" s="133"/>
      <c r="O78" s="133"/>
      <c r="P78" s="20"/>
      <c r="Q78" s="20"/>
      <c r="R78" s="20"/>
      <c r="S78" s="1"/>
      <c r="T78" s="23"/>
      <c r="U78" s="23"/>
      <c r="V78" s="20"/>
      <c r="W78" s="20"/>
      <c r="X78" s="20"/>
    </row>
    <row r="79" spans="1:24" ht="4.5" customHeight="1">
      <c r="A79" s="61"/>
      <c r="B79" s="58"/>
      <c r="C79" s="58"/>
      <c r="D79" s="58"/>
      <c r="E79" s="58"/>
      <c r="F79" s="58"/>
      <c r="G79" s="99"/>
      <c r="H79" s="24"/>
      <c r="I79" s="134"/>
      <c r="J79" s="24"/>
      <c r="K79" s="147"/>
      <c r="L79" s="24"/>
      <c r="M79" s="146"/>
      <c r="N79" s="135"/>
      <c r="O79" s="135"/>
      <c r="P79" s="22"/>
      <c r="Q79" s="22"/>
      <c r="R79" s="22"/>
      <c r="S79" s="1"/>
      <c r="T79" s="22"/>
      <c r="U79" s="22"/>
      <c r="V79" s="22"/>
      <c r="W79" s="22"/>
      <c r="X79" s="22"/>
    </row>
    <row r="80" spans="1:24" ht="9" customHeight="1">
      <c r="A80" s="62" t="s">
        <v>2</v>
      </c>
      <c r="B80" s="57">
        <f>SUM(B82:B113)</f>
        <v>408</v>
      </c>
      <c r="C80" s="57">
        <f>SUM(C82:C113)</f>
        <v>1437273</v>
      </c>
      <c r="D80" s="57">
        <f>SUM(D82:D113)</f>
        <v>2164027.299</v>
      </c>
      <c r="E80" s="57">
        <f>SUM(E82:E113)</f>
        <v>92986</v>
      </c>
      <c r="F80" s="57">
        <f>SUM(F82:F113)</f>
        <v>3694286.299</v>
      </c>
      <c r="G80" s="99"/>
      <c r="H80" s="24"/>
      <c r="I80" s="134"/>
      <c r="J80" s="1"/>
      <c r="K80" s="146"/>
      <c r="L80" s="1"/>
      <c r="M80" s="146"/>
      <c r="N80" s="135"/>
      <c r="O80" s="135"/>
      <c r="P80" s="20"/>
      <c r="Q80" s="20"/>
      <c r="R80" s="20"/>
      <c r="S80" s="1"/>
      <c r="T80" s="22"/>
      <c r="U80" s="22"/>
      <c r="V80" s="20"/>
      <c r="W80" s="20"/>
      <c r="X80" s="20"/>
    </row>
    <row r="81" spans="1:24" ht="4.5" customHeight="1">
      <c r="A81" s="62"/>
      <c r="B81" s="58"/>
      <c r="C81" s="58"/>
      <c r="D81" s="58"/>
      <c r="E81" s="58"/>
      <c r="F81" s="58"/>
      <c r="G81" s="99"/>
      <c r="H81" s="2"/>
      <c r="I81" s="130"/>
      <c r="J81" s="2"/>
      <c r="K81" s="142"/>
      <c r="L81" s="3"/>
      <c r="M81" s="146"/>
      <c r="N81" s="131"/>
      <c r="O81" s="131"/>
      <c r="P81" s="4"/>
      <c r="Q81" s="4"/>
      <c r="R81" s="4"/>
      <c r="S81" s="1"/>
      <c r="T81" s="4"/>
      <c r="U81" s="4"/>
      <c r="V81" s="4"/>
      <c r="W81" s="4"/>
      <c r="X81" s="4"/>
    </row>
    <row r="82" spans="1:24" ht="8.25">
      <c r="A82" s="63" t="s">
        <v>57</v>
      </c>
      <c r="B82" s="60">
        <v>18</v>
      </c>
      <c r="C82" s="60">
        <v>0</v>
      </c>
      <c r="D82" s="60">
        <v>0</v>
      </c>
      <c r="E82" s="60">
        <v>2117</v>
      </c>
      <c r="F82" s="60">
        <f aca="true" t="shared" si="2" ref="F82:F113">SUM(C82:E82)</f>
        <v>2117</v>
      </c>
      <c r="G82" s="99"/>
      <c r="H82" s="2"/>
      <c r="I82" s="130"/>
      <c r="J82" s="2"/>
      <c r="K82" s="142"/>
      <c r="L82" s="3"/>
      <c r="M82" s="146"/>
      <c r="N82" s="131"/>
      <c r="O82" s="131"/>
      <c r="P82" s="4"/>
      <c r="Q82" s="4"/>
      <c r="R82" s="4"/>
      <c r="S82" s="1"/>
      <c r="T82" s="4"/>
      <c r="U82" s="4"/>
      <c r="V82" s="4"/>
      <c r="W82" s="4"/>
      <c r="X82" s="4"/>
    </row>
    <row r="83" spans="1:24" ht="8.25">
      <c r="A83" s="63" t="s">
        <v>18</v>
      </c>
      <c r="B83" s="60">
        <v>25</v>
      </c>
      <c r="C83" s="60">
        <v>0</v>
      </c>
      <c r="D83" s="60">
        <v>199978</v>
      </c>
      <c r="E83" s="60">
        <v>9571</v>
      </c>
      <c r="F83" s="60">
        <f t="shared" si="2"/>
        <v>209549</v>
      </c>
      <c r="G83" s="99"/>
      <c r="H83" s="2"/>
      <c r="I83" s="130"/>
      <c r="J83" s="2"/>
      <c r="K83" s="142"/>
      <c r="L83" s="3"/>
      <c r="M83" s="146"/>
      <c r="N83" s="131"/>
      <c r="O83" s="131"/>
      <c r="P83" s="4"/>
      <c r="Q83" s="4"/>
      <c r="R83" s="4"/>
      <c r="S83" s="1"/>
      <c r="T83" s="4"/>
      <c r="U83" s="4"/>
      <c r="V83" s="4"/>
      <c r="W83" s="4"/>
      <c r="X83" s="4"/>
    </row>
    <row r="84" spans="1:24" s="32" customFormat="1" ht="8.25">
      <c r="A84" s="65" t="s">
        <v>67</v>
      </c>
      <c r="B84" s="66">
        <v>22</v>
      </c>
      <c r="C84" s="66">
        <v>0</v>
      </c>
      <c r="D84" s="66">
        <v>0</v>
      </c>
      <c r="E84" s="66">
        <v>2584</v>
      </c>
      <c r="F84" s="66">
        <f t="shared" si="2"/>
        <v>2584</v>
      </c>
      <c r="G84" s="106"/>
      <c r="H84" s="30"/>
      <c r="I84" s="136"/>
      <c r="J84" s="30"/>
      <c r="K84" s="148"/>
      <c r="L84" s="31"/>
      <c r="M84" s="151"/>
      <c r="N84" s="137"/>
      <c r="O84" s="137"/>
      <c r="P84" s="30"/>
      <c r="Q84" s="30"/>
      <c r="R84" s="30"/>
      <c r="S84" s="29"/>
      <c r="T84" s="30"/>
      <c r="U84" s="30"/>
      <c r="V84" s="30"/>
      <c r="W84" s="30"/>
      <c r="X84" s="30"/>
    </row>
    <row r="85" spans="1:24" ht="8.25">
      <c r="A85" s="63" t="s">
        <v>86</v>
      </c>
      <c r="B85" s="60">
        <v>10</v>
      </c>
      <c r="C85" s="60">
        <v>0</v>
      </c>
      <c r="D85" s="60">
        <v>38361</v>
      </c>
      <c r="E85" s="60">
        <v>0</v>
      </c>
      <c r="F85" s="60">
        <f t="shared" si="2"/>
        <v>38361</v>
      </c>
      <c r="G85" s="99"/>
      <c r="H85" s="2"/>
      <c r="I85" s="130"/>
      <c r="J85" s="2"/>
      <c r="K85" s="142"/>
      <c r="L85" s="3"/>
      <c r="M85" s="146"/>
      <c r="N85" s="131"/>
      <c r="O85" s="131"/>
      <c r="P85" s="4"/>
      <c r="Q85" s="4"/>
      <c r="R85" s="4"/>
      <c r="S85" s="1"/>
      <c r="T85" s="4"/>
      <c r="U85" s="4"/>
      <c r="V85" s="4"/>
      <c r="W85" s="4"/>
      <c r="X85" s="4"/>
    </row>
    <row r="86" spans="1:24" ht="8.25">
      <c r="A86" s="63" t="s">
        <v>19</v>
      </c>
      <c r="B86" s="60">
        <v>10</v>
      </c>
      <c r="C86" s="60">
        <v>0</v>
      </c>
      <c r="D86" s="60">
        <v>70475</v>
      </c>
      <c r="E86" s="60">
        <v>9516</v>
      </c>
      <c r="F86" s="60">
        <f t="shared" si="2"/>
        <v>79991</v>
      </c>
      <c r="G86" s="99"/>
      <c r="H86" s="2"/>
      <c r="I86" s="130"/>
      <c r="J86" s="2"/>
      <c r="K86" s="142"/>
      <c r="L86" s="3"/>
      <c r="M86" s="146"/>
      <c r="N86" s="153"/>
      <c r="O86" s="131"/>
      <c r="P86" s="33"/>
      <c r="Q86" s="4"/>
      <c r="R86" s="4"/>
      <c r="S86" s="1"/>
      <c r="T86" s="4"/>
      <c r="U86" s="4"/>
      <c r="V86" s="4"/>
      <c r="W86" s="4"/>
      <c r="X86" s="4"/>
    </row>
    <row r="87" spans="1:24" ht="8.25">
      <c r="A87" s="63" t="s">
        <v>20</v>
      </c>
      <c r="B87" s="60">
        <v>12</v>
      </c>
      <c r="C87" s="60">
        <v>485198</v>
      </c>
      <c r="D87" s="60">
        <v>0</v>
      </c>
      <c r="E87" s="60">
        <v>4770</v>
      </c>
      <c r="F87" s="60">
        <f t="shared" si="2"/>
        <v>489968</v>
      </c>
      <c r="G87" s="99"/>
      <c r="H87" s="2"/>
      <c r="I87" s="130"/>
      <c r="J87" s="2"/>
      <c r="K87" s="142"/>
      <c r="L87" s="3"/>
      <c r="M87" s="146"/>
      <c r="N87" s="131"/>
      <c r="O87" s="131"/>
      <c r="P87" s="4"/>
      <c r="Q87" s="4"/>
      <c r="R87" s="4"/>
      <c r="S87" s="1"/>
      <c r="T87" s="4"/>
      <c r="U87" s="4"/>
      <c r="V87" s="4"/>
      <c r="W87" s="4"/>
      <c r="X87" s="4"/>
    </row>
    <row r="88" spans="1:24" ht="8.25">
      <c r="A88" s="63" t="s">
        <v>96</v>
      </c>
      <c r="B88" s="60">
        <v>10</v>
      </c>
      <c r="C88" s="60">
        <v>483928</v>
      </c>
      <c r="D88" s="60">
        <v>68364</v>
      </c>
      <c r="E88" s="60">
        <v>0</v>
      </c>
      <c r="F88" s="60">
        <f t="shared" si="2"/>
        <v>552292</v>
      </c>
      <c r="G88" s="99"/>
      <c r="H88" s="2"/>
      <c r="I88" s="130"/>
      <c r="J88" s="2"/>
      <c r="K88" s="142"/>
      <c r="L88" s="3"/>
      <c r="M88" s="146"/>
      <c r="N88" s="131"/>
      <c r="O88" s="131"/>
      <c r="P88" s="4"/>
      <c r="Q88" s="4"/>
      <c r="R88" s="4"/>
      <c r="S88" s="1"/>
      <c r="T88" s="4"/>
      <c r="U88" s="4"/>
      <c r="V88" s="4"/>
      <c r="W88" s="4"/>
      <c r="X88" s="4"/>
    </row>
    <row r="89" spans="1:24" ht="8.25">
      <c r="A89" s="63" t="s">
        <v>45</v>
      </c>
      <c r="B89" s="60">
        <v>12</v>
      </c>
      <c r="C89" s="60">
        <v>0</v>
      </c>
      <c r="D89" s="60">
        <v>36417</v>
      </c>
      <c r="E89" s="60">
        <v>0</v>
      </c>
      <c r="F89" s="60">
        <f t="shared" si="2"/>
        <v>36417</v>
      </c>
      <c r="G89" s="99"/>
      <c r="H89" s="2"/>
      <c r="I89" s="130"/>
      <c r="J89" s="34"/>
      <c r="K89" s="142"/>
      <c r="L89" s="3"/>
      <c r="M89" s="146"/>
      <c r="N89" s="131"/>
      <c r="O89" s="131"/>
      <c r="P89" s="4"/>
      <c r="Q89" s="4"/>
      <c r="R89" s="4"/>
      <c r="S89" s="1"/>
      <c r="T89" s="4"/>
      <c r="U89" s="4"/>
      <c r="V89" s="4"/>
      <c r="W89" s="4"/>
      <c r="X89" s="4"/>
    </row>
    <row r="90" spans="1:24" ht="8.25">
      <c r="A90" s="63" t="s">
        <v>46</v>
      </c>
      <c r="B90" s="60">
        <v>15</v>
      </c>
      <c r="C90" s="60">
        <v>47229</v>
      </c>
      <c r="D90" s="60">
        <v>112625</v>
      </c>
      <c r="E90" s="60">
        <v>0</v>
      </c>
      <c r="F90" s="60">
        <f t="shared" si="2"/>
        <v>159854</v>
      </c>
      <c r="G90" s="99"/>
      <c r="H90" s="2"/>
      <c r="I90" s="130"/>
      <c r="J90" s="2"/>
      <c r="K90" s="142"/>
      <c r="L90" s="3"/>
      <c r="M90" s="146"/>
      <c r="N90" s="131"/>
      <c r="O90" s="131"/>
      <c r="P90" s="4"/>
      <c r="Q90" s="4"/>
      <c r="R90" s="4"/>
      <c r="S90" s="1"/>
      <c r="T90" s="4"/>
      <c r="U90" s="4"/>
      <c r="V90" s="4"/>
      <c r="W90" s="4"/>
      <c r="X90" s="4"/>
    </row>
    <row r="91" spans="1:24" ht="8.25">
      <c r="A91" s="63" t="s">
        <v>87</v>
      </c>
      <c r="B91" s="60">
        <v>9</v>
      </c>
      <c r="C91" s="60">
        <v>0</v>
      </c>
      <c r="D91" s="60">
        <v>19146</v>
      </c>
      <c r="E91" s="60">
        <v>0</v>
      </c>
      <c r="F91" s="60">
        <f t="shared" si="2"/>
        <v>19146</v>
      </c>
      <c r="G91" s="99"/>
      <c r="H91" s="2"/>
      <c r="I91" s="130"/>
      <c r="J91" s="2"/>
      <c r="K91" s="142"/>
      <c r="L91" s="3"/>
      <c r="M91" s="146"/>
      <c r="N91" s="131"/>
      <c r="O91" s="131"/>
      <c r="P91" s="4"/>
      <c r="Q91" s="4"/>
      <c r="R91" s="4"/>
      <c r="S91" s="1"/>
      <c r="T91" s="4"/>
      <c r="U91" s="4"/>
      <c r="V91" s="4"/>
      <c r="W91" s="4"/>
      <c r="X91" s="4"/>
    </row>
    <row r="92" spans="1:24" ht="8.25">
      <c r="A92" s="63" t="s">
        <v>21</v>
      </c>
      <c r="B92" s="60">
        <v>17</v>
      </c>
      <c r="C92" s="60">
        <v>420918</v>
      </c>
      <c r="D92" s="60">
        <v>650046</v>
      </c>
      <c r="E92" s="60">
        <v>0</v>
      </c>
      <c r="F92" s="60">
        <f t="shared" si="2"/>
        <v>1070964</v>
      </c>
      <c r="G92" s="99"/>
      <c r="H92" s="2"/>
      <c r="I92" s="130"/>
      <c r="J92" s="2"/>
      <c r="K92" s="142"/>
      <c r="L92" s="3"/>
      <c r="M92" s="146"/>
      <c r="N92" s="131"/>
      <c r="O92" s="131"/>
      <c r="P92" s="4"/>
      <c r="Q92" s="4"/>
      <c r="R92" s="4"/>
      <c r="S92" s="1"/>
      <c r="T92" s="4"/>
      <c r="U92" s="4"/>
      <c r="V92" s="4"/>
      <c r="W92" s="4"/>
      <c r="X92" s="4"/>
    </row>
    <row r="93" spans="1:24" ht="8.25">
      <c r="A93" s="63" t="s">
        <v>53</v>
      </c>
      <c r="B93" s="60">
        <v>7</v>
      </c>
      <c r="C93" s="60">
        <v>0</v>
      </c>
      <c r="D93" s="60">
        <v>7282</v>
      </c>
      <c r="E93" s="60">
        <v>0</v>
      </c>
      <c r="F93" s="60">
        <f t="shared" si="2"/>
        <v>7282</v>
      </c>
      <c r="G93" s="99"/>
      <c r="H93" s="2"/>
      <c r="I93" s="130"/>
      <c r="J93" s="2"/>
      <c r="K93" s="142"/>
      <c r="L93" s="3"/>
      <c r="M93" s="146"/>
      <c r="N93" s="131"/>
      <c r="O93" s="131"/>
      <c r="P93" s="4"/>
      <c r="Q93" s="4"/>
      <c r="R93" s="4"/>
      <c r="S93" s="1"/>
      <c r="T93" s="4"/>
      <c r="U93" s="4"/>
      <c r="V93" s="4"/>
      <c r="W93" s="4"/>
      <c r="X93" s="4"/>
    </row>
    <row r="94" spans="1:24" ht="8.25">
      <c r="A94" s="63" t="s">
        <v>43</v>
      </c>
      <c r="B94" s="60">
        <v>24</v>
      </c>
      <c r="C94" s="60">
        <v>0</v>
      </c>
      <c r="D94" s="60">
        <v>166176</v>
      </c>
      <c r="E94" s="60">
        <v>0</v>
      </c>
      <c r="F94" s="60">
        <f t="shared" si="2"/>
        <v>166176</v>
      </c>
      <c r="G94" s="99"/>
      <c r="H94" s="2"/>
      <c r="I94" s="130"/>
      <c r="J94" s="2"/>
      <c r="K94" s="142"/>
      <c r="L94" s="3"/>
      <c r="M94" s="146"/>
      <c r="N94" s="131"/>
      <c r="O94" s="131"/>
      <c r="P94" s="4"/>
      <c r="Q94" s="4"/>
      <c r="R94" s="4"/>
      <c r="S94" s="1"/>
      <c r="T94" s="4"/>
      <c r="U94" s="4"/>
      <c r="V94" s="4"/>
      <c r="W94" s="4"/>
      <c r="X94" s="4"/>
    </row>
    <row r="95" spans="1:24" ht="8.25">
      <c r="A95" s="63" t="s">
        <v>22</v>
      </c>
      <c r="B95" s="60">
        <v>14</v>
      </c>
      <c r="C95" s="60">
        <v>0</v>
      </c>
      <c r="D95" s="60">
        <v>24050</v>
      </c>
      <c r="E95" s="60">
        <v>4798</v>
      </c>
      <c r="F95" s="60">
        <f t="shared" si="2"/>
        <v>28848</v>
      </c>
      <c r="G95" s="99"/>
      <c r="H95" s="2"/>
      <c r="I95" s="130"/>
      <c r="J95" s="2"/>
      <c r="K95" s="142"/>
      <c r="L95" s="3"/>
      <c r="M95" s="146"/>
      <c r="N95" s="131"/>
      <c r="O95" s="131"/>
      <c r="P95" s="4"/>
      <c r="Q95" s="4"/>
      <c r="R95" s="4"/>
      <c r="S95" s="1"/>
      <c r="T95" s="4"/>
      <c r="U95" s="4"/>
      <c r="V95" s="4"/>
      <c r="W95" s="4"/>
      <c r="X95" s="4"/>
    </row>
    <row r="96" spans="1:24" ht="9" customHeight="1">
      <c r="A96" s="63" t="s">
        <v>23</v>
      </c>
      <c r="B96" s="60">
        <v>14</v>
      </c>
      <c r="C96" s="60">
        <v>0</v>
      </c>
      <c r="D96" s="60">
        <v>50553</v>
      </c>
      <c r="E96" s="60">
        <v>6364</v>
      </c>
      <c r="F96" s="60">
        <f>D96+E96</f>
        <v>56917</v>
      </c>
      <c r="G96" s="99"/>
      <c r="H96" s="2"/>
      <c r="I96" s="130"/>
      <c r="J96" s="2"/>
      <c r="K96" s="142"/>
      <c r="L96" s="3"/>
      <c r="M96" s="146"/>
      <c r="N96" s="131"/>
      <c r="O96" s="131"/>
      <c r="P96" s="4"/>
      <c r="Q96" s="4"/>
      <c r="R96" s="4"/>
      <c r="S96" s="1"/>
      <c r="T96" s="4"/>
      <c r="U96" s="4"/>
      <c r="V96" s="4"/>
      <c r="W96" s="4"/>
      <c r="X96" s="4"/>
    </row>
    <row r="97" spans="1:24" ht="9" customHeight="1">
      <c r="A97" s="63" t="s">
        <v>24</v>
      </c>
      <c r="B97" s="60">
        <v>7</v>
      </c>
      <c r="C97" s="60">
        <v>0</v>
      </c>
      <c r="D97" s="60">
        <v>38588</v>
      </c>
      <c r="E97" s="60">
        <v>0</v>
      </c>
      <c r="F97" s="60">
        <f t="shared" si="2"/>
        <v>38588</v>
      </c>
      <c r="G97" s="99"/>
      <c r="H97" s="2"/>
      <c r="I97" s="130"/>
      <c r="J97" s="2"/>
      <c r="K97" s="142"/>
      <c r="L97" s="3"/>
      <c r="M97" s="146"/>
      <c r="N97" s="131"/>
      <c r="O97" s="131"/>
      <c r="P97" s="4"/>
      <c r="Q97" s="4"/>
      <c r="R97" s="4"/>
      <c r="S97" s="1"/>
      <c r="T97" s="4"/>
      <c r="U97" s="4"/>
      <c r="V97" s="4"/>
      <c r="W97" s="4"/>
      <c r="X97" s="4"/>
    </row>
    <row r="98" spans="1:24" ht="9" customHeight="1">
      <c r="A98" s="63" t="s">
        <v>25</v>
      </c>
      <c r="B98" s="60">
        <v>18</v>
      </c>
      <c r="C98" s="60">
        <v>0</v>
      </c>
      <c r="D98" s="60">
        <v>22413</v>
      </c>
      <c r="E98" s="60">
        <v>4462</v>
      </c>
      <c r="F98" s="60">
        <f t="shared" si="2"/>
        <v>26875</v>
      </c>
      <c r="G98" s="99"/>
      <c r="H98" s="2"/>
      <c r="I98" s="130"/>
      <c r="J98" s="2"/>
      <c r="K98" s="142"/>
      <c r="L98" s="3"/>
      <c r="M98" s="146"/>
      <c r="N98" s="131"/>
      <c r="O98" s="131"/>
      <c r="P98" s="4"/>
      <c r="Q98" s="4"/>
      <c r="R98" s="4"/>
      <c r="S98" s="1"/>
      <c r="T98" s="4"/>
      <c r="U98" s="4"/>
      <c r="V98" s="4"/>
      <c r="W98" s="4"/>
      <c r="X98" s="4"/>
    </row>
    <row r="99" spans="1:24" ht="8.25">
      <c r="A99" s="63" t="s">
        <v>44</v>
      </c>
      <c r="B99" s="60">
        <v>2</v>
      </c>
      <c r="C99" s="60">
        <v>0</v>
      </c>
      <c r="D99" s="60">
        <v>2800</v>
      </c>
      <c r="E99" s="60">
        <v>0</v>
      </c>
      <c r="F99" s="60">
        <f t="shared" si="2"/>
        <v>2800</v>
      </c>
      <c r="G99" s="99"/>
      <c r="H99" s="2"/>
      <c r="I99" s="130"/>
      <c r="J99" s="2"/>
      <c r="K99" s="142"/>
      <c r="L99" s="3"/>
      <c r="M99" s="146"/>
      <c r="N99" s="131"/>
      <c r="O99" s="131"/>
      <c r="P99" s="4"/>
      <c r="Q99" s="4"/>
      <c r="R99" s="4"/>
      <c r="S99" s="1"/>
      <c r="T99" s="4"/>
      <c r="U99" s="4"/>
      <c r="V99" s="4"/>
      <c r="W99" s="4"/>
      <c r="X99" s="4"/>
    </row>
    <row r="100" spans="1:24" ht="8.25">
      <c r="A100" s="63" t="s">
        <v>47</v>
      </c>
      <c r="B100" s="60">
        <v>6</v>
      </c>
      <c r="C100" s="60">
        <v>0</v>
      </c>
      <c r="D100" s="60">
        <v>4400</v>
      </c>
      <c r="E100" s="60">
        <v>0</v>
      </c>
      <c r="F100" s="60">
        <f t="shared" si="2"/>
        <v>4400</v>
      </c>
      <c r="G100" s="107"/>
      <c r="H100" s="2"/>
      <c r="I100" s="130"/>
      <c r="J100" s="2"/>
      <c r="K100" s="142"/>
      <c r="L100" s="3"/>
      <c r="M100" s="146"/>
      <c r="N100" s="131"/>
      <c r="O100" s="131"/>
      <c r="P100" s="4"/>
      <c r="Q100" s="4"/>
      <c r="R100" s="4"/>
      <c r="S100" s="1"/>
      <c r="T100" s="4"/>
      <c r="U100" s="4"/>
      <c r="V100" s="4"/>
      <c r="W100" s="4"/>
      <c r="X100" s="4"/>
    </row>
    <row r="101" spans="1:24" ht="8.25">
      <c r="A101" s="63" t="s">
        <v>51</v>
      </c>
      <c r="B101" s="64">
        <v>30</v>
      </c>
      <c r="C101" s="64">
        <v>0</v>
      </c>
      <c r="D101" s="64">
        <v>6076.299000000001</v>
      </c>
      <c r="E101" s="64">
        <v>0</v>
      </c>
      <c r="F101" s="64">
        <f t="shared" si="2"/>
        <v>6076.299000000001</v>
      </c>
      <c r="G101" s="99"/>
      <c r="H101" s="2"/>
      <c r="I101" s="130"/>
      <c r="J101" s="2"/>
      <c r="K101" s="142"/>
      <c r="L101" s="3"/>
      <c r="M101" s="146"/>
      <c r="N101" s="131"/>
      <c r="O101" s="131"/>
      <c r="P101" s="4"/>
      <c r="Q101" s="4"/>
      <c r="R101" s="4"/>
      <c r="S101" s="1"/>
      <c r="T101" s="4"/>
      <c r="U101" s="4"/>
      <c r="V101" s="4"/>
      <c r="W101" s="4"/>
      <c r="X101" s="4"/>
    </row>
    <row r="102" spans="1:24" s="43" customFormat="1" ht="8.25">
      <c r="A102" s="63" t="s">
        <v>48</v>
      </c>
      <c r="B102" s="60">
        <v>4</v>
      </c>
      <c r="C102" s="60">
        <v>0</v>
      </c>
      <c r="D102" s="60">
        <v>6703</v>
      </c>
      <c r="E102" s="60">
        <v>0</v>
      </c>
      <c r="F102" s="60">
        <f t="shared" si="2"/>
        <v>6703</v>
      </c>
      <c r="G102" s="105"/>
      <c r="H102" s="41"/>
      <c r="I102" s="138"/>
      <c r="J102" s="144"/>
      <c r="K102" s="149"/>
      <c r="L102" s="42"/>
      <c r="M102" s="152"/>
      <c r="N102" s="139"/>
      <c r="O102" s="139"/>
      <c r="P102" s="41"/>
      <c r="Q102" s="41"/>
      <c r="R102" s="41"/>
      <c r="S102" s="40"/>
      <c r="T102" s="41"/>
      <c r="U102" s="41"/>
      <c r="V102" s="41"/>
      <c r="W102" s="41"/>
      <c r="X102" s="41"/>
    </row>
    <row r="103" spans="1:24" ht="8.25">
      <c r="A103" s="63" t="s">
        <v>97</v>
      </c>
      <c r="B103" s="60">
        <v>6</v>
      </c>
      <c r="C103" s="60">
        <v>0</v>
      </c>
      <c r="D103" s="60">
        <v>9252</v>
      </c>
      <c r="E103" s="60">
        <v>0</v>
      </c>
      <c r="F103" s="60">
        <f>SUM(C103:E103)</f>
        <v>9252</v>
      </c>
      <c r="G103" s="99"/>
      <c r="H103" s="2"/>
      <c r="I103" s="130"/>
      <c r="J103" s="130"/>
      <c r="K103" s="142"/>
      <c r="L103" s="3"/>
      <c r="M103" s="146"/>
      <c r="N103" s="131"/>
      <c r="O103" s="131"/>
      <c r="P103" s="4"/>
      <c r="Q103" s="4"/>
      <c r="R103" s="4"/>
      <c r="S103" s="1"/>
      <c r="T103" s="4"/>
      <c r="U103" s="4"/>
      <c r="V103" s="4"/>
      <c r="W103" s="4"/>
      <c r="X103" s="4"/>
    </row>
    <row r="104" spans="1:24" ht="8.25">
      <c r="A104" s="63" t="s">
        <v>26</v>
      </c>
      <c r="B104" s="60">
        <v>6</v>
      </c>
      <c r="C104" s="60">
        <v>0</v>
      </c>
      <c r="D104" s="60">
        <v>51791</v>
      </c>
      <c r="E104" s="60">
        <v>6368</v>
      </c>
      <c r="F104" s="60">
        <f t="shared" si="2"/>
        <v>58159</v>
      </c>
      <c r="G104" s="99"/>
      <c r="H104" s="2"/>
      <c r="I104" s="130"/>
      <c r="J104" s="130"/>
      <c r="K104" s="142"/>
      <c r="L104" s="3"/>
      <c r="M104" s="146"/>
      <c r="N104" s="131"/>
      <c r="O104" s="131"/>
      <c r="P104" s="4"/>
      <c r="Q104" s="4"/>
      <c r="R104" s="4"/>
      <c r="S104" s="1"/>
      <c r="T104" s="4"/>
      <c r="U104" s="4"/>
      <c r="V104" s="4"/>
      <c r="W104" s="4"/>
      <c r="X104" s="4"/>
    </row>
    <row r="105" spans="1:24" ht="8.25">
      <c r="A105" s="63" t="s">
        <v>72</v>
      </c>
      <c r="B105" s="60">
        <v>8</v>
      </c>
      <c r="C105" s="60">
        <v>0</v>
      </c>
      <c r="D105" s="60">
        <v>7809</v>
      </c>
      <c r="E105" s="60">
        <v>0</v>
      </c>
      <c r="F105" s="60">
        <f t="shared" si="2"/>
        <v>7809</v>
      </c>
      <c r="G105" s="99"/>
      <c r="H105" s="2"/>
      <c r="I105" s="130"/>
      <c r="J105" s="130"/>
      <c r="K105" s="142"/>
      <c r="L105" s="2"/>
      <c r="M105" s="146"/>
      <c r="N105" s="131"/>
      <c r="O105" s="131"/>
      <c r="P105" s="4"/>
      <c r="Q105" s="4"/>
      <c r="R105" s="4"/>
      <c r="S105" s="1"/>
      <c r="T105" s="4"/>
      <c r="U105" s="4"/>
      <c r="V105" s="4"/>
      <c r="W105" s="4"/>
      <c r="X105" s="4"/>
    </row>
    <row r="106" spans="1:24" ht="8.25">
      <c r="A106" s="63" t="s">
        <v>60</v>
      </c>
      <c r="B106" s="60">
        <v>4</v>
      </c>
      <c r="C106" s="60">
        <v>0</v>
      </c>
      <c r="D106" s="60">
        <v>0</v>
      </c>
      <c r="E106" s="60">
        <v>12568</v>
      </c>
      <c r="F106" s="60">
        <f t="shared" si="2"/>
        <v>12568</v>
      </c>
      <c r="G106" s="99"/>
      <c r="H106" s="2"/>
      <c r="I106" s="130"/>
      <c r="J106" s="130"/>
      <c r="K106" s="142"/>
      <c r="L106" s="3"/>
      <c r="M106" s="146"/>
      <c r="N106" s="131"/>
      <c r="O106" s="131"/>
      <c r="P106" s="4"/>
      <c r="Q106" s="4"/>
      <c r="R106" s="4"/>
      <c r="S106" s="1"/>
      <c r="T106" s="4"/>
      <c r="U106" s="4"/>
      <c r="V106" s="4"/>
      <c r="W106" s="4"/>
      <c r="X106" s="4"/>
    </row>
    <row r="107" spans="1:24" ht="8.25">
      <c r="A107" s="63" t="s">
        <v>50</v>
      </c>
      <c r="B107" s="60">
        <v>14</v>
      </c>
      <c r="C107" s="60">
        <v>0</v>
      </c>
      <c r="D107" s="60">
        <v>1235</v>
      </c>
      <c r="E107" s="60">
        <v>0</v>
      </c>
      <c r="F107" s="60">
        <f t="shared" si="2"/>
        <v>1235</v>
      </c>
      <c r="G107" s="99"/>
      <c r="H107" s="2"/>
      <c r="I107" s="130"/>
      <c r="J107" s="130"/>
      <c r="K107" s="142"/>
      <c r="L107" s="3"/>
      <c r="M107" s="146"/>
      <c r="N107" s="131"/>
      <c r="O107" s="131"/>
      <c r="P107" s="4"/>
      <c r="Q107" s="4"/>
      <c r="R107" s="4"/>
      <c r="S107" s="1"/>
      <c r="T107" s="4"/>
      <c r="U107" s="4"/>
      <c r="V107" s="4"/>
      <c r="W107" s="4"/>
      <c r="X107" s="4"/>
    </row>
    <row r="108" spans="1:24" ht="8.25">
      <c r="A108" s="63" t="s">
        <v>101</v>
      </c>
      <c r="B108" s="60">
        <v>17</v>
      </c>
      <c r="C108" s="60">
        <v>0</v>
      </c>
      <c r="D108" s="60">
        <v>91419</v>
      </c>
      <c r="E108" s="60">
        <v>0</v>
      </c>
      <c r="F108" s="60">
        <f t="shared" si="2"/>
        <v>91419</v>
      </c>
      <c r="G108" s="99"/>
      <c r="H108" s="2"/>
      <c r="I108" s="130"/>
      <c r="J108" s="130"/>
      <c r="K108" s="142"/>
      <c r="L108" s="3"/>
      <c r="M108" s="146"/>
      <c r="N108" s="131"/>
      <c r="O108" s="131"/>
      <c r="P108" s="4"/>
      <c r="Q108" s="4"/>
      <c r="R108" s="4"/>
      <c r="S108" s="1"/>
      <c r="T108" s="4"/>
      <c r="U108" s="4"/>
      <c r="V108" s="4"/>
      <c r="W108" s="4"/>
      <c r="X108" s="4"/>
    </row>
    <row r="109" spans="1:24" ht="8.25">
      <c r="A109" s="63" t="s">
        <v>54</v>
      </c>
      <c r="B109" s="60">
        <v>16</v>
      </c>
      <c r="C109" s="60">
        <v>0</v>
      </c>
      <c r="D109" s="60">
        <v>137083</v>
      </c>
      <c r="E109" s="60">
        <v>20319</v>
      </c>
      <c r="F109" s="60">
        <f t="shared" si="2"/>
        <v>157402</v>
      </c>
      <c r="G109" s="99"/>
      <c r="H109" s="2"/>
      <c r="I109" s="130"/>
      <c r="J109" s="130"/>
      <c r="K109" s="142"/>
      <c r="L109" s="3"/>
      <c r="M109" s="146"/>
      <c r="N109" s="131"/>
      <c r="O109" s="131"/>
      <c r="P109" s="4"/>
      <c r="Q109" s="4"/>
      <c r="R109" s="4"/>
      <c r="S109" s="1"/>
      <c r="T109" s="4"/>
      <c r="U109" s="4"/>
      <c r="V109" s="4"/>
      <c r="W109" s="4"/>
      <c r="X109" s="4"/>
    </row>
    <row r="110" spans="1:24" ht="8.25">
      <c r="A110" s="63" t="s">
        <v>27</v>
      </c>
      <c r="B110" s="60">
        <v>8</v>
      </c>
      <c r="C110" s="60">
        <v>0</v>
      </c>
      <c r="D110" s="60">
        <v>42925</v>
      </c>
      <c r="E110" s="60">
        <v>0</v>
      </c>
      <c r="F110" s="60">
        <f t="shared" si="2"/>
        <v>42925</v>
      </c>
      <c r="G110" s="99"/>
      <c r="H110" s="2"/>
      <c r="I110" s="130"/>
      <c r="J110" s="130"/>
      <c r="K110" s="142"/>
      <c r="L110" s="3"/>
      <c r="M110" s="146"/>
      <c r="N110" s="131"/>
      <c r="O110" s="131"/>
      <c r="P110" s="4"/>
      <c r="Q110" s="4"/>
      <c r="R110" s="4"/>
      <c r="S110" s="1"/>
      <c r="T110" s="4"/>
      <c r="U110" s="4"/>
      <c r="V110" s="4"/>
      <c r="W110" s="4"/>
      <c r="X110" s="4"/>
    </row>
    <row r="111" spans="1:24" ht="8.25">
      <c r="A111" s="63" t="s">
        <v>28</v>
      </c>
      <c r="B111" s="60">
        <v>15</v>
      </c>
      <c r="C111" s="60">
        <v>0</v>
      </c>
      <c r="D111" s="60">
        <v>47331</v>
      </c>
      <c r="E111" s="60">
        <v>9549</v>
      </c>
      <c r="F111" s="60">
        <f t="shared" si="2"/>
        <v>56880</v>
      </c>
      <c r="G111" s="99"/>
      <c r="H111" s="2"/>
      <c r="I111" s="130"/>
      <c r="J111" s="130"/>
      <c r="K111" s="142"/>
      <c r="L111" s="3"/>
      <c r="M111" s="146"/>
      <c r="N111" s="131"/>
      <c r="O111" s="131"/>
      <c r="P111" s="4"/>
      <c r="Q111" s="4"/>
      <c r="R111" s="4"/>
      <c r="S111" s="1"/>
      <c r="T111" s="4"/>
      <c r="U111" s="4"/>
      <c r="V111" s="4"/>
      <c r="W111" s="4"/>
      <c r="X111" s="4"/>
    </row>
    <row r="112" spans="1:24" ht="8.25">
      <c r="A112" s="63" t="s">
        <v>49</v>
      </c>
      <c r="B112" s="60">
        <v>19</v>
      </c>
      <c r="C112" s="60">
        <v>0</v>
      </c>
      <c r="D112" s="60">
        <v>222592</v>
      </c>
      <c r="E112" s="60">
        <v>0</v>
      </c>
      <c r="F112" s="60">
        <f t="shared" si="2"/>
        <v>222592</v>
      </c>
      <c r="G112" s="99"/>
      <c r="H112" s="2"/>
      <c r="I112" s="130"/>
      <c r="J112" s="145"/>
      <c r="K112" s="150"/>
      <c r="L112" s="3"/>
      <c r="M112" s="146"/>
      <c r="N112" s="131"/>
      <c r="O112" s="131"/>
      <c r="P112" s="4"/>
      <c r="Q112" s="4"/>
      <c r="R112" s="4"/>
      <c r="S112" s="1"/>
      <c r="T112" s="4"/>
      <c r="U112" s="4"/>
      <c r="V112" s="4"/>
      <c r="W112" s="4"/>
      <c r="X112" s="4"/>
    </row>
    <row r="113" spans="1:24" ht="8.25">
      <c r="A113" s="63" t="s">
        <v>29</v>
      </c>
      <c r="B113" s="60">
        <v>9</v>
      </c>
      <c r="C113" s="60">
        <v>0</v>
      </c>
      <c r="D113" s="60">
        <v>28137</v>
      </c>
      <c r="E113" s="60">
        <v>0</v>
      </c>
      <c r="F113" s="60">
        <f t="shared" si="2"/>
        <v>28137</v>
      </c>
      <c r="G113" s="99"/>
      <c r="H113" s="35"/>
      <c r="I113" s="140"/>
      <c r="J113" s="73"/>
      <c r="K113" s="97"/>
      <c r="L113" s="36"/>
      <c r="M113" s="97"/>
      <c r="N113" s="141"/>
      <c r="O113" s="141"/>
      <c r="P113" s="27"/>
      <c r="Q113" s="27"/>
      <c r="R113" s="38"/>
      <c r="T113" s="37"/>
      <c r="U113" s="37"/>
      <c r="V113" s="27"/>
      <c r="W113" s="27"/>
      <c r="X113" s="38"/>
    </row>
    <row r="114" spans="1:24" ht="6" customHeight="1">
      <c r="A114" s="78"/>
      <c r="B114" s="79"/>
      <c r="C114" s="79"/>
      <c r="D114" s="79"/>
      <c r="E114" s="79"/>
      <c r="F114" s="79"/>
      <c r="G114" s="99"/>
      <c r="H114" s="35"/>
      <c r="I114" s="140"/>
      <c r="J114" s="73"/>
      <c r="K114" s="97"/>
      <c r="L114" s="36"/>
      <c r="M114" s="97"/>
      <c r="N114" s="141"/>
      <c r="O114" s="141"/>
      <c r="P114" s="27"/>
      <c r="Q114" s="27"/>
      <c r="R114" s="38"/>
      <c r="T114" s="37"/>
      <c r="U114" s="37"/>
      <c r="V114" s="27"/>
      <c r="W114" s="27"/>
      <c r="X114" s="38"/>
    </row>
    <row r="115" spans="1:24" ht="11.25" customHeight="1">
      <c r="A115" s="74" t="s">
        <v>58</v>
      </c>
      <c r="B115" s="75"/>
      <c r="C115" s="75"/>
      <c r="D115" s="76"/>
      <c r="E115" s="76"/>
      <c r="F115" s="77"/>
      <c r="G115" s="92"/>
      <c r="I115" s="73"/>
      <c r="J115" s="73"/>
      <c r="K115" s="97"/>
      <c r="M115" s="97"/>
      <c r="N115" s="92"/>
      <c r="O115" s="92"/>
      <c r="T115" s="27"/>
      <c r="U115" s="27"/>
      <c r="V115" s="27"/>
      <c r="W115" s="27"/>
      <c r="X115" s="27"/>
    </row>
    <row r="116" spans="1:256" s="45" customFormat="1" ht="10.5" customHeight="1">
      <c r="A116" s="82"/>
      <c r="B116" s="83"/>
      <c r="C116" s="83"/>
      <c r="D116" s="87"/>
      <c r="E116" s="87"/>
      <c r="F116" s="90"/>
      <c r="G116" s="87"/>
      <c r="H116" s="126"/>
      <c r="I116" s="127"/>
      <c r="J116" s="127"/>
      <c r="K116" s="123"/>
      <c r="M116" s="5"/>
      <c r="N116" s="92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92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92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92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92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45" customFormat="1" ht="10.5" customHeight="1">
      <c r="A117" s="85"/>
      <c r="B117" s="84"/>
      <c r="C117" s="84"/>
      <c r="D117" s="52"/>
      <c r="E117" s="87"/>
      <c r="F117" s="91"/>
      <c r="G117" s="87"/>
      <c r="H117" s="126"/>
      <c r="I117" s="128"/>
      <c r="J117" s="128"/>
      <c r="K117" s="87"/>
      <c r="L117" s="129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45" customFormat="1" ht="10.5" customHeight="1">
      <c r="A118" s="86"/>
      <c r="B118" s="87"/>
      <c r="C118" s="51"/>
      <c r="D118" s="50"/>
      <c r="E118" s="87"/>
      <c r="F118" s="90"/>
      <c r="G118" s="87"/>
      <c r="H118" s="128"/>
      <c r="I118" s="124"/>
      <c r="J118" s="124"/>
      <c r="K118" s="143"/>
      <c r="L118" s="12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45" customFormat="1" ht="10.5" customHeight="1">
      <c r="A119" s="46"/>
      <c r="B119" s="88"/>
      <c r="C119" s="93"/>
      <c r="D119" s="93"/>
      <c r="E119" s="164"/>
      <c r="F119" s="164"/>
      <c r="G119" s="51"/>
      <c r="I119" s="124"/>
      <c r="J119" s="124"/>
      <c r="K119" s="143"/>
      <c r="L119" s="12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45" customFormat="1" ht="10.5" customHeight="1">
      <c r="A120" s="85"/>
      <c r="B120" s="89"/>
      <c r="C120" s="93"/>
      <c r="D120" s="94"/>
      <c r="E120" s="93"/>
      <c r="F120" s="93"/>
      <c r="G120" s="52"/>
      <c r="H120" s="87"/>
      <c r="I120" s="128"/>
      <c r="J120" s="128"/>
      <c r="K120" s="87"/>
      <c r="L120" s="129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45" customFormat="1" ht="8.25">
      <c r="A121" s="154"/>
      <c r="B121" s="163"/>
      <c r="C121" s="52"/>
      <c r="D121" s="51"/>
      <c r="E121" s="51"/>
      <c r="F121" s="51"/>
      <c r="G121" s="51"/>
      <c r="J121" s="127"/>
      <c r="K121" s="123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11" ht="8.25">
      <c r="A122" s="155"/>
      <c r="B122" s="97"/>
      <c r="C122" s="92"/>
      <c r="D122" s="92"/>
      <c r="E122" s="92"/>
      <c r="F122" s="92"/>
      <c r="G122" s="92"/>
      <c r="J122" s="73"/>
      <c r="K122" s="97"/>
    </row>
    <row r="123" spans="1:11" ht="8.25">
      <c r="A123" s="92"/>
      <c r="B123" s="97"/>
      <c r="C123" s="92"/>
      <c r="D123" s="92"/>
      <c r="E123" s="92"/>
      <c r="F123" s="92"/>
      <c r="G123" s="92"/>
      <c r="J123" s="73"/>
      <c r="K123" s="97"/>
    </row>
    <row r="124" spans="1:11" ht="8.25">
      <c r="A124" s="155"/>
      <c r="B124" s="97"/>
      <c r="C124" s="92"/>
      <c r="D124" s="92"/>
      <c r="E124" s="92"/>
      <c r="F124" s="92"/>
      <c r="G124" s="92"/>
      <c r="J124" s="73"/>
      <c r="K124" s="97"/>
    </row>
    <row r="125" spans="1:11" ht="8.25">
      <c r="A125" s="155"/>
      <c r="B125" s="97"/>
      <c r="C125" s="92"/>
      <c r="D125" s="92"/>
      <c r="E125" s="92"/>
      <c r="F125" s="92"/>
      <c r="J125" s="73"/>
      <c r="K125" s="97"/>
    </row>
    <row r="126" spans="1:11" ht="17.25">
      <c r="A126" s="156"/>
      <c r="B126" s="97"/>
      <c r="C126" s="92"/>
      <c r="D126" s="92"/>
      <c r="E126" s="92"/>
      <c r="F126" s="92"/>
      <c r="J126" s="73"/>
      <c r="K126" s="76"/>
    </row>
    <row r="127" spans="1:10" ht="17.25">
      <c r="A127" s="157"/>
      <c r="B127" s="97"/>
      <c r="C127" s="92"/>
      <c r="D127" s="92"/>
      <c r="E127" s="92"/>
      <c r="F127" s="92"/>
      <c r="J127" s="76"/>
    </row>
    <row r="128" spans="1:6" ht="17.25">
      <c r="A128" s="158"/>
      <c r="B128" s="73"/>
      <c r="C128" s="165"/>
      <c r="D128" s="92"/>
      <c r="E128" s="92"/>
      <c r="F128" s="92"/>
    </row>
    <row r="129" spans="1:6" ht="17.25">
      <c r="A129" s="158"/>
      <c r="B129" s="73"/>
      <c r="C129" s="97"/>
      <c r="D129" s="92"/>
      <c r="E129" s="92"/>
      <c r="F129" s="92"/>
    </row>
    <row r="130" spans="1:6" ht="17.25">
      <c r="A130" s="158"/>
      <c r="B130" s="73"/>
      <c r="C130" s="97"/>
      <c r="D130" s="92"/>
      <c r="E130" s="92"/>
      <c r="F130" s="92"/>
    </row>
    <row r="131" spans="1:6" ht="17.25">
      <c r="A131" s="158"/>
      <c r="B131" s="73"/>
      <c r="C131" s="97"/>
      <c r="D131" s="92"/>
      <c r="E131" s="92"/>
      <c r="F131" s="92"/>
    </row>
    <row r="132" spans="1:6" ht="17.25">
      <c r="A132" s="158"/>
      <c r="B132" s="73"/>
      <c r="C132" s="97"/>
      <c r="D132" s="92"/>
      <c r="E132" s="92"/>
      <c r="F132" s="92"/>
    </row>
    <row r="133" spans="1:6" ht="17.25">
      <c r="A133" s="159"/>
      <c r="B133" s="73"/>
      <c r="C133" s="97"/>
      <c r="D133" s="92"/>
      <c r="E133" s="92"/>
      <c r="F133" s="92"/>
    </row>
    <row r="134" spans="1:6" ht="17.25">
      <c r="A134" s="160"/>
      <c r="B134" s="73"/>
      <c r="C134" s="97"/>
      <c r="D134" s="92"/>
      <c r="E134" s="92"/>
      <c r="F134" s="92"/>
    </row>
    <row r="135" spans="1:6" ht="17.25">
      <c r="A135" s="161"/>
      <c r="B135" s="73"/>
      <c r="C135" s="97"/>
      <c r="D135" s="92"/>
      <c r="E135" s="92"/>
      <c r="F135" s="92"/>
    </row>
    <row r="136" spans="1:6" ht="8.25">
      <c r="A136" s="162"/>
      <c r="C136" s="97"/>
      <c r="D136" s="92"/>
      <c r="E136" s="92"/>
      <c r="F136" s="92"/>
    </row>
    <row r="137" spans="1:6" ht="8.25">
      <c r="A137" s="162"/>
      <c r="C137" s="97"/>
      <c r="D137" s="92"/>
      <c r="E137" s="92"/>
      <c r="F137" s="92"/>
    </row>
    <row r="138" spans="1:6" ht="8.25">
      <c r="A138" s="162"/>
      <c r="C138" s="97"/>
      <c r="D138" s="92"/>
      <c r="E138" s="92"/>
      <c r="F138" s="92"/>
    </row>
    <row r="139" spans="1:6" ht="8.25">
      <c r="A139" s="162"/>
      <c r="C139" s="97"/>
      <c r="D139" s="92"/>
      <c r="E139" s="92"/>
      <c r="F139" s="92"/>
    </row>
    <row r="140" spans="1:6" ht="8.25">
      <c r="A140" s="162"/>
      <c r="C140" s="97"/>
      <c r="E140" s="165"/>
      <c r="F140" s="92"/>
    </row>
    <row r="141" spans="1:6" ht="8.25">
      <c r="A141" s="162"/>
      <c r="C141" s="97"/>
      <c r="E141" s="97"/>
      <c r="F141" s="92"/>
    </row>
    <row r="142" spans="1:6" ht="8.25">
      <c r="A142" s="162"/>
      <c r="C142" s="97"/>
      <c r="E142" s="97"/>
      <c r="F142" s="92"/>
    </row>
    <row r="143" spans="1:6" ht="8.25">
      <c r="A143" s="162"/>
      <c r="C143" s="97"/>
      <c r="E143" s="97"/>
      <c r="F143" s="92"/>
    </row>
    <row r="144" spans="1:5" ht="8.25">
      <c r="A144" s="162"/>
      <c r="C144" s="97"/>
      <c r="E144" s="97"/>
    </row>
    <row r="145" spans="1:5" ht="8.25">
      <c r="A145" s="162"/>
      <c r="C145" s="97"/>
      <c r="E145" s="97"/>
    </row>
    <row r="146" spans="1:5" ht="8.25">
      <c r="A146" s="162"/>
      <c r="C146" s="97"/>
      <c r="E146" s="97"/>
    </row>
    <row r="147" spans="1:5" ht="8.25">
      <c r="A147" s="162"/>
      <c r="C147" s="97"/>
      <c r="E147" s="97"/>
    </row>
    <row r="148" spans="1:5" ht="8.25">
      <c r="A148" s="162"/>
      <c r="C148" s="97"/>
      <c r="E148" s="97"/>
    </row>
    <row r="149" spans="1:5" ht="8.25">
      <c r="A149" s="162"/>
      <c r="C149" s="97"/>
      <c r="E149" s="97"/>
    </row>
    <row r="150" spans="1:5" ht="8.25">
      <c r="A150" s="162"/>
      <c r="C150" s="97"/>
      <c r="E150" s="97"/>
    </row>
    <row r="151" spans="1:5" ht="8.25">
      <c r="A151" s="162"/>
      <c r="C151" s="97"/>
      <c r="E151" s="97"/>
    </row>
    <row r="152" spans="1:5" ht="8.25">
      <c r="A152" s="162"/>
      <c r="C152" s="97"/>
      <c r="E152" s="97"/>
    </row>
    <row r="153" spans="1:5" ht="8.25">
      <c r="A153" s="162"/>
      <c r="C153" s="97"/>
      <c r="E153" s="97"/>
    </row>
    <row r="154" spans="1:5" ht="8.25">
      <c r="A154" s="162"/>
      <c r="C154" s="97"/>
      <c r="E154" s="97"/>
    </row>
    <row r="155" spans="1:5" ht="8.25">
      <c r="A155" s="162"/>
      <c r="C155" s="97"/>
      <c r="E155" s="97"/>
    </row>
    <row r="156" spans="1:5" ht="8.25">
      <c r="A156" s="162"/>
      <c r="C156" s="97"/>
      <c r="E156" s="97"/>
    </row>
    <row r="157" spans="1:5" ht="8.25">
      <c r="A157" s="162"/>
      <c r="C157" s="97"/>
      <c r="E157" s="97"/>
    </row>
    <row r="158" spans="1:5" ht="8.25">
      <c r="A158" s="162"/>
      <c r="C158" s="97"/>
      <c r="E158" s="97"/>
    </row>
    <row r="159" spans="1:5" ht="8.25">
      <c r="A159" s="162"/>
      <c r="C159" s="97"/>
      <c r="E159" s="97"/>
    </row>
    <row r="160" spans="1:5" ht="8.25">
      <c r="A160" s="162"/>
      <c r="C160" s="97"/>
      <c r="E160" s="97"/>
    </row>
    <row r="161" spans="1:5" ht="8.25">
      <c r="A161" s="162"/>
      <c r="C161" s="97"/>
      <c r="E161" s="97"/>
    </row>
    <row r="162" spans="1:5" ht="8.25">
      <c r="A162" s="162"/>
      <c r="C162" s="97"/>
      <c r="E162" s="97"/>
    </row>
    <row r="163" spans="1:5" ht="8.25">
      <c r="A163" s="162"/>
      <c r="C163" s="97"/>
      <c r="E163" s="97"/>
    </row>
    <row r="164" spans="1:5" ht="8.25">
      <c r="A164" s="162"/>
      <c r="C164" s="97"/>
      <c r="E164" s="97"/>
    </row>
    <row r="165" spans="1:5" ht="8.25">
      <c r="A165" s="162"/>
      <c r="C165" s="97"/>
      <c r="E165" s="97"/>
    </row>
    <row r="166" spans="1:5" ht="8.25">
      <c r="A166" s="162"/>
      <c r="C166" s="97"/>
      <c r="E166" s="97"/>
    </row>
    <row r="167" spans="1:5" ht="8.25">
      <c r="A167" s="162"/>
      <c r="C167" s="97"/>
      <c r="E167" s="97"/>
    </row>
    <row r="168" spans="1:5" ht="8.25">
      <c r="A168" s="162"/>
      <c r="C168" s="97"/>
      <c r="E168" s="97"/>
    </row>
    <row r="169" spans="3:5" ht="8.25">
      <c r="C169" s="97"/>
      <c r="E169" s="97"/>
    </row>
    <row r="170" spans="3:5" ht="8.25">
      <c r="C170" s="97"/>
      <c r="E170" s="97"/>
    </row>
    <row r="171" spans="3:5" ht="8.25">
      <c r="C171" s="97"/>
      <c r="E171" s="97"/>
    </row>
    <row r="172" spans="3:5" ht="8.25">
      <c r="C172" s="97"/>
      <c r="E172" s="76"/>
    </row>
    <row r="173" ht="8.25">
      <c r="C173" s="97"/>
    </row>
    <row r="174" ht="8.25">
      <c r="C174" s="97"/>
    </row>
    <row r="175" ht="8.25">
      <c r="C175" s="97"/>
    </row>
    <row r="176" ht="8.25">
      <c r="C176" s="97"/>
    </row>
    <row r="177" ht="8.25">
      <c r="C177" s="97"/>
    </row>
    <row r="178" ht="8.25">
      <c r="C178" s="97"/>
    </row>
    <row r="179" ht="8.25">
      <c r="C179" s="97"/>
    </row>
    <row r="180" ht="8.25">
      <c r="C180" s="97"/>
    </row>
    <row r="181" ht="8.25">
      <c r="C181" s="97"/>
    </row>
    <row r="182" ht="8.25">
      <c r="C182" s="97"/>
    </row>
    <row r="183" ht="8.25">
      <c r="C183" s="97"/>
    </row>
    <row r="184" ht="8.25">
      <c r="C184" s="97"/>
    </row>
    <row r="185" ht="8.25">
      <c r="C185" s="97"/>
    </row>
    <row r="186" ht="8.25">
      <c r="C186" s="97"/>
    </row>
    <row r="187" ht="8.25">
      <c r="C187" s="97"/>
    </row>
    <row r="188" ht="8.25">
      <c r="C188" s="97"/>
    </row>
    <row r="189" ht="8.25">
      <c r="C189" s="97"/>
    </row>
    <row r="190" ht="8.25">
      <c r="C190" s="76"/>
    </row>
  </sheetData>
  <sheetProtection/>
  <mergeCells count="16">
    <mergeCell ref="T5:T6"/>
    <mergeCell ref="U5:X5"/>
    <mergeCell ref="H5:H6"/>
    <mergeCell ref="I5:L5"/>
    <mergeCell ref="N5:N6"/>
    <mergeCell ref="O5:R5"/>
    <mergeCell ref="B5:B6"/>
    <mergeCell ref="A3:A6"/>
    <mergeCell ref="B3:F4"/>
    <mergeCell ref="T1:X1"/>
    <mergeCell ref="N3:R4"/>
    <mergeCell ref="T3:X4"/>
    <mergeCell ref="H3:L4"/>
    <mergeCell ref="H1:L1"/>
    <mergeCell ref="N1:R1"/>
    <mergeCell ref="C5:F5"/>
  </mergeCells>
  <printOptions horizontalCentered="1"/>
  <pageMargins left="0" right="0" top="0.7874015748031497" bottom="0.7874015748031497" header="0" footer="0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2011-06-15T15:21:01Z</cp:lastPrinted>
  <dcterms:created xsi:type="dcterms:W3CDTF">1998-02-13T16:27:53Z</dcterms:created>
  <dcterms:modified xsi:type="dcterms:W3CDTF">2021-09-27T19:32:02Z</dcterms:modified>
  <cp:category/>
  <cp:version/>
  <cp:contentType/>
  <cp:contentStatus/>
</cp:coreProperties>
</file>