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C19FA559-C3B6-451E-8F1B-2427B37439D5}" xr6:coauthVersionLast="47" xr6:coauthVersionMax="47" xr10:uidLastSave="{00000000-0000-0000-0000-000000000000}"/>
  <bookViews>
    <workbookView xWindow="28680" yWindow="-120" windowWidth="29040" windowHeight="15990" tabRatio="620" xr2:uid="{00000000-000D-0000-FFFF-FFFF00000000}"/>
  </bookViews>
  <sheets>
    <sheet name="T1.5" sheetId="1" r:id="rId1"/>
    <sheet name="Gráfico 23" sheetId="3" state="hidden" r:id="rId2"/>
  </sheets>
  <definedNames>
    <definedName name="_Fill" hidden="1">'T1.5'!#REF!</definedName>
    <definedName name="_xlnm._FilterDatabase" localSheetId="0" hidden="1">'T1.5'!$A$3:$M$6</definedName>
    <definedName name="_xlnm.Print_Area" localSheetId="0">'T1.5'!$A$1:$M$43</definedName>
    <definedName name="wrn.AE201." hidden="1">{#N/A,#N/A,FALSE,"Prod Nac GN";#N/A,#N/A,FALSE,"Prod Nac GN";#N/A,#N/A,FALSE,"Base Dados mil m3";#N/A,#N/A,FALSE,"Prod Ter Est 3D";#N/A,#N/A,FALSE,"Prod Ter 3D";#N/A,#N/A,FALSE,"Prod Mar 3D"}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38" i="1"/>
  <c r="M36" i="1"/>
  <c r="M34" i="1"/>
  <c r="M33" i="1"/>
  <c r="M31" i="1"/>
  <c r="M30" i="1"/>
  <c r="M28" i="1"/>
  <c r="M27" i="1"/>
  <c r="M25" i="1"/>
  <c r="M24" i="1"/>
  <c r="M22" i="1"/>
  <c r="M21" i="1"/>
  <c r="M18" i="1"/>
  <c r="M16" i="1"/>
  <c r="M14" i="1"/>
  <c r="M11" i="1"/>
  <c r="L9" i="1"/>
  <c r="L12" i="1" s="1"/>
  <c r="K9" i="1"/>
  <c r="K12" i="1" s="1"/>
  <c r="J9" i="1"/>
  <c r="J12" i="1" s="1"/>
  <c r="I9" i="1"/>
  <c r="I12" i="1" s="1"/>
  <c r="H9" i="1"/>
  <c r="G9" i="1"/>
  <c r="F9" i="1"/>
  <c r="E9" i="1"/>
  <c r="D9" i="1"/>
  <c r="C9" i="1"/>
  <c r="L8" i="1"/>
  <c r="M8" i="1" s="1"/>
  <c r="K8" i="1"/>
  <c r="J8" i="1"/>
  <c r="I8" i="1"/>
  <c r="I6" i="1" s="1"/>
  <c r="H8" i="1"/>
  <c r="H6" i="1" s="1"/>
  <c r="G8" i="1"/>
  <c r="G6" i="1" s="1"/>
  <c r="F8" i="1"/>
  <c r="F6" i="1" s="1"/>
  <c r="E8" i="1"/>
  <c r="D8" i="1"/>
  <c r="D6" i="1" s="1"/>
  <c r="C8" i="1"/>
  <c r="C6" i="1" s="1"/>
  <c r="E6" i="1"/>
  <c r="M9" i="1" l="1"/>
  <c r="K6" i="1"/>
  <c r="J6" i="1"/>
  <c r="M12" i="1"/>
  <c r="L6" i="1"/>
  <c r="M6" i="1" l="1"/>
  <c r="P6" i="1"/>
</calcChain>
</file>

<file path=xl/sharedStrings.xml><?xml version="1.0" encoding="utf-8"?>
<sst xmlns="http://schemas.openxmlformats.org/spreadsheetml/2006/main" count="54" uniqueCount="33">
  <si>
    <t>States</t>
  </si>
  <si>
    <t>Location</t>
  </si>
  <si>
    <t>Brazil</t>
  </si>
  <si>
    <t>Subtotal</t>
  </si>
  <si>
    <t>Onshore</t>
  </si>
  <si>
    <t>Offshore</t>
  </si>
  <si>
    <t>Pre-salt</t>
  </si>
  <si>
    <t>Post-salt</t>
  </si>
  <si>
    <t>Amazonas</t>
  </si>
  <si>
    <t>Maranhão</t>
  </si>
  <si>
    <t>Ceará</t>
  </si>
  <si>
    <t xml:space="preserve"> .. </t>
  </si>
  <si>
    <t>Rio Grande do Norte</t>
  </si>
  <si>
    <t>Alagoas</t>
  </si>
  <si>
    <t>Sergipe</t>
  </si>
  <si>
    <t>Bahia</t>
  </si>
  <si>
    <t>Espírito Santo</t>
  </si>
  <si>
    <t>Rio de Janeiro</t>
  </si>
  <si>
    <t>São Paulo</t>
  </si>
  <si>
    <t>Paraná</t>
  </si>
  <si>
    <t>Note: Total production includes reinjection, gas flaring, losses and own consumption.</t>
  </si>
  <si>
    <t>¹Correspond to all offshore oil production.</t>
  </si>
  <si>
    <t xml:space="preserve"> </t>
  </si>
  <si>
    <t>GRÁFICO 23</t>
  </si>
  <si>
    <t xml:space="preserve">EVOLUÇÃO DA PRODUÇÃO </t>
  </si>
  <si>
    <t>NACIONAL DE GÁS NATURAL</t>
  </si>
  <si>
    <t>1990 - 1999</t>
  </si>
  <si>
    <r>
      <t>Fonte</t>
    </r>
    <r>
      <rPr>
        <b/>
        <sz val="9"/>
        <rFont val="Arial"/>
        <family val="2"/>
      </rPr>
      <t>: Quadro 36.</t>
    </r>
  </si>
  <si>
    <r>
      <t>Natural gas production (10</t>
    </r>
    <r>
      <rPr>
        <b/>
        <vertAlign val="superscript"/>
        <sz val="7"/>
        <color theme="1"/>
        <rFont val="Helvetica Neue"/>
      </rPr>
      <t>6</t>
    </r>
    <r>
      <rPr>
        <b/>
        <sz val="7"/>
        <color theme="1"/>
        <rFont val="Helvetica Neue"/>
      </rPr>
      <t xml:space="preserve"> m³)</t>
    </r>
  </si>
  <si>
    <r>
      <t>Subtotal</t>
    </r>
    <r>
      <rPr>
        <b/>
        <vertAlign val="superscript"/>
        <sz val="7"/>
        <color theme="1"/>
        <rFont val="Helvetica Neue"/>
      </rPr>
      <t>1</t>
    </r>
  </si>
  <si>
    <t xml:space="preserve">Source: ANP/SDP, according to Decree No. 2.705/1998. </t>
  </si>
  <si>
    <t>23/22
%</t>
  </si>
  <si>
    <t>Table 1.5 – Natural gas production, per location (onshore and offshore, pre-salt and post-salt), by state –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</si>
</sst>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  <numFmt numFmtId="168" formatCode="#,##0.0"/>
    <numFmt numFmtId="169" formatCode="0.0%"/>
    <numFmt numFmtId="170" formatCode="0.0"/>
  </numFmts>
  <fonts count="17">
    <font>
      <sz val="12"/>
      <name val="Arial MT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9"/>
      <name val="Arial"/>
      <family val="2"/>
    </font>
    <font>
      <b/>
      <u/>
      <sz val="9"/>
      <name val="Arial"/>
      <family val="2"/>
    </font>
    <font>
      <sz val="7"/>
      <name val="Helvetica Neue"/>
      <family val="2"/>
    </font>
    <font>
      <sz val="7"/>
      <name val="Helvetica Neue"/>
    </font>
    <font>
      <sz val="7"/>
      <color theme="0"/>
      <name val="Helvetica Neue"/>
      <family val="2"/>
    </font>
    <font>
      <b/>
      <sz val="9"/>
      <color theme="1"/>
      <name val="Helvetica Neue"/>
    </font>
    <font>
      <sz val="7"/>
      <color theme="1"/>
      <name val="Helvetica Neue"/>
    </font>
    <font>
      <b/>
      <sz val="7"/>
      <color theme="1"/>
      <name val="Helvetica Neue"/>
    </font>
    <font>
      <b/>
      <vertAlign val="superscript"/>
      <sz val="7"/>
      <color theme="1"/>
      <name val="Helvetica Neue"/>
    </font>
    <font>
      <b/>
      <u/>
      <sz val="7"/>
      <color theme="1"/>
      <name val="Helvetica Neue"/>
    </font>
    <font>
      <b/>
      <sz val="7"/>
      <name val="Helvetica Neue"/>
    </font>
    <font>
      <b/>
      <sz val="7"/>
      <name val="Helvetica Neue"/>
      <family val="2"/>
    </font>
    <font>
      <sz val="7"/>
      <color indexed="1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indexed="9"/>
        <bgColor indexed="4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166" fontId="6" fillId="2" borderId="0" xfId="2" applyNumberFormat="1" applyFont="1" applyFill="1" applyBorder="1" applyAlignment="1">
      <alignment vertical="center"/>
    </xf>
    <xf numFmtId="37" fontId="6" fillId="2" borderId="0" xfId="0" applyNumberFormat="1" applyFont="1" applyFill="1" applyAlignment="1">
      <alignment vertical="center"/>
    </xf>
    <xf numFmtId="1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37" fontId="7" fillId="2" borderId="0" xfId="0" applyNumberFormat="1" applyFont="1" applyFill="1" applyAlignment="1">
      <alignment vertical="center"/>
    </xf>
    <xf numFmtId="170" fontId="6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" fontId="0" fillId="0" borderId="0" xfId="0" applyNumberFormat="1"/>
    <xf numFmtId="0" fontId="8" fillId="2" borderId="0" xfId="0" applyFont="1" applyFill="1" applyAlignment="1">
      <alignment vertical="center"/>
    </xf>
    <xf numFmtId="167" fontId="7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64" fontId="10" fillId="2" borderId="0" xfId="2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37" fontId="10" fillId="2" borderId="2" xfId="0" applyNumberFormat="1" applyFont="1" applyFill="1" applyBorder="1" applyAlignment="1">
      <alignment vertical="center"/>
    </xf>
    <xf numFmtId="167" fontId="10" fillId="2" borderId="2" xfId="0" applyNumberFormat="1" applyFont="1" applyFill="1" applyBorder="1" applyAlignment="1">
      <alignment vertical="center"/>
    </xf>
    <xf numFmtId="37" fontId="10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169" fontId="10" fillId="2" borderId="0" xfId="1" applyNumberFormat="1" applyFont="1" applyFill="1" applyBorder="1" applyAlignment="1" applyProtection="1">
      <alignment vertical="center"/>
    </xf>
    <xf numFmtId="165" fontId="10" fillId="2" borderId="0" xfId="0" applyNumberFormat="1" applyFont="1" applyFill="1" applyAlignment="1">
      <alignment vertical="center"/>
    </xf>
    <xf numFmtId="165" fontId="14" fillId="2" borderId="0" xfId="2" applyNumberFormat="1" applyFont="1" applyFill="1" applyBorder="1" applyAlignment="1" applyProtection="1">
      <alignment horizontal="right" vertical="center" wrapText="1"/>
    </xf>
    <xf numFmtId="4" fontId="15" fillId="2" borderId="0" xfId="2" applyNumberFormat="1" applyFont="1" applyFill="1" applyBorder="1" applyAlignment="1" applyProtection="1">
      <alignment horizontal="right" vertical="center" wrapText="1"/>
    </xf>
    <xf numFmtId="165" fontId="16" fillId="2" borderId="0" xfId="2" applyNumberFormat="1" applyFont="1" applyFill="1" applyBorder="1" applyAlignment="1" applyProtection="1">
      <alignment horizontal="right" vertical="center" wrapText="1"/>
    </xf>
    <xf numFmtId="165" fontId="15" fillId="2" borderId="0" xfId="2" applyNumberFormat="1" applyFont="1" applyFill="1" applyBorder="1" applyAlignment="1">
      <alignment horizontal="right" vertical="center" wrapText="1"/>
    </xf>
    <xf numFmtId="165" fontId="15" fillId="0" borderId="0" xfId="2" applyNumberFormat="1" applyFont="1" applyFill="1" applyBorder="1" applyAlignment="1">
      <alignment vertical="center" wrapText="1"/>
    </xf>
    <xf numFmtId="165" fontId="7" fillId="2" borderId="0" xfId="2" applyNumberFormat="1" applyFont="1" applyFill="1" applyBorder="1" applyAlignment="1">
      <alignment horizontal="right" vertical="center" wrapText="1"/>
    </xf>
    <xf numFmtId="4" fontId="6" fillId="2" borderId="0" xfId="2" applyNumberFormat="1" applyFont="1" applyFill="1" applyBorder="1" applyAlignment="1" applyProtection="1">
      <alignment horizontal="right" vertical="center" wrapText="1"/>
    </xf>
    <xf numFmtId="165" fontId="7" fillId="2" borderId="0" xfId="2" applyNumberFormat="1" applyFont="1" applyFill="1" applyBorder="1" applyAlignment="1">
      <alignment horizontal="right" vertical="center"/>
    </xf>
    <xf numFmtId="168" fontId="7" fillId="2" borderId="0" xfId="2" applyNumberFormat="1" applyFont="1" applyFill="1" applyBorder="1" applyAlignment="1">
      <alignment horizontal="right" vertical="center"/>
    </xf>
    <xf numFmtId="166" fontId="7" fillId="2" borderId="0" xfId="2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166" fontId="7" fillId="5" borderId="0" xfId="2" applyNumberFormat="1" applyFont="1" applyFill="1" applyAlignment="1">
      <alignment horizontal="right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6" fontId="11" fillId="2" borderId="0" xfId="2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Planilha1">
    <pageSetUpPr fitToPage="1"/>
  </sheetPr>
  <dimension ref="A1:R96"/>
  <sheetViews>
    <sheetView showGridLines="0" tabSelected="1" zoomScaleNormal="100" workbookViewId="0">
      <selection activeCell="A2" sqref="A2"/>
    </sheetView>
  </sheetViews>
  <sheetFormatPr defaultColWidth="9.07421875" defaultRowHeight="9"/>
  <cols>
    <col min="1" max="1" width="10.53515625" style="4" customWidth="1"/>
    <col min="2" max="2" width="7.765625" style="4" bestFit="1" customWidth="1"/>
    <col min="3" max="6" width="6.3046875" style="3" customWidth="1"/>
    <col min="7" max="11" width="6.3046875" style="9" customWidth="1"/>
    <col min="12" max="12" width="7.3046875" style="9" bestFit="1" customWidth="1"/>
    <col min="13" max="13" width="5.765625" style="3" customWidth="1"/>
    <col min="14" max="14" width="2.69140625" style="3" customWidth="1"/>
    <col min="15" max="18" width="9.53515625" style="3" bestFit="1" customWidth="1"/>
    <col min="19" max="16384" width="9.07421875" style="3"/>
  </cols>
  <sheetData>
    <row r="1" spans="1:18" ht="12.75" customHeight="1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8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8" ht="10.5" customHeight="1">
      <c r="A3" s="47" t="s">
        <v>0</v>
      </c>
      <c r="B3" s="48" t="s">
        <v>1</v>
      </c>
      <c r="C3" s="51" t="s">
        <v>28</v>
      </c>
      <c r="D3" s="52"/>
      <c r="E3" s="52"/>
      <c r="F3" s="52"/>
      <c r="G3" s="52"/>
      <c r="H3" s="52"/>
      <c r="I3" s="52"/>
      <c r="J3" s="52"/>
      <c r="K3" s="52"/>
      <c r="L3" s="53"/>
      <c r="M3" s="45" t="s">
        <v>31</v>
      </c>
    </row>
    <row r="4" spans="1:18" ht="9.75" customHeight="1">
      <c r="A4" s="47"/>
      <c r="B4" s="49"/>
      <c r="C4" s="19">
        <v>2014</v>
      </c>
      <c r="D4" s="19">
        <v>2015</v>
      </c>
      <c r="E4" s="19">
        <v>2016</v>
      </c>
      <c r="F4" s="19">
        <v>2017</v>
      </c>
      <c r="G4" s="19">
        <v>2018</v>
      </c>
      <c r="H4" s="19">
        <v>2019</v>
      </c>
      <c r="I4" s="19">
        <v>2020</v>
      </c>
      <c r="J4" s="19">
        <v>2021</v>
      </c>
      <c r="K4" s="19">
        <v>2022</v>
      </c>
      <c r="L4" s="19">
        <v>2023</v>
      </c>
      <c r="M4" s="46"/>
    </row>
    <row r="5" spans="1:18">
      <c r="A5" s="20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1"/>
    </row>
    <row r="6" spans="1:18" ht="12.75" customHeight="1">
      <c r="A6" s="50" t="s">
        <v>2</v>
      </c>
      <c r="B6" s="50"/>
      <c r="C6" s="33">
        <f t="shared" ref="C6:I6" si="0">C8+C9</f>
        <v>31894.876417200001</v>
      </c>
      <c r="D6" s="33">
        <f t="shared" si="0"/>
        <v>35126.446994300008</v>
      </c>
      <c r="E6" s="33">
        <f t="shared" si="0"/>
        <v>37890.45028479999</v>
      </c>
      <c r="F6" s="33">
        <f t="shared" si="0"/>
        <v>40117.382493500008</v>
      </c>
      <c r="G6" s="33">
        <f t="shared" si="0"/>
        <v>40857.20722099</v>
      </c>
      <c r="H6" s="33">
        <f t="shared" si="0"/>
        <v>44724.236999999994</v>
      </c>
      <c r="I6" s="33">
        <f t="shared" si="0"/>
        <v>46631.204472139878</v>
      </c>
      <c r="J6" s="33">
        <f>J8+J9</f>
        <v>48824.327245</v>
      </c>
      <c r="K6" s="33">
        <f>K8+K9</f>
        <v>50338.080618660009</v>
      </c>
      <c r="L6" s="33">
        <f>L8+L9</f>
        <v>54677.136000999999</v>
      </c>
      <c r="M6" s="34">
        <f>((L6/K6)-1)*100</f>
        <v>8.6198268368848474</v>
      </c>
      <c r="N6" s="11"/>
      <c r="P6" s="14">
        <f>(L6/C6)^(1/(10-1))-1</f>
        <v>6.1718600756084152E-2</v>
      </c>
    </row>
    <row r="7" spans="1:18" ht="9" customHeight="1">
      <c r="A7" s="23"/>
      <c r="B7" s="23"/>
      <c r="C7" s="35"/>
      <c r="D7" s="35"/>
      <c r="E7" s="35"/>
      <c r="F7" s="35"/>
      <c r="G7" s="35"/>
      <c r="H7" s="33"/>
      <c r="I7" s="33"/>
      <c r="J7" s="33"/>
      <c r="K7" s="33"/>
      <c r="L7" s="33"/>
      <c r="M7" s="34"/>
    </row>
    <row r="8" spans="1:18" ht="12.75" customHeight="1">
      <c r="A8" s="23" t="s">
        <v>3</v>
      </c>
      <c r="B8" s="23" t="s">
        <v>4</v>
      </c>
      <c r="C8" s="33">
        <f t="shared" ref="C8:J8" si="1">C14+C16+C18+C21+C24+C27+C30+C33+C40</f>
        <v>8507.5290000000005</v>
      </c>
      <c r="D8" s="33">
        <f t="shared" si="1"/>
        <v>8388.8707832000018</v>
      </c>
      <c r="E8" s="33">
        <f t="shared" si="1"/>
        <v>8700.2050387999989</v>
      </c>
      <c r="F8" s="33">
        <f t="shared" si="1"/>
        <v>7848.2339109999984</v>
      </c>
      <c r="G8" s="33">
        <f t="shared" si="1"/>
        <v>8013.2816495200004</v>
      </c>
      <c r="H8" s="33">
        <f t="shared" si="1"/>
        <v>8298.4929999999986</v>
      </c>
      <c r="I8" s="33">
        <f t="shared" si="1"/>
        <v>7478.0703470599901</v>
      </c>
      <c r="J8" s="33">
        <f t="shared" si="1"/>
        <v>8287.6219710000005</v>
      </c>
      <c r="K8" s="33">
        <f>K14+K16+K18+K21+K24+K27+K30+K33+K40</f>
        <v>7403.2327105700006</v>
      </c>
      <c r="L8" s="33">
        <f>L14+L16+L18+L21+L24+L27+L30+L33+L40</f>
        <v>7787.5480820000002</v>
      </c>
      <c r="M8" s="34">
        <f>((L8/K8)-1)*100</f>
        <v>5.1911831824669186</v>
      </c>
    </row>
    <row r="9" spans="1:18" ht="12.75" customHeight="1">
      <c r="A9" s="17"/>
      <c r="B9" s="23" t="s">
        <v>5</v>
      </c>
      <c r="C9" s="36">
        <f t="shared" ref="C9:K9" si="2">C19+C22+C25+C28+C31+C34+C36+C38</f>
        <v>23387.347417199999</v>
      </c>
      <c r="D9" s="36">
        <f t="shared" si="2"/>
        <v>26737.576211100004</v>
      </c>
      <c r="E9" s="36">
        <f t="shared" si="2"/>
        <v>29190.245245999991</v>
      </c>
      <c r="F9" s="36">
        <f t="shared" si="2"/>
        <v>32269.148582500013</v>
      </c>
      <c r="G9" s="36">
        <f t="shared" si="2"/>
        <v>32843.925571469998</v>
      </c>
      <c r="H9" s="33">
        <f t="shared" si="2"/>
        <v>36425.743999999999</v>
      </c>
      <c r="I9" s="33">
        <f t="shared" si="2"/>
        <v>39153.134125079887</v>
      </c>
      <c r="J9" s="33">
        <f t="shared" si="2"/>
        <v>40536.705274</v>
      </c>
      <c r="K9" s="33">
        <f t="shared" si="2"/>
        <v>42934.847908090007</v>
      </c>
      <c r="L9" s="33">
        <f>L19+L22+L25+L28+L31+L34+L36+L38</f>
        <v>46889.587918999998</v>
      </c>
      <c r="M9" s="34">
        <f>((L9/K9)-1)*100</f>
        <v>9.2110260163861479</v>
      </c>
      <c r="N9" s="5"/>
      <c r="O9" s="5"/>
      <c r="P9" s="5"/>
      <c r="Q9" s="5"/>
      <c r="R9" s="5"/>
    </row>
    <row r="10" spans="1:18" ht="12.75" customHeight="1">
      <c r="A10" s="17"/>
      <c r="B10" s="2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4"/>
      <c r="N10" s="5"/>
      <c r="O10" s="5"/>
      <c r="P10" s="5"/>
      <c r="Q10" s="5"/>
      <c r="R10" s="5"/>
    </row>
    <row r="11" spans="1:18" s="12" customFormat="1" ht="12.75" customHeight="1">
      <c r="A11" s="24" t="s">
        <v>29</v>
      </c>
      <c r="B11" s="24" t="s">
        <v>6</v>
      </c>
      <c r="C11" s="37">
        <v>6250.6663659999995</v>
      </c>
      <c r="D11" s="37">
        <v>10614.3134981</v>
      </c>
      <c r="E11" s="37">
        <v>14458.950429000002</v>
      </c>
      <c r="F11" s="37">
        <v>18172.814237810002</v>
      </c>
      <c r="G11" s="37">
        <v>21015.607842310001</v>
      </c>
      <c r="H11" s="33">
        <v>25906</v>
      </c>
      <c r="I11" s="33">
        <v>30638.5</v>
      </c>
      <c r="J11" s="33">
        <v>32960.923000000003</v>
      </c>
      <c r="K11" s="33">
        <v>36026.480926999997</v>
      </c>
      <c r="L11" s="33">
        <v>40848.534284000001</v>
      </c>
      <c r="M11" s="34">
        <f>((L11/K11)-1)*100</f>
        <v>13.384747088595383</v>
      </c>
      <c r="O11" s="15"/>
    </row>
    <row r="12" spans="1:18" s="12" customFormat="1" ht="12.75" customHeight="1">
      <c r="A12" s="25"/>
      <c r="B12" s="24" t="s">
        <v>7</v>
      </c>
      <c r="C12" s="37">
        <v>17136.681051200001</v>
      </c>
      <c r="D12" s="37">
        <v>16123.262713000004</v>
      </c>
      <c r="E12" s="37">
        <v>14731.294816999989</v>
      </c>
      <c r="F12" s="37">
        <v>14096.334344690011</v>
      </c>
      <c r="G12" s="37">
        <v>11828.317729159997</v>
      </c>
      <c r="H12" s="33">
        <v>10519.743999999999</v>
      </c>
      <c r="I12" s="33">
        <f>I9-I11</f>
        <v>8514.6341250798869</v>
      </c>
      <c r="J12" s="33">
        <f>J9-J11</f>
        <v>7575.7822739999974</v>
      </c>
      <c r="K12" s="33">
        <f>K9-K11</f>
        <v>6908.3669810900101</v>
      </c>
      <c r="L12" s="33">
        <f>L9-L11</f>
        <v>6041.0536349999966</v>
      </c>
      <c r="M12" s="34">
        <f>((L12/K12)-1)*100</f>
        <v>-12.554534935160145</v>
      </c>
    </row>
    <row r="13" spans="1:18" ht="9" customHeight="1">
      <c r="A13" s="17"/>
      <c r="B13" s="17"/>
      <c r="C13" s="38"/>
      <c r="D13" s="38"/>
      <c r="E13" s="38"/>
      <c r="F13" s="38"/>
      <c r="G13" s="38"/>
      <c r="H13" s="33"/>
      <c r="I13" s="33"/>
      <c r="J13" s="33"/>
      <c r="K13" s="33"/>
      <c r="L13" s="33"/>
      <c r="M13" s="39"/>
      <c r="N13" s="5"/>
      <c r="O13" s="5"/>
      <c r="P13" s="5"/>
      <c r="Q13" s="5"/>
      <c r="R13" s="5"/>
    </row>
    <row r="14" spans="1:18" ht="12.75" customHeight="1">
      <c r="A14" s="17" t="s">
        <v>8</v>
      </c>
      <c r="B14" s="17" t="s">
        <v>4</v>
      </c>
      <c r="C14" s="40">
        <v>4703.8320000000003</v>
      </c>
      <c r="D14" s="40">
        <v>5060.1708061000018</v>
      </c>
      <c r="E14" s="40">
        <v>5106.1618635999994</v>
      </c>
      <c r="F14" s="40">
        <v>4756.4473654999993</v>
      </c>
      <c r="G14" s="40">
        <v>5215.97178334</v>
      </c>
      <c r="H14" s="40">
        <v>5571.0789999999997</v>
      </c>
      <c r="I14" s="41">
        <v>4957.1767618099902</v>
      </c>
      <c r="J14" s="41">
        <v>4957.0925719999996</v>
      </c>
      <c r="K14" s="41">
        <v>5067.567</v>
      </c>
      <c r="L14" s="41">
        <v>5213.6701549999998</v>
      </c>
      <c r="M14" s="39">
        <f>((L14/K14)-1)*100</f>
        <v>2.8831025815741596</v>
      </c>
      <c r="N14" s="5"/>
      <c r="O14" s="5"/>
      <c r="P14" s="5"/>
      <c r="Q14" s="5"/>
      <c r="R14" s="5"/>
    </row>
    <row r="15" spans="1:18" ht="9" customHeight="1">
      <c r="A15" s="17"/>
      <c r="B15" s="17"/>
      <c r="C15" s="40"/>
      <c r="D15" s="40"/>
      <c r="E15" s="40"/>
      <c r="F15" s="40"/>
      <c r="G15" s="40"/>
      <c r="H15" s="40"/>
      <c r="I15" s="41"/>
      <c r="J15" s="41"/>
      <c r="K15" s="41"/>
      <c r="L15" s="41"/>
      <c r="M15" s="39"/>
      <c r="N15" s="5"/>
      <c r="O15" s="5"/>
      <c r="P15" s="5"/>
      <c r="Q15" s="5"/>
      <c r="R15" s="5"/>
    </row>
    <row r="16" spans="1:18" ht="12.75" customHeight="1">
      <c r="A16" s="17" t="s">
        <v>9</v>
      </c>
      <c r="B16" s="17" t="s">
        <v>4</v>
      </c>
      <c r="C16" s="40">
        <v>1968.4380000000001</v>
      </c>
      <c r="D16" s="40">
        <v>1565.3261323999998</v>
      </c>
      <c r="E16" s="40">
        <v>1926.2901422999996</v>
      </c>
      <c r="F16" s="40">
        <v>1617.2420912</v>
      </c>
      <c r="G16" s="40">
        <v>1410.9144686</v>
      </c>
      <c r="H16" s="40">
        <v>1395.1279999999999</v>
      </c>
      <c r="I16" s="41">
        <v>1350.3885248400002</v>
      </c>
      <c r="J16" s="41">
        <v>2141.1241129999999</v>
      </c>
      <c r="K16" s="41">
        <v>927.79465000000005</v>
      </c>
      <c r="L16" s="41">
        <v>844.54485199999999</v>
      </c>
      <c r="M16" s="39">
        <f t="shared" ref="M16:M40" si="3">((L16/K16)-1)*100</f>
        <v>-8.9728689424971364</v>
      </c>
      <c r="N16" s="5"/>
      <c r="O16" s="5"/>
      <c r="P16" s="5"/>
      <c r="Q16" s="5"/>
      <c r="R16" s="5"/>
    </row>
    <row r="17" spans="1:18" ht="9" customHeight="1">
      <c r="A17" s="17"/>
      <c r="B17" s="17"/>
      <c r="C17" s="40"/>
      <c r="D17" s="40"/>
      <c r="E17" s="40"/>
      <c r="F17" s="40"/>
      <c r="G17" s="40"/>
      <c r="H17" s="40"/>
      <c r="I17" s="41"/>
      <c r="J17" s="41"/>
      <c r="K17" s="41"/>
      <c r="L17" s="41"/>
      <c r="M17" s="39"/>
      <c r="N17" s="5"/>
      <c r="O17" s="5"/>
      <c r="P17" s="5"/>
      <c r="Q17" s="5"/>
      <c r="R17" s="5"/>
    </row>
    <row r="18" spans="1:18" ht="12.75" customHeight="1">
      <c r="A18" s="17" t="s">
        <v>10</v>
      </c>
      <c r="B18" s="17" t="s">
        <v>4</v>
      </c>
      <c r="C18" s="40">
        <v>0.35599999999999998</v>
      </c>
      <c r="D18" s="40">
        <v>0.42441820000000008</v>
      </c>
      <c r="E18" s="40">
        <v>0.45018740000000007</v>
      </c>
      <c r="F18" s="40">
        <v>0.35963540000000016</v>
      </c>
      <c r="G18" s="40">
        <v>0.30505938999999999</v>
      </c>
      <c r="H18" s="40">
        <v>0.34399999999999997</v>
      </c>
      <c r="I18" s="41">
        <v>0.34921914999999898</v>
      </c>
      <c r="J18" s="41">
        <v>0.31371700000000002</v>
      </c>
      <c r="K18" s="41">
        <v>0.28622599999999998</v>
      </c>
      <c r="L18" s="41">
        <v>0.34157500000000002</v>
      </c>
      <c r="M18" s="39">
        <f t="shared" si="3"/>
        <v>19.337516507934293</v>
      </c>
      <c r="O18" s="5"/>
    </row>
    <row r="19" spans="1:18" ht="12.75" customHeight="1">
      <c r="A19" s="17"/>
      <c r="B19" s="17" t="s">
        <v>5</v>
      </c>
      <c r="C19" s="40">
        <v>32.396000000000001</v>
      </c>
      <c r="D19" s="40">
        <v>27.072851499999992</v>
      </c>
      <c r="E19" s="40">
        <v>36.934083200000011</v>
      </c>
      <c r="F19" s="40">
        <v>30.086932399999998</v>
      </c>
      <c r="G19" s="40">
        <v>35.42096935</v>
      </c>
      <c r="H19" s="40">
        <v>28.135000000000002</v>
      </c>
      <c r="I19" s="41">
        <v>5.8875843000000003</v>
      </c>
      <c r="J19" s="44">
        <v>0</v>
      </c>
      <c r="K19" s="44">
        <v>0</v>
      </c>
      <c r="L19" s="44">
        <v>0</v>
      </c>
      <c r="M19" s="39" t="s">
        <v>11</v>
      </c>
      <c r="O19" s="5"/>
    </row>
    <row r="20" spans="1:18" ht="9" customHeight="1">
      <c r="A20" s="17"/>
      <c r="B20" s="17"/>
      <c r="C20" s="40"/>
      <c r="D20" s="40"/>
      <c r="E20" s="40"/>
      <c r="F20" s="40"/>
      <c r="G20" s="40"/>
      <c r="H20" s="40"/>
      <c r="I20" s="41"/>
      <c r="J20" s="41"/>
      <c r="K20" s="41"/>
      <c r="L20" s="41"/>
      <c r="M20" s="39"/>
      <c r="O20" s="5"/>
    </row>
    <row r="21" spans="1:18" ht="12.75" customHeight="1">
      <c r="A21" s="17" t="s">
        <v>12</v>
      </c>
      <c r="B21" s="17" t="s">
        <v>4</v>
      </c>
      <c r="C21" s="40">
        <v>269.286</v>
      </c>
      <c r="D21" s="40">
        <v>238.37586459999991</v>
      </c>
      <c r="E21" s="40">
        <v>235.00910780000009</v>
      </c>
      <c r="F21" s="40">
        <v>217.98655419999994</v>
      </c>
      <c r="G21" s="40">
        <v>206.72796342999999</v>
      </c>
      <c r="H21" s="40">
        <v>198.62</v>
      </c>
      <c r="I21" s="41">
        <v>157.24880553999901</v>
      </c>
      <c r="J21" s="41">
        <v>186.50107600000001</v>
      </c>
      <c r="K21" s="41">
        <v>283.75900000000001</v>
      </c>
      <c r="L21" s="41">
        <v>343.10912400000001</v>
      </c>
      <c r="M21" s="39">
        <f t="shared" si="3"/>
        <v>20.915679855088285</v>
      </c>
      <c r="N21" s="5"/>
      <c r="O21" s="5"/>
      <c r="P21" s="5"/>
      <c r="Q21" s="5"/>
      <c r="R21" s="5"/>
    </row>
    <row r="22" spans="1:18" ht="12.75" customHeight="1">
      <c r="A22" s="17"/>
      <c r="B22" s="17" t="s">
        <v>5</v>
      </c>
      <c r="C22" s="40">
        <v>220.614</v>
      </c>
      <c r="D22" s="40">
        <v>188.34437500000001</v>
      </c>
      <c r="E22" s="40">
        <v>153.81749439999999</v>
      </c>
      <c r="F22" s="40">
        <v>181.43144299999994</v>
      </c>
      <c r="G22" s="40">
        <v>144.65515120000001</v>
      </c>
      <c r="H22" s="40">
        <v>136.185</v>
      </c>
      <c r="I22" s="41">
        <v>87.730700530000007</v>
      </c>
      <c r="J22" s="41">
        <v>58.379295999999997</v>
      </c>
      <c r="K22" s="41">
        <v>53.192999999999998</v>
      </c>
      <c r="L22" s="41">
        <v>40.387833999999998</v>
      </c>
      <c r="M22" s="39">
        <f t="shared" si="3"/>
        <v>-24.07302840599327</v>
      </c>
      <c r="N22" s="5"/>
      <c r="O22" s="5"/>
      <c r="P22" s="5"/>
      <c r="Q22" s="5"/>
      <c r="R22" s="5"/>
    </row>
    <row r="23" spans="1:18" ht="9" customHeight="1">
      <c r="A23" s="17"/>
      <c r="B23" s="17"/>
      <c r="C23" s="40"/>
      <c r="D23" s="40"/>
      <c r="E23" s="40"/>
      <c r="F23" s="40"/>
      <c r="G23" s="40"/>
      <c r="H23" s="40"/>
      <c r="I23" s="41"/>
      <c r="J23" s="41"/>
      <c r="K23" s="41"/>
      <c r="L23" s="41"/>
      <c r="M23" s="39"/>
      <c r="N23" s="5"/>
      <c r="O23" s="5"/>
      <c r="P23" s="5"/>
      <c r="Q23" s="5"/>
      <c r="R23" s="5"/>
    </row>
    <row r="24" spans="1:18" ht="12.75" customHeight="1">
      <c r="A24" s="17" t="s">
        <v>13</v>
      </c>
      <c r="B24" s="17" t="s">
        <v>4</v>
      </c>
      <c r="C24" s="40">
        <v>460.22500000000002</v>
      </c>
      <c r="D24" s="40">
        <v>358.36824639999986</v>
      </c>
      <c r="E24" s="40">
        <v>355.80970789999998</v>
      </c>
      <c r="F24" s="40">
        <v>334.58941039999996</v>
      </c>
      <c r="G24" s="42">
        <v>346.00922961999999</v>
      </c>
      <c r="H24" s="40">
        <v>301.78399999999999</v>
      </c>
      <c r="I24" s="41">
        <v>268.62838822000003</v>
      </c>
      <c r="J24" s="41">
        <v>152.042349</v>
      </c>
      <c r="K24" s="41">
        <v>229.11130759999986</v>
      </c>
      <c r="L24" s="41">
        <v>385.389972</v>
      </c>
      <c r="M24" s="39">
        <f t="shared" si="3"/>
        <v>68.210803751704589</v>
      </c>
      <c r="O24" s="5"/>
    </row>
    <row r="25" spans="1:18" ht="12.75" customHeight="1">
      <c r="A25" s="17"/>
      <c r="B25" s="17" t="s">
        <v>5</v>
      </c>
      <c r="C25" s="40">
        <v>75.085999999999999</v>
      </c>
      <c r="D25" s="40">
        <v>69.012771499999985</v>
      </c>
      <c r="E25" s="40">
        <v>62.471467100000012</v>
      </c>
      <c r="F25" s="40">
        <v>57.104805999999996</v>
      </c>
      <c r="G25" s="40">
        <v>61.475316020000001</v>
      </c>
      <c r="H25" s="40">
        <v>12.728</v>
      </c>
      <c r="I25" s="41">
        <v>40.885982150000004</v>
      </c>
      <c r="J25" s="41">
        <v>49.827263000000002</v>
      </c>
      <c r="K25" s="41">
        <v>44.858732000000003</v>
      </c>
      <c r="L25" s="41">
        <v>51.155403999999997</v>
      </c>
      <c r="M25" s="39">
        <f t="shared" si="3"/>
        <v>14.036669605373575</v>
      </c>
      <c r="O25" s="5"/>
    </row>
    <row r="26" spans="1:18" ht="9" customHeight="1">
      <c r="A26" s="17"/>
      <c r="B26" s="17"/>
      <c r="C26" s="40"/>
      <c r="D26" s="40"/>
      <c r="E26" s="40"/>
      <c r="F26" s="40"/>
      <c r="G26" s="40"/>
      <c r="H26" s="40"/>
      <c r="I26" s="41"/>
      <c r="J26" s="41"/>
      <c r="K26" s="41"/>
      <c r="L26" s="41"/>
      <c r="M26" s="39"/>
      <c r="O26" s="5"/>
    </row>
    <row r="27" spans="1:18" ht="12.75" customHeight="1">
      <c r="A27" s="17" t="s">
        <v>14</v>
      </c>
      <c r="B27" s="17" t="s">
        <v>4</v>
      </c>
      <c r="C27" s="40">
        <v>97.402000000000001</v>
      </c>
      <c r="D27" s="40">
        <v>83.212160099999991</v>
      </c>
      <c r="E27" s="40">
        <v>65.336831499999988</v>
      </c>
      <c r="F27" s="40">
        <v>50.013729099999999</v>
      </c>
      <c r="G27" s="40">
        <v>37.446837600000002</v>
      </c>
      <c r="H27" s="40">
        <v>40.418999999999997</v>
      </c>
      <c r="I27" s="41">
        <v>25.479901119999901</v>
      </c>
      <c r="J27" s="41">
        <v>16.548686</v>
      </c>
      <c r="K27" s="41">
        <v>8.1011269700000046</v>
      </c>
      <c r="L27" s="41">
        <v>18.160948999999999</v>
      </c>
      <c r="M27" s="39">
        <f t="shared" si="3"/>
        <v>124.17805655007514</v>
      </c>
      <c r="O27" s="5"/>
    </row>
    <row r="28" spans="1:18" ht="12.75" customHeight="1">
      <c r="A28" s="17"/>
      <c r="B28" s="17" t="s">
        <v>5</v>
      </c>
      <c r="C28" s="40">
        <v>960.59</v>
      </c>
      <c r="D28" s="40">
        <v>780.5979288000002</v>
      </c>
      <c r="E28" s="40">
        <v>883.88140349999992</v>
      </c>
      <c r="F28" s="40">
        <v>761.77146849999997</v>
      </c>
      <c r="G28" s="40">
        <v>753.88349548999997</v>
      </c>
      <c r="H28" s="40">
        <v>605.01400000000001</v>
      </c>
      <c r="I28" s="41">
        <v>147.935521859999</v>
      </c>
      <c r="J28" s="41">
        <v>1.699851</v>
      </c>
      <c r="K28" s="41">
        <v>1.00544202</v>
      </c>
      <c r="L28" s="41">
        <v>0.92698700000000001</v>
      </c>
      <c r="M28" s="39">
        <f t="shared" si="3"/>
        <v>-7.8030377127066952</v>
      </c>
      <c r="O28" s="5"/>
    </row>
    <row r="29" spans="1:18" ht="9" customHeight="1">
      <c r="A29" s="17"/>
      <c r="B29" s="17"/>
      <c r="C29" s="40"/>
      <c r="D29" s="40"/>
      <c r="E29" s="40"/>
      <c r="F29" s="40"/>
      <c r="G29" s="40"/>
      <c r="H29" s="40"/>
      <c r="I29" s="41"/>
      <c r="J29" s="41"/>
      <c r="K29" s="41"/>
      <c r="L29" s="41"/>
      <c r="M29" s="39"/>
      <c r="O29" s="5"/>
    </row>
    <row r="30" spans="1:18" ht="12.75" customHeight="1">
      <c r="A30" s="17" t="s">
        <v>15</v>
      </c>
      <c r="B30" s="17" t="s">
        <v>4</v>
      </c>
      <c r="C30" s="40">
        <v>934.05100000000004</v>
      </c>
      <c r="D30" s="40">
        <v>997.20393010000021</v>
      </c>
      <c r="E30" s="40">
        <v>931.16845409999974</v>
      </c>
      <c r="F30" s="40">
        <v>808.72537349999971</v>
      </c>
      <c r="G30" s="40">
        <v>764.77751361000003</v>
      </c>
      <c r="H30" s="40">
        <v>759.10299999999995</v>
      </c>
      <c r="I30" s="41">
        <v>691.8</v>
      </c>
      <c r="J30" s="41">
        <v>807.874101</v>
      </c>
      <c r="K30" s="41">
        <v>862.33399999999995</v>
      </c>
      <c r="L30" s="41">
        <v>928.56050100000004</v>
      </c>
      <c r="M30" s="39">
        <f t="shared" si="3"/>
        <v>7.6799130035462015</v>
      </c>
      <c r="O30" s="5"/>
    </row>
    <row r="31" spans="1:18" ht="12.75" customHeight="1">
      <c r="A31" s="17"/>
      <c r="B31" s="17" t="s">
        <v>5</v>
      </c>
      <c r="C31" s="40">
        <v>2162.6244172000002</v>
      </c>
      <c r="D31" s="40">
        <v>2043.5636081</v>
      </c>
      <c r="E31" s="40">
        <v>1793.0688303999998</v>
      </c>
      <c r="F31" s="40">
        <v>1778.633558</v>
      </c>
      <c r="G31" s="40">
        <v>1788.1518415099999</v>
      </c>
      <c r="H31" s="40">
        <v>1323.6</v>
      </c>
      <c r="I31" s="41">
        <v>871.26252498999906</v>
      </c>
      <c r="J31" s="41">
        <v>1175.02637</v>
      </c>
      <c r="K31" s="41">
        <v>926.63699999999994</v>
      </c>
      <c r="L31" s="41">
        <v>627.40074500000003</v>
      </c>
      <c r="M31" s="39">
        <f t="shared" si="3"/>
        <v>-32.292716025800814</v>
      </c>
      <c r="O31" s="5"/>
    </row>
    <row r="32" spans="1:18" ht="9" customHeight="1">
      <c r="A32" s="17"/>
      <c r="B32" s="17"/>
      <c r="C32" s="40"/>
      <c r="D32" s="40"/>
      <c r="E32" s="40"/>
      <c r="F32" s="40"/>
      <c r="G32" s="40"/>
      <c r="H32" s="40"/>
      <c r="I32" s="41"/>
      <c r="J32" s="41"/>
      <c r="K32" s="41"/>
      <c r="L32" s="41"/>
      <c r="M32" s="39"/>
      <c r="O32" s="5"/>
    </row>
    <row r="33" spans="1:15" ht="12.75" customHeight="1">
      <c r="A33" s="17" t="s">
        <v>16</v>
      </c>
      <c r="B33" s="17" t="s">
        <v>4</v>
      </c>
      <c r="C33" s="40">
        <v>73.938999999999993</v>
      </c>
      <c r="D33" s="40">
        <v>85.789225300000041</v>
      </c>
      <c r="E33" s="40">
        <v>79.978744200000023</v>
      </c>
      <c r="F33" s="40">
        <v>62.869751699999966</v>
      </c>
      <c r="G33" s="40">
        <v>31.128793930000001</v>
      </c>
      <c r="H33" s="40">
        <v>32.015999999999998</v>
      </c>
      <c r="I33" s="41">
        <v>26.998746379999897</v>
      </c>
      <c r="J33" s="41">
        <v>26.125357000000001</v>
      </c>
      <c r="K33" s="41">
        <v>20.154</v>
      </c>
      <c r="L33" s="41">
        <v>44.335054</v>
      </c>
      <c r="M33" s="39">
        <f t="shared" si="3"/>
        <v>119.98141311898381</v>
      </c>
      <c r="O33" s="5"/>
    </row>
    <row r="34" spans="1:15" ht="12.75" customHeight="1">
      <c r="A34" s="17"/>
      <c r="B34" s="17" t="s">
        <v>5</v>
      </c>
      <c r="C34" s="40">
        <v>4675.6019999999999</v>
      </c>
      <c r="D34" s="40">
        <v>4028.5729191999994</v>
      </c>
      <c r="E34" s="40">
        <v>3814.742964399999</v>
      </c>
      <c r="F34" s="40">
        <v>3958.7217448999995</v>
      </c>
      <c r="G34" s="40">
        <v>3431.7528813899999</v>
      </c>
      <c r="H34" s="40">
        <v>2639.7</v>
      </c>
      <c r="I34" s="41">
        <v>2276.8220443599898</v>
      </c>
      <c r="J34" s="41">
        <v>1971.1990000000001</v>
      </c>
      <c r="K34" s="41">
        <v>1223.6547720000001</v>
      </c>
      <c r="L34" s="41">
        <v>1481.866074</v>
      </c>
      <c r="M34" s="39">
        <f t="shared" si="3"/>
        <v>21.101646306495979</v>
      </c>
      <c r="O34" s="5"/>
    </row>
    <row r="35" spans="1:15" ht="9" customHeight="1">
      <c r="A35" s="17"/>
      <c r="B35" s="17"/>
      <c r="C35" s="40"/>
      <c r="D35" s="40"/>
      <c r="E35" s="40"/>
      <c r="F35" s="40"/>
      <c r="G35" s="40"/>
      <c r="H35" s="43"/>
      <c r="I35" s="41"/>
      <c r="J35" s="41"/>
      <c r="K35" s="41"/>
      <c r="L35" s="41"/>
      <c r="M35" s="39"/>
      <c r="O35" s="5"/>
    </row>
    <row r="36" spans="1:15" ht="12.75" customHeight="1">
      <c r="A36" s="17" t="s">
        <v>17</v>
      </c>
      <c r="B36" s="17" t="s">
        <v>5</v>
      </c>
      <c r="C36" s="40">
        <v>11097.352999999999</v>
      </c>
      <c r="D36" s="40">
        <v>14061.973448100003</v>
      </c>
      <c r="E36" s="40">
        <v>16613.080786599992</v>
      </c>
      <c r="F36" s="40">
        <v>18615.136981000014</v>
      </c>
      <c r="G36" s="40">
        <v>20197.577845709999</v>
      </c>
      <c r="H36" s="40">
        <v>24986.194</v>
      </c>
      <c r="I36" s="41">
        <v>29566.624216039902</v>
      </c>
      <c r="J36" s="41">
        <v>31223.337940000001</v>
      </c>
      <c r="K36" s="41">
        <v>34776.482000000004</v>
      </c>
      <c r="L36" s="41">
        <v>39554.020366999997</v>
      </c>
      <c r="M36" s="39">
        <f t="shared" si="3"/>
        <v>13.737842623069207</v>
      </c>
      <c r="O36" s="5"/>
    </row>
    <row r="37" spans="1:15" ht="9" customHeight="1">
      <c r="A37" s="17"/>
      <c r="B37" s="17"/>
      <c r="C37" s="40"/>
      <c r="D37" s="40"/>
      <c r="E37" s="40"/>
      <c r="F37" s="40"/>
      <c r="G37" s="40"/>
      <c r="H37" s="40"/>
      <c r="I37" s="41"/>
      <c r="J37" s="41"/>
      <c r="K37" s="41"/>
      <c r="L37" s="41"/>
      <c r="M37" s="39"/>
      <c r="O37" s="5"/>
    </row>
    <row r="38" spans="1:15" ht="12.75" customHeight="1">
      <c r="A38" s="17" t="s">
        <v>18</v>
      </c>
      <c r="B38" s="17" t="s">
        <v>5</v>
      </c>
      <c r="C38" s="40">
        <v>4163.0820000000003</v>
      </c>
      <c r="D38" s="40">
        <v>5538.4383089000012</v>
      </c>
      <c r="E38" s="40">
        <v>5832.2482163999994</v>
      </c>
      <c r="F38" s="40">
        <v>6886.2616486999987</v>
      </c>
      <c r="G38" s="40">
        <v>6431.0080707999996</v>
      </c>
      <c r="H38" s="40">
        <v>6694.1880000000001</v>
      </c>
      <c r="I38" s="41">
        <v>6155.9855508500004</v>
      </c>
      <c r="J38" s="41">
        <v>6057.2355539999999</v>
      </c>
      <c r="K38" s="41">
        <v>5909.0169620700008</v>
      </c>
      <c r="L38" s="41">
        <v>5133.830508</v>
      </c>
      <c r="M38" s="39">
        <f t="shared" si="3"/>
        <v>-13.118704160876927</v>
      </c>
      <c r="O38" s="5"/>
    </row>
    <row r="39" spans="1:15" ht="12.75" customHeight="1">
      <c r="A39" s="17"/>
      <c r="B39" s="17"/>
      <c r="C39" s="40"/>
      <c r="D39" s="40"/>
      <c r="E39" s="40"/>
      <c r="F39" s="40"/>
      <c r="G39" s="40"/>
      <c r="H39" s="40"/>
      <c r="I39" s="41"/>
      <c r="J39" s="41"/>
      <c r="K39" s="41"/>
      <c r="L39" s="41"/>
      <c r="M39" s="39"/>
      <c r="O39" s="5"/>
    </row>
    <row r="40" spans="1:15" ht="12.75" customHeight="1">
      <c r="A40" s="17" t="s">
        <v>19</v>
      </c>
      <c r="B40" s="17" t="s">
        <v>4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1">
        <v>4.1254000000000008</v>
      </c>
      <c r="L40" s="41">
        <v>9.4359000000000002</v>
      </c>
      <c r="M40" s="39">
        <f t="shared" si="3"/>
        <v>128.72691132981041</v>
      </c>
      <c r="O40" s="5"/>
    </row>
    <row r="41" spans="1:15" ht="9" customHeight="1">
      <c r="A41" s="26"/>
      <c r="B41" s="26"/>
      <c r="C41" s="27"/>
      <c r="D41" s="27"/>
      <c r="E41" s="27"/>
      <c r="F41" s="27"/>
      <c r="G41" s="27"/>
      <c r="H41" s="27"/>
      <c r="I41" s="28"/>
      <c r="J41" s="28"/>
      <c r="K41" s="28"/>
      <c r="L41" s="28"/>
      <c r="M41" s="28"/>
    </row>
    <row r="42" spans="1:15" ht="10.5" customHeight="1">
      <c r="A42" s="17" t="s">
        <v>30</v>
      </c>
      <c r="B42" s="17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5" ht="10.5" customHeight="1">
      <c r="A43" s="17" t="s">
        <v>20</v>
      </c>
      <c r="B43" s="30"/>
      <c r="C43" s="29"/>
      <c r="D43" s="29"/>
      <c r="E43" s="29"/>
      <c r="F43" s="29"/>
      <c r="G43" s="29"/>
      <c r="H43" s="29"/>
      <c r="I43" s="29"/>
      <c r="J43" s="29"/>
      <c r="K43" s="31"/>
      <c r="L43" s="31"/>
      <c r="M43" s="29"/>
    </row>
    <row r="44" spans="1:15">
      <c r="A44" s="17" t="s">
        <v>21</v>
      </c>
      <c r="B44" s="17"/>
      <c r="C44" s="29"/>
      <c r="D44" s="29"/>
      <c r="E44" s="29"/>
      <c r="F44" s="29"/>
      <c r="G44" s="18"/>
      <c r="H44" s="18"/>
      <c r="I44" s="18"/>
      <c r="J44" s="18"/>
      <c r="K44" s="32"/>
      <c r="L44" s="32"/>
      <c r="M44" s="18"/>
    </row>
    <row r="46" spans="1:15">
      <c r="C46" s="6"/>
      <c r="D46" s="6"/>
      <c r="E46" s="6"/>
      <c r="F46" s="6"/>
      <c r="G46" s="10"/>
      <c r="H46" s="10"/>
      <c r="I46" s="10"/>
      <c r="J46" s="10"/>
      <c r="K46" s="10"/>
      <c r="L46" s="10"/>
    </row>
    <row r="47" spans="1:15">
      <c r="C47" s="6"/>
      <c r="D47" s="6"/>
      <c r="E47" s="6"/>
      <c r="F47" s="6"/>
      <c r="G47" s="10"/>
      <c r="H47" s="10"/>
      <c r="I47" s="10"/>
      <c r="J47" s="10"/>
      <c r="K47" s="10"/>
      <c r="L47" s="10"/>
      <c r="M47" s="6"/>
    </row>
    <row r="48" spans="1:15">
      <c r="C48" s="6"/>
      <c r="D48" s="6"/>
      <c r="E48" s="6"/>
      <c r="F48" s="6"/>
      <c r="G48" s="10"/>
      <c r="H48" s="10"/>
      <c r="I48" s="10"/>
      <c r="J48" s="10"/>
      <c r="K48" s="10"/>
      <c r="L48" s="10"/>
    </row>
    <row r="49" spans="1:13">
      <c r="C49" s="6"/>
      <c r="D49" s="6"/>
      <c r="E49" s="6"/>
      <c r="F49" s="6"/>
      <c r="G49" s="10"/>
      <c r="H49" s="10"/>
      <c r="I49" s="10"/>
      <c r="J49" s="10"/>
      <c r="K49" s="10"/>
      <c r="L49" s="10"/>
    </row>
    <row r="50" spans="1:13">
      <c r="C50" s="6"/>
      <c r="D50" s="6"/>
      <c r="E50" s="6"/>
      <c r="F50" s="6"/>
      <c r="G50" s="10"/>
      <c r="H50" s="10"/>
      <c r="I50" s="10"/>
      <c r="J50" s="10"/>
      <c r="K50" s="10"/>
      <c r="L50" s="10"/>
    </row>
    <row r="51" spans="1:13">
      <c r="C51" s="6"/>
      <c r="D51" s="6"/>
      <c r="E51" s="6"/>
      <c r="F51" s="6"/>
      <c r="G51" s="10"/>
      <c r="H51" s="10"/>
      <c r="I51" s="10"/>
      <c r="J51" s="10"/>
      <c r="K51" s="10"/>
      <c r="L51" s="10"/>
    </row>
    <row r="52" spans="1:13">
      <c r="C52" s="6"/>
      <c r="D52" s="6"/>
      <c r="E52" s="6"/>
      <c r="F52" s="6"/>
      <c r="G52" s="10"/>
      <c r="H52" s="10"/>
      <c r="I52" s="10"/>
      <c r="J52" s="10"/>
      <c r="K52" s="10"/>
      <c r="L52" s="10"/>
    </row>
    <row r="54" spans="1:13">
      <c r="A54" s="4" t="s">
        <v>22</v>
      </c>
    </row>
    <row r="55" spans="1:13" ht="15.5">
      <c r="A55"/>
      <c r="B55"/>
      <c r="C55"/>
      <c r="D55"/>
      <c r="E55"/>
      <c r="F55"/>
      <c r="G55"/>
      <c r="H55"/>
      <c r="M55" s="9"/>
    </row>
    <row r="56" spans="1:13" ht="15.5">
      <c r="A56"/>
      <c r="B56"/>
      <c r="C56"/>
      <c r="D56"/>
      <c r="E56" s="13"/>
      <c r="F56"/>
      <c r="G56"/>
      <c r="H56"/>
      <c r="M56" s="9"/>
    </row>
    <row r="57" spans="1:13" ht="15.5">
      <c r="A57"/>
      <c r="B57"/>
      <c r="C57"/>
      <c r="D57"/>
      <c r="E57" s="13"/>
      <c r="F57"/>
      <c r="G57"/>
      <c r="H57"/>
      <c r="M57" s="9"/>
    </row>
    <row r="58" spans="1:13" ht="15.5">
      <c r="A58"/>
      <c r="B58"/>
      <c r="C58"/>
      <c r="D58"/>
      <c r="E58" s="13"/>
      <c r="F58"/>
      <c r="G58"/>
      <c r="H58"/>
      <c r="M58" s="9"/>
    </row>
    <row r="59" spans="1:13" ht="15.5">
      <c r="A59"/>
      <c r="B59"/>
      <c r="C59"/>
      <c r="D59"/>
      <c r="E59" s="13"/>
      <c r="F59"/>
      <c r="G59"/>
      <c r="H59"/>
      <c r="M59" s="9"/>
    </row>
    <row r="60" spans="1:13" ht="15.5">
      <c r="A60"/>
      <c r="B60"/>
      <c r="C60"/>
      <c r="D60"/>
      <c r="E60" s="13"/>
      <c r="F60"/>
      <c r="G60"/>
      <c r="H60"/>
      <c r="M60" s="9"/>
    </row>
    <row r="61" spans="1:13" ht="15.5">
      <c r="A61"/>
      <c r="B61"/>
      <c r="C61"/>
      <c r="D61"/>
      <c r="E61" s="13"/>
      <c r="F61" s="13"/>
      <c r="G61"/>
      <c r="H61" s="13"/>
      <c r="M61" s="9"/>
    </row>
    <row r="62" spans="1:13" ht="15.5">
      <c r="A62"/>
      <c r="B62"/>
      <c r="C62"/>
      <c r="D62"/>
      <c r="E62" s="13"/>
      <c r="F62"/>
      <c r="G62"/>
      <c r="H62"/>
      <c r="M62" s="9"/>
    </row>
    <row r="63" spans="1:13" ht="15.5">
      <c r="A63"/>
      <c r="B63"/>
      <c r="C63"/>
      <c r="D63"/>
      <c r="E63" s="13"/>
      <c r="F63"/>
      <c r="G63"/>
      <c r="H63"/>
      <c r="M63" s="9"/>
    </row>
    <row r="64" spans="1:13" ht="15.5">
      <c r="A64"/>
      <c r="B64"/>
      <c r="C64"/>
      <c r="D64"/>
      <c r="E64" s="13"/>
      <c r="F64"/>
      <c r="G64"/>
      <c r="H64"/>
      <c r="M64" s="9"/>
    </row>
    <row r="65" spans="1:13" ht="15.5">
      <c r="A65"/>
      <c r="B65"/>
      <c r="C65"/>
      <c r="D65"/>
      <c r="E65" s="13"/>
      <c r="F65"/>
      <c r="G65"/>
      <c r="H65"/>
      <c r="M65" s="9"/>
    </row>
    <row r="66" spans="1:13" ht="15.5">
      <c r="A66"/>
      <c r="B66"/>
      <c r="C66"/>
      <c r="D66"/>
      <c r="E66" s="13"/>
      <c r="F66"/>
      <c r="G66"/>
      <c r="H66"/>
      <c r="M66" s="9"/>
    </row>
    <row r="67" spans="1:13" ht="15.5">
      <c r="A67"/>
      <c r="B67"/>
      <c r="C67"/>
      <c r="D67"/>
      <c r="E67" s="13"/>
      <c r="F67"/>
      <c r="G67"/>
      <c r="H67"/>
      <c r="M67" s="9"/>
    </row>
    <row r="68" spans="1:13" ht="15.5">
      <c r="A68"/>
      <c r="B68"/>
      <c r="C68"/>
      <c r="D68"/>
      <c r="E68" s="13"/>
      <c r="F68"/>
      <c r="G68"/>
      <c r="H68"/>
      <c r="M68" s="9"/>
    </row>
    <row r="69" spans="1:13" ht="15.5">
      <c r="A69"/>
      <c r="B69"/>
      <c r="C69"/>
      <c r="D69"/>
      <c r="E69" s="13"/>
      <c r="F69"/>
      <c r="G69"/>
      <c r="H69"/>
      <c r="M69" s="9"/>
    </row>
    <row r="70" spans="1:13" ht="15.5">
      <c r="A70"/>
      <c r="B70"/>
      <c r="C70"/>
      <c r="D70"/>
      <c r="E70" s="13"/>
      <c r="F70"/>
      <c r="G70"/>
      <c r="H70"/>
      <c r="M70" s="9"/>
    </row>
    <row r="71" spans="1:13" ht="15.5">
      <c r="A71"/>
      <c r="B71"/>
      <c r="C71"/>
      <c r="D71"/>
      <c r="E71" s="13"/>
      <c r="F71"/>
      <c r="G71"/>
      <c r="H71"/>
      <c r="M71" s="9"/>
    </row>
    <row r="72" spans="1:13" ht="15.5">
      <c r="A72"/>
      <c r="B72"/>
      <c r="C72"/>
      <c r="D72"/>
      <c r="E72" s="13"/>
      <c r="F72"/>
      <c r="G72"/>
      <c r="H72"/>
      <c r="M72" s="9"/>
    </row>
    <row r="73" spans="1:13">
      <c r="C73" s="7"/>
      <c r="D73" s="7"/>
      <c r="E73" s="7"/>
    </row>
    <row r="75" spans="1:13">
      <c r="B75" s="8"/>
      <c r="C75" s="7"/>
      <c r="D75" s="7"/>
      <c r="E75" s="7"/>
    </row>
    <row r="76" spans="1:13">
      <c r="A76" s="8"/>
    </row>
    <row r="95" spans="1:2">
      <c r="B95" s="8"/>
    </row>
    <row r="96" spans="1:2">
      <c r="A96" s="8"/>
    </row>
  </sheetData>
  <mergeCells count="5">
    <mergeCell ref="M3:M4"/>
    <mergeCell ref="A3:A4"/>
    <mergeCell ref="B3:B4"/>
    <mergeCell ref="A6:B6"/>
    <mergeCell ref="C3:L3"/>
  </mergeCells>
  <phoneticPr fontId="0" type="noConversion"/>
  <printOptions horizontalCentered="1" gridLinesSet="0"/>
  <pageMargins left="0.59055118110236227" right="0.59055118110236227" top="0.78740157480314965" bottom="0.78740157480314965" header="0" footer="0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pageSetUpPr fitToPage="1"/>
  </sheetPr>
  <dimension ref="B4:IQ28"/>
  <sheetViews>
    <sheetView topLeftCell="A5" zoomScale="75" workbookViewId="0">
      <selection activeCell="B4" sqref="B4:I26"/>
    </sheetView>
  </sheetViews>
  <sheetFormatPr defaultRowHeight="15.5"/>
  <cols>
    <col min="1" max="1" width="1.69140625" customWidth="1"/>
  </cols>
  <sheetData>
    <row r="4" spans="2:251" ht="17.5">
      <c r="B4" s="55" t="s">
        <v>23</v>
      </c>
      <c r="C4" s="55"/>
      <c r="D4" s="55"/>
      <c r="E4" s="55"/>
      <c r="F4" s="55"/>
      <c r="G4" s="55"/>
      <c r="H4" s="55"/>
      <c r="I4" s="55"/>
    </row>
    <row r="6" spans="2:251" ht="20">
      <c r="B6" s="54" t="s">
        <v>24</v>
      </c>
      <c r="C6" s="54"/>
      <c r="D6" s="54"/>
      <c r="E6" s="54"/>
      <c r="F6" s="54"/>
      <c r="G6" s="54"/>
      <c r="H6" s="54"/>
      <c r="I6" s="54"/>
      <c r="J6" s="1"/>
    </row>
    <row r="7" spans="2:251" ht="20">
      <c r="B7" s="54" t="s">
        <v>25</v>
      </c>
      <c r="C7" s="54"/>
      <c r="D7" s="54"/>
      <c r="E7" s="54"/>
      <c r="F7" s="54"/>
      <c r="G7" s="54"/>
      <c r="H7" s="54"/>
      <c r="I7" s="54"/>
      <c r="J7" s="1"/>
    </row>
    <row r="8" spans="2:251" ht="20">
      <c r="IJ8" s="54" t="s">
        <v>24</v>
      </c>
      <c r="IK8" s="54"/>
      <c r="IL8" s="54"/>
      <c r="IM8" s="54"/>
      <c r="IN8" s="54"/>
      <c r="IO8" s="54"/>
      <c r="IP8" s="54"/>
      <c r="IQ8" s="54"/>
    </row>
    <row r="9" spans="2:251" ht="20">
      <c r="B9" s="54" t="s">
        <v>26</v>
      </c>
      <c r="C9" s="54"/>
      <c r="D9" s="54"/>
      <c r="E9" s="54"/>
      <c r="F9" s="54"/>
      <c r="G9" s="54"/>
      <c r="H9" s="54"/>
      <c r="I9" s="54"/>
      <c r="J9" s="1"/>
      <c r="IJ9" s="54" t="s">
        <v>25</v>
      </c>
      <c r="IK9" s="54"/>
      <c r="IL9" s="54"/>
      <c r="IM9" s="54"/>
      <c r="IN9" s="54"/>
      <c r="IO9" s="54"/>
      <c r="IP9" s="54"/>
      <c r="IQ9" s="54"/>
    </row>
    <row r="11" spans="2:251" ht="20">
      <c r="IJ11" s="54" t="s">
        <v>26</v>
      </c>
      <c r="IK11" s="54"/>
      <c r="IL11" s="54"/>
      <c r="IM11" s="54"/>
      <c r="IN11" s="54"/>
      <c r="IO11" s="54"/>
      <c r="IP11" s="54"/>
      <c r="IQ11" s="54"/>
    </row>
    <row r="26" spans="2:244">
      <c r="B26" s="2" t="s">
        <v>27</v>
      </c>
    </row>
    <row r="28" spans="2:244">
      <c r="IJ28" s="2" t="s">
        <v>27</v>
      </c>
    </row>
  </sheetData>
  <mergeCells count="7">
    <mergeCell ref="IJ8:IQ8"/>
    <mergeCell ref="IJ9:IQ9"/>
    <mergeCell ref="IJ11:IQ11"/>
    <mergeCell ref="B4:I4"/>
    <mergeCell ref="B6:I6"/>
    <mergeCell ref="B7:I7"/>
    <mergeCell ref="B9:I9"/>
  </mergeCells>
  <phoneticPr fontId="0" type="noConversion"/>
  <pageMargins left="1.2" right="0.78740157499999996" top="1.79" bottom="0.984251969" header="0.49212598499999999" footer="0.49212598499999999"/>
  <pageSetup paperSize="9" scale="1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CCBDD-CBBD-4D95-9C01-1F47730112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D08DB1-2BA3-4B82-A6A4-9AB494C98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T1.5</vt:lpstr>
      <vt:lpstr>Gráfico 23</vt:lpstr>
      <vt:lpstr>T1.5!Area_de_impressao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Lopes de Souza</dc:creator>
  <cp:keywords/>
  <dc:description/>
  <cp:lastModifiedBy>Jose Lopes de Souza</cp:lastModifiedBy>
  <cp:revision/>
  <dcterms:created xsi:type="dcterms:W3CDTF">1998-02-13T16:43:15Z</dcterms:created>
  <dcterms:modified xsi:type="dcterms:W3CDTF">2024-08-23T20:55:31Z</dcterms:modified>
  <cp:category/>
  <cp:contentStatus/>
</cp:coreProperties>
</file>