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E05D91A8-67E2-4454-A0A1-E1616618CC7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T2.56" sheetId="3" r:id="rId1"/>
    <sheet name="Gráfico 31 e 32" sheetId="4" state="hidden" r:id="rId2"/>
    <sheet name="Figura 08" sheetId="5" state="hidden" r:id="rId3"/>
  </sheets>
  <definedNames>
    <definedName name="_Fill" hidden="1">'T2.56'!#REF!</definedName>
    <definedName name="_xlnm._FilterDatabase" localSheetId="0" hidden="1">'T2.56'!$A$3:$J$6</definedName>
    <definedName name="_xlnm.Print_Area" localSheetId="0">'T2.56'!$A$1:$J$81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3" l="1"/>
  <c r="B68" i="3"/>
  <c r="B69" i="3"/>
  <c r="B70" i="3"/>
  <c r="B71" i="3"/>
  <c r="B63" i="3"/>
  <c r="B61" i="3"/>
  <c r="B62" i="3"/>
  <c r="B64" i="3"/>
  <c r="B56" i="3"/>
  <c r="B57" i="3"/>
  <c r="B58" i="3"/>
  <c r="B52" i="3"/>
  <c r="B53" i="3"/>
  <c r="B51" i="3"/>
  <c r="D27" i="3"/>
  <c r="E27" i="3"/>
  <c r="F27" i="3"/>
  <c r="G27" i="3"/>
  <c r="H27" i="3"/>
  <c r="I27" i="3"/>
  <c r="J27" i="3"/>
  <c r="C27" i="3"/>
  <c r="B28" i="3"/>
  <c r="B29" i="3"/>
  <c r="B30" i="3"/>
  <c r="B31" i="3"/>
  <c r="B44" i="3"/>
  <c r="B32" i="3"/>
  <c r="B33" i="3"/>
  <c r="B34" i="3"/>
  <c r="B36" i="3"/>
  <c r="B35" i="3"/>
  <c r="B37" i="3"/>
  <c r="B38" i="3"/>
  <c r="B39" i="3"/>
  <c r="B40" i="3"/>
  <c r="B42" i="3"/>
  <c r="B41" i="3"/>
  <c r="B43" i="3"/>
  <c r="B47" i="3"/>
  <c r="B45" i="3"/>
  <c r="B46" i="3"/>
  <c r="B48" i="3"/>
  <c r="B14" i="3"/>
  <c r="B15" i="3"/>
  <c r="B16" i="3"/>
  <c r="B17" i="3"/>
  <c r="B18" i="3"/>
  <c r="B19" i="3"/>
  <c r="B20" i="3"/>
  <c r="B24" i="3"/>
  <c r="B21" i="3"/>
  <c r="B22" i="3"/>
  <c r="B23" i="3"/>
  <c r="B25" i="3"/>
  <c r="D50" i="3"/>
  <c r="E50" i="3"/>
  <c r="F50" i="3"/>
  <c r="G50" i="3"/>
  <c r="H50" i="3"/>
  <c r="I50" i="3"/>
  <c r="J50" i="3"/>
  <c r="C50" i="3"/>
  <c r="B9" i="3"/>
  <c r="B11" i="3"/>
  <c r="B10" i="3"/>
  <c r="D55" i="3"/>
  <c r="E55" i="3"/>
  <c r="F55" i="3"/>
  <c r="G55" i="3"/>
  <c r="H55" i="3"/>
  <c r="I55" i="3"/>
  <c r="J55" i="3"/>
  <c r="C55" i="3"/>
  <c r="C13" i="3"/>
  <c r="G66" i="3"/>
  <c r="E66" i="3"/>
  <c r="C66" i="3"/>
  <c r="I66" i="3"/>
  <c r="J66" i="3"/>
  <c r="D66" i="3"/>
  <c r="J60" i="3"/>
  <c r="E60" i="3"/>
  <c r="D60" i="3"/>
  <c r="G60" i="3"/>
  <c r="IS10" i="5"/>
  <c r="IS11" i="5"/>
  <c r="T10" i="4"/>
  <c r="U10" i="4"/>
  <c r="V10" i="4"/>
  <c r="W10" i="4"/>
  <c r="X10" i="4"/>
  <c r="Y10" i="4"/>
  <c r="Z10" i="4"/>
  <c r="AA10" i="4"/>
  <c r="AB10" i="4"/>
  <c r="AC16" i="4"/>
  <c r="AC10" i="4"/>
  <c r="C8" i="3"/>
  <c r="D8" i="3"/>
  <c r="E8" i="3"/>
  <c r="F8" i="3"/>
  <c r="G8" i="3"/>
  <c r="H8" i="3"/>
  <c r="I8" i="3"/>
  <c r="J8" i="3"/>
  <c r="D13" i="3"/>
  <c r="E13" i="3"/>
  <c r="F13" i="3"/>
  <c r="G13" i="3"/>
  <c r="H13" i="3"/>
  <c r="I13" i="3"/>
  <c r="J13" i="3"/>
  <c r="C60" i="3"/>
  <c r="H60" i="3"/>
  <c r="I60" i="3"/>
  <c r="H66" i="3"/>
  <c r="F66" i="3"/>
  <c r="F60" i="3"/>
  <c r="IT9" i="5"/>
  <c r="IT6" i="5"/>
  <c r="IT11" i="5"/>
  <c r="IT8" i="5"/>
  <c r="IT7" i="5"/>
  <c r="IT10" i="5"/>
  <c r="B13" i="3" l="1"/>
  <c r="I6" i="3"/>
  <c r="C6" i="3"/>
  <c r="B50" i="3"/>
  <c r="J6" i="3"/>
  <c r="G6" i="3"/>
  <c r="B55" i="3"/>
  <c r="F6" i="3"/>
  <c r="H6" i="3"/>
  <c r="E6" i="3"/>
  <c r="B66" i="3"/>
  <c r="B60" i="3"/>
  <c r="D6" i="3"/>
  <c r="B27" i="3"/>
  <c r="B8" i="3"/>
  <c r="B6" i="3" l="1"/>
</calcChain>
</file>

<file path=xl/sharedStrings.xml><?xml version="1.0" encoding="utf-8"?>
<sst xmlns="http://schemas.openxmlformats.org/spreadsheetml/2006/main" count="148" uniqueCount="109">
  <si>
    <t>Óleo Diesel</t>
  </si>
  <si>
    <t>mil m3</t>
  </si>
  <si>
    <t>-</t>
  </si>
  <si>
    <t>Gasolina de Aviação</t>
  </si>
  <si>
    <t>Querosene Iluminante</t>
  </si>
  <si>
    <t>Querosene de Aviação</t>
  </si>
  <si>
    <t>Nafta</t>
  </si>
  <si>
    <t>Óleo Combustível</t>
  </si>
  <si>
    <t>Solvente</t>
  </si>
  <si>
    <t>Parafina</t>
  </si>
  <si>
    <t>Óleo Lubrificante</t>
  </si>
  <si>
    <t>EVOLUÇÃO DA IMPORTAÇÃO DE DERIVADOS</t>
  </si>
  <si>
    <r>
      <t>Fonte</t>
    </r>
    <r>
      <rPr>
        <b/>
        <sz val="9"/>
        <rFont val="Arial"/>
        <family val="2"/>
      </rPr>
      <t>: Quadro 16.</t>
    </r>
  </si>
  <si>
    <t>GRÁFICO 31</t>
  </si>
  <si>
    <t>GRÁFICO 32</t>
  </si>
  <si>
    <t xml:space="preserve">DE PETRÓLEO </t>
  </si>
  <si>
    <t>DE PETRÓLEO</t>
  </si>
  <si>
    <t>Gás Liquefeito de Petróleo (GLP)</t>
  </si>
  <si>
    <t xml:space="preserve">Outros Energéticos </t>
  </si>
  <si>
    <t xml:space="preserve">Gasolina Automotiva </t>
  </si>
  <si>
    <t xml:space="preserve">Outros Não Energéticos </t>
  </si>
  <si>
    <t xml:space="preserve">Outros </t>
  </si>
  <si>
    <t xml:space="preserve">IMPORTAÇÃO DE DERIVADOS DE PETRÓLEO </t>
  </si>
  <si>
    <t>FIGURA 08</t>
  </si>
  <si>
    <t xml:space="preserve">   solventes, óleos lubrificantes, asfalto, coque verde de petróleo e normal parafina.</t>
  </si>
  <si>
    <r>
      <t>1</t>
    </r>
    <r>
      <rPr>
        <b/>
        <sz val="11"/>
        <rFont val="Arial MT"/>
      </rPr>
      <t xml:space="preserve"> Inclui  gasolina automotiva, gasolina de aviação, óleo combustível, RAT, extrato aromático, </t>
    </r>
  </si>
  <si>
    <t>Outros1</t>
  </si>
  <si>
    <r>
      <t>1</t>
    </r>
    <r>
      <rPr>
        <b/>
        <sz val="9"/>
        <rFont val="Arial"/>
        <family val="2"/>
      </rPr>
      <t xml:space="preserve"> Inclui Gasolina Automotiva, Gasolina de Aviação, Querosene Iluminante, Outros Energéticos, </t>
    </r>
  </si>
  <si>
    <t xml:space="preserve">   Óleo Lubrificante, Solvente, Parafina e Outros Não Energéticos.  </t>
  </si>
  <si>
    <t>1990 - 2000</t>
  </si>
  <si>
    <t>1990 -2000</t>
  </si>
  <si>
    <t>Total</t>
  </si>
  <si>
    <t>Diesel</t>
  </si>
  <si>
    <t>Hong Kong</t>
  </si>
  <si>
    <t>Portugal</t>
  </si>
  <si>
    <t>Fonte: MDIC/Secex.</t>
  </si>
  <si>
    <t>Bahamas</t>
  </si>
  <si>
    <t>Chile</t>
  </si>
  <si>
    <t>Argentina</t>
  </si>
  <si>
    <t>Malta</t>
  </si>
  <si>
    <t>China</t>
  </si>
  <si>
    <t>Gibraltar</t>
  </si>
  <si>
    <t>Liechtenstein</t>
  </si>
  <si>
    <t>Region and country
of destination</t>
  </si>
  <si>
    <r>
      <t>Exports of energy and non-energy oil products (10</t>
    </r>
    <r>
      <rPr>
        <b/>
        <vertAlign val="superscript"/>
        <sz val="7"/>
        <rFont val="Helvetica Neue"/>
      </rPr>
      <t>3</t>
    </r>
    <r>
      <rPr>
        <b/>
        <sz val="7"/>
        <rFont val="Helvetica Neue"/>
      </rPr>
      <t xml:space="preserve"> m</t>
    </r>
    <r>
      <rPr>
        <b/>
        <vertAlign val="superscript"/>
        <sz val="7"/>
        <rFont val="Helvetica Neue"/>
      </rPr>
      <t>3</t>
    </r>
    <r>
      <rPr>
        <b/>
        <sz val="7"/>
        <rFont val="Helvetica Neue"/>
      </rPr>
      <t>)</t>
    </r>
  </si>
  <si>
    <t>Fuel oil</t>
  </si>
  <si>
    <t>Gasoline A</t>
  </si>
  <si>
    <t>Solvent</t>
  </si>
  <si>
    <t>Coke</t>
  </si>
  <si>
    <t>Lubricating oil</t>
  </si>
  <si>
    <t>LPG</t>
  </si>
  <si>
    <t>Others¹</t>
  </si>
  <si>
    <t>Table 1.20 – Exports of energy and non-energy oil products, by region and country of destination – 2023</t>
  </si>
  <si>
    <t>North America</t>
  </si>
  <si>
    <t>Canada</t>
  </si>
  <si>
    <t>Mexico</t>
  </si>
  <si>
    <t>Central and South America</t>
  </si>
  <si>
    <t>Antigua and Barbuda</t>
  </si>
  <si>
    <t>Bolivia</t>
  </si>
  <si>
    <t>Brazil</t>
  </si>
  <si>
    <t>Colombia</t>
  </si>
  <si>
    <t>US Virgin Islands</t>
  </si>
  <si>
    <t>Panama</t>
  </si>
  <si>
    <t>Paraguay</t>
  </si>
  <si>
    <t>Uruguay</t>
  </si>
  <si>
    <t>Others²</t>
  </si>
  <si>
    <t>Europe</t>
  </si>
  <si>
    <t>Germany</t>
  </si>
  <si>
    <t>Belgium</t>
  </si>
  <si>
    <t>Cyprus</t>
  </si>
  <si>
    <t>Denmark</t>
  </si>
  <si>
    <t>Spain</t>
  </si>
  <si>
    <t>France</t>
  </si>
  <si>
    <t>Greece</t>
  </si>
  <si>
    <t>Isle of Man</t>
  </si>
  <si>
    <t>Iceland</t>
  </si>
  <si>
    <t>Italy</t>
  </si>
  <si>
    <t>Luxembourg</t>
  </si>
  <si>
    <t>Norway</t>
  </si>
  <si>
    <t>Netherlands (Netherlands)</t>
  </si>
  <si>
    <t>Switzerland</t>
  </si>
  <si>
    <t>Türkiye</t>
  </si>
  <si>
    <t>Others³</t>
  </si>
  <si>
    <t>Commonwealth of Independent States</t>
  </si>
  <si>
    <t>Russia</t>
  </si>
  <si>
    <t>Turkmenistan</t>
  </si>
  <si>
    <t>Kazakhstan</t>
  </si>
  <si>
    <t>Middle East</t>
  </si>
  <si>
    <t>Saudi Arabia</t>
  </si>
  <si>
    <t>United Arab Emirates</t>
  </si>
  <si>
    <t>Others4</t>
  </si>
  <si>
    <t>Africa</t>
  </si>
  <si>
    <t>South Africa</t>
  </si>
  <si>
    <t>Egypt</t>
  </si>
  <si>
    <t>Liberia</t>
  </si>
  <si>
    <t>Others5</t>
  </si>
  <si>
    <t>Asia-Pacific</t>
  </si>
  <si>
    <t>Marshall Islands</t>
  </si>
  <si>
    <t>Singapore</t>
  </si>
  <si>
    <t>Others6</t>
  </si>
  <si>
    <t>United States</t>
  </si>
  <si>
    <t>United Kingdon</t>
  </si>
  <si>
    <t>¹Asphalt, aviation gasoline, naphtha, other non-energy products, paraffin and jet kerosene.  ²Anguilla, Aruba, Barbados, Belize, Bermuda, Costa Rica, Cuba, Curaçao, El Salvador, Ecuador, Falkland,</t>
  </si>
  <si>
    <t xml:space="preserve">Grenada, Guatemala, Guyana, French Guiana, Haiti, Honduras, Heard Island and McDonald Islands, Cayman Islands, Turks and Caicos Islands, Jamaica, Martinique, Nicaragua, Peru, Puerto Rico, </t>
  </si>
  <si>
    <t xml:space="preserve">Dominican Republic, Saint Lucia, Saint Kitts and Nevis, Saint Vincent and the Grenadines, Sint Maarten, Suriname, Trinidad and Tobago and Venezuela included. ³Austria, Bosnia-Herzegovina, Bulgaria, </t>
  </si>
  <si>
    <t xml:space="preserve">Croatia, Slovakia, Slovenia, Estonia, Finland, Hungary, Ireland, Lithuania, Macedonia, Monaco, Montenegro, Poland, Czech Republic, Romania, Sweden and Ukraine included. ⁴Australia, Philippines, </t>
  </si>
  <si>
    <t xml:space="preserve">Hong Kong, Indonesia, Japan, Sri Lanka, Taiwan (Formosa) and Thailand. ⁵Includes Qatar, Kuwait, Lebanon, Oman, Jordan, Iraq, Bahrain and Israel included. ⁶Australia, Bangladesh, South Korea, </t>
  </si>
  <si>
    <t xml:space="preserve">Philippines, Georgia, Guam, Cook Islands,  India, Indonesia, Japan, Malaysia, Maldives, Mongolia, Nepal, Palau, Pakistan, French Polynesia, Sri Lanka, Taiwan (Formosa), Thailand, Tokelau, Vanuatu </t>
  </si>
  <si>
    <t>and Vietnam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</si>
</sst>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  <numFmt numFmtId="168" formatCode="_(* #,##0.00000_);_(* \(#,##0.00000\);_(* &quot;-&quot;??_);_(@_)"/>
    <numFmt numFmtId="169" formatCode="_(* #,##0.0000_);_(* \(#,##0.0000\);_(* &quot;-&quot;??_);_(@_)"/>
    <numFmt numFmtId="170" formatCode="_(* #,##0.0_);_(* \(#,##0.0\);_(* &quot;-&quot;?_);_(@_)"/>
    <numFmt numFmtId="171" formatCode="_-* #,##0.0_-;\-* #,##0.0_-;_-* &quot;-&quot;?_-;_-@_-"/>
  </numFmts>
  <fonts count="29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 MT"/>
    </font>
    <font>
      <b/>
      <sz val="16"/>
      <name val="Times New Roman"/>
      <family val="1"/>
    </font>
    <font>
      <b/>
      <sz val="14"/>
      <name val="Times New Roman"/>
      <family val="1"/>
    </font>
    <font>
      <b/>
      <vertAlign val="superscript"/>
      <sz val="10"/>
      <name val="Arial"/>
      <family val="2"/>
    </font>
    <font>
      <sz val="12"/>
      <color indexed="10"/>
      <name val="Arial MT"/>
    </font>
    <font>
      <sz val="13"/>
      <name val="Times New Roman"/>
      <family val="1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 MT"/>
    </font>
    <font>
      <b/>
      <vertAlign val="superscript"/>
      <sz val="11"/>
      <name val="Arial MT"/>
    </font>
    <font>
      <sz val="10"/>
      <color indexed="10"/>
      <name val="Arial"/>
      <family val="2"/>
    </font>
    <font>
      <b/>
      <vertAlign val="superscript"/>
      <sz val="9"/>
      <name val="Arial"/>
      <family val="2"/>
    </font>
    <font>
      <sz val="10"/>
      <color indexed="10"/>
      <name val="Arial MT"/>
    </font>
    <font>
      <sz val="10"/>
      <name val="Arial MT"/>
    </font>
    <font>
      <b/>
      <sz val="10"/>
      <name val="Arial MT"/>
    </font>
    <font>
      <sz val="7"/>
      <color indexed="10"/>
      <name val="Helvetica Neue"/>
    </font>
    <font>
      <b/>
      <sz val="7"/>
      <name val="Helvetica Neue"/>
    </font>
    <font>
      <b/>
      <vertAlign val="superscript"/>
      <sz val="7"/>
      <name val="Helvetica Neue"/>
    </font>
    <font>
      <sz val="7"/>
      <name val="Helvetica Neue"/>
    </font>
    <font>
      <sz val="7"/>
      <name val="Helvetica Neue"/>
      <family val="2"/>
    </font>
    <font>
      <sz val="11"/>
      <color theme="1"/>
      <name val="Calibri"/>
      <family val="2"/>
      <scheme val="minor"/>
    </font>
    <font>
      <b/>
      <sz val="7"/>
      <color theme="1"/>
      <name val="Helvetica Neue"/>
    </font>
    <font>
      <b/>
      <sz val="9"/>
      <name val="Helvetica Neue"/>
      <family val="2"/>
    </font>
    <font>
      <b/>
      <sz val="7"/>
      <name val="Helvetica Neue"/>
      <family val="2"/>
    </font>
    <font>
      <sz val="17"/>
      <color rgb="FF202124"/>
      <name val="Inheri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mediumGray">
        <fgColor indexed="9"/>
        <bgColor indexed="9"/>
      </patternFill>
    </fill>
    <fill>
      <patternFill patternType="solid">
        <fgColor rgb="FFF8F9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4" fillId="0" borderId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1" fillId="0" borderId="0" xfId="0" applyFont="1"/>
    <xf numFmtId="0" fontId="15" fillId="0" borderId="0" xfId="0" applyFont="1"/>
    <xf numFmtId="37" fontId="14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6" fillId="0" borderId="0" xfId="0" applyFont="1"/>
    <xf numFmtId="1" fontId="16" fillId="0" borderId="0" xfId="0" applyNumberFormat="1" applyFont="1" applyAlignment="1">
      <alignment horizontal="right"/>
    </xf>
    <xf numFmtId="166" fontId="16" fillId="0" borderId="0" xfId="2" applyNumberFormat="1" applyFont="1"/>
    <xf numFmtId="166" fontId="17" fillId="0" borderId="0" xfId="2" applyNumberFormat="1" applyFont="1"/>
    <xf numFmtId="166" fontId="18" fillId="0" borderId="0" xfId="2" applyNumberFormat="1" applyFont="1"/>
    <xf numFmtId="37" fontId="3" fillId="0" borderId="0" xfId="0" applyNumberFormat="1" applyFont="1" applyAlignment="1">
      <alignment horizontal="center"/>
    </xf>
    <xf numFmtId="37" fontId="8" fillId="0" borderId="0" xfId="0" applyNumberFormat="1" applyFont="1"/>
    <xf numFmtId="166" fontId="8" fillId="0" borderId="0" xfId="2" applyNumberFormat="1" applyFont="1"/>
    <xf numFmtId="166" fontId="0" fillId="0" borderId="0" xfId="0" applyNumberFormat="1"/>
    <xf numFmtId="166" fontId="14" fillId="0" borderId="0" xfId="2" applyNumberFormat="1" applyFont="1" applyFill="1" applyBorder="1" applyAlignment="1">
      <alignment horizontal="left" vertical="center"/>
    </xf>
    <xf numFmtId="166" fontId="19" fillId="0" borderId="0" xfId="2" applyNumberFormat="1" applyFont="1" applyFill="1" applyBorder="1" applyAlignment="1">
      <alignment vertical="center" wrapText="1"/>
    </xf>
    <xf numFmtId="166" fontId="19" fillId="0" borderId="0" xfId="2" applyNumberFormat="1" applyFont="1" applyFill="1" applyBorder="1"/>
    <xf numFmtId="166" fontId="19" fillId="0" borderId="0" xfId="2" applyNumberFormat="1" applyFont="1" applyFill="1" applyBorder="1" applyAlignment="1">
      <alignment vertical="center"/>
    </xf>
    <xf numFmtId="0" fontId="22" fillId="0" borderId="0" xfId="0" applyFont="1"/>
    <xf numFmtId="0" fontId="19" fillId="0" borderId="0" xfId="0" applyFont="1"/>
    <xf numFmtId="0" fontId="20" fillId="0" borderId="0" xfId="0" applyFont="1"/>
    <xf numFmtId="4" fontId="20" fillId="0" borderId="0" xfId="0" applyNumberFormat="1" applyFont="1" applyAlignment="1">
      <alignment horizontal="left"/>
    </xf>
    <xf numFmtId="0" fontId="22" fillId="2" borderId="0" xfId="0" applyFont="1" applyFill="1" applyAlignment="1">
      <alignment vertical="center"/>
    </xf>
    <xf numFmtId="166" fontId="19" fillId="0" borderId="0" xfId="0" applyNumberFormat="1" applyFont="1"/>
    <xf numFmtId="166" fontId="22" fillId="0" borderId="0" xfId="2" applyNumberFormat="1" applyFont="1" applyFill="1" applyBorder="1"/>
    <xf numFmtId="4" fontId="20" fillId="0" borderId="0" xfId="0" applyNumberFormat="1" applyFont="1" applyAlignment="1">
      <alignment vertical="center"/>
    </xf>
    <xf numFmtId="4" fontId="22" fillId="0" borderId="0" xfId="0" applyNumberFormat="1" applyFont="1" applyAlignment="1">
      <alignment vertical="center"/>
    </xf>
    <xf numFmtId="4" fontId="22" fillId="0" borderId="0" xfId="0" applyNumberFormat="1" applyFont="1"/>
    <xf numFmtId="4" fontId="22" fillId="0" borderId="0" xfId="0" applyNumberFormat="1" applyFont="1" applyAlignment="1">
      <alignment horizontal="left" vertical="center"/>
    </xf>
    <xf numFmtId="165" fontId="20" fillId="0" borderId="0" xfId="2" applyNumberFormat="1" applyFont="1" applyFill="1" applyBorder="1" applyAlignment="1">
      <alignment horizontal="right" vertical="center" wrapText="1"/>
    </xf>
    <xf numFmtId="165" fontId="22" fillId="2" borderId="0" xfId="2" applyNumberFormat="1" applyFont="1" applyFill="1" applyBorder="1" applyAlignment="1">
      <alignment horizontal="right" vertical="center" wrapText="1"/>
    </xf>
    <xf numFmtId="165" fontId="22" fillId="0" borderId="0" xfId="2" applyNumberFormat="1" applyFont="1" applyFill="1" applyBorder="1" applyAlignment="1">
      <alignment horizontal="right" vertical="center" wrapText="1"/>
    </xf>
    <xf numFmtId="165" fontId="22" fillId="0" borderId="0" xfId="2" applyNumberFormat="1" applyFont="1" applyFill="1" applyBorder="1"/>
    <xf numFmtId="170" fontId="19" fillId="0" borderId="0" xfId="0" applyNumberFormat="1" applyFont="1"/>
    <xf numFmtId="167" fontId="22" fillId="2" borderId="0" xfId="2" applyNumberFormat="1" applyFont="1" applyFill="1" applyBorder="1" applyAlignment="1">
      <alignment horizontal="right" vertical="center" wrapText="1"/>
    </xf>
    <xf numFmtId="169" fontId="22" fillId="2" borderId="0" xfId="2" applyNumberFormat="1" applyFont="1" applyFill="1" applyBorder="1" applyAlignment="1">
      <alignment horizontal="right" vertical="center" wrapText="1"/>
    </xf>
    <xf numFmtId="168" fontId="22" fillId="2" borderId="0" xfId="2" applyNumberFormat="1" applyFont="1" applyFill="1" applyBorder="1" applyAlignment="1">
      <alignment horizontal="right" vertical="center" wrapText="1"/>
    </xf>
    <xf numFmtId="165" fontId="25" fillId="0" borderId="0" xfId="2" applyNumberFormat="1" applyFont="1" applyFill="1" applyBorder="1" applyAlignment="1">
      <alignment horizontal="right" vertical="center" wrapText="1"/>
    </xf>
    <xf numFmtId="167" fontId="19" fillId="0" borderId="0" xfId="2" applyNumberFormat="1" applyFont="1" applyFill="1" applyBorder="1" applyAlignment="1">
      <alignment vertical="center" wrapText="1"/>
    </xf>
    <xf numFmtId="164" fontId="19" fillId="0" borderId="0" xfId="2" applyFont="1" applyFill="1" applyBorder="1" applyAlignment="1">
      <alignment vertical="center" wrapText="1"/>
    </xf>
    <xf numFmtId="166" fontId="19" fillId="2" borderId="0" xfId="2" applyNumberFormat="1" applyFont="1" applyFill="1" applyBorder="1" applyAlignment="1">
      <alignment horizontal="center"/>
    </xf>
    <xf numFmtId="166" fontId="19" fillId="0" borderId="0" xfId="2" applyNumberFormat="1" applyFont="1" applyFill="1" applyBorder="1" applyAlignment="1">
      <alignment horizontal="center"/>
    </xf>
    <xf numFmtId="165" fontId="22" fillId="0" borderId="0" xfId="2" applyNumberFormat="1" applyFont="1" applyFill="1"/>
    <xf numFmtId="166" fontId="20" fillId="0" borderId="0" xfId="2" applyNumberFormat="1" applyFont="1" applyFill="1" applyBorder="1" applyAlignment="1">
      <alignment horizontal="right" vertical="center" wrapText="1"/>
    </xf>
    <xf numFmtId="165" fontId="19" fillId="0" borderId="0" xfId="2" applyNumberFormat="1" applyFont="1" applyFill="1" applyBorder="1" applyAlignment="1">
      <alignment vertical="center" wrapText="1"/>
    </xf>
    <xf numFmtId="165" fontId="19" fillId="2" borderId="0" xfId="2" applyNumberFormat="1" applyFont="1" applyFill="1" applyBorder="1" applyAlignment="1">
      <alignment horizontal="center"/>
    </xf>
    <xf numFmtId="166" fontId="22" fillId="0" borderId="0" xfId="2" applyNumberFormat="1" applyFont="1" applyFill="1" applyBorder="1" applyAlignment="1">
      <alignment horizontal="right" vertical="center" wrapText="1"/>
    </xf>
    <xf numFmtId="171" fontId="20" fillId="0" borderId="0" xfId="0" applyNumberFormat="1" applyFont="1"/>
    <xf numFmtId="0" fontId="23" fillId="0" borderId="0" xfId="0" applyFont="1"/>
    <xf numFmtId="4" fontId="22" fillId="3" borderId="0" xfId="0" applyNumberFormat="1" applyFont="1" applyFill="1"/>
    <xf numFmtId="165" fontId="20" fillId="3" borderId="0" xfId="2" applyNumberFormat="1" applyFont="1" applyFill="1" applyBorder="1" applyAlignment="1">
      <alignment horizontal="right" vertical="center" wrapText="1"/>
    </xf>
    <xf numFmtId="165" fontId="22" fillId="3" borderId="0" xfId="2" applyNumberFormat="1" applyFont="1" applyFill="1" applyBorder="1" applyAlignment="1">
      <alignment horizontal="right" vertical="center" wrapText="1"/>
    </xf>
    <xf numFmtId="0" fontId="22" fillId="3" borderId="0" xfId="0" applyFont="1" applyFill="1"/>
    <xf numFmtId="166" fontId="19" fillId="3" borderId="0" xfId="2" applyNumberFormat="1" applyFont="1" applyFill="1" applyBorder="1" applyAlignment="1">
      <alignment horizontal="center"/>
    </xf>
    <xf numFmtId="165" fontId="22" fillId="3" borderId="0" xfId="2" applyNumberFormat="1" applyFont="1" applyFill="1" applyBorder="1" applyAlignment="1">
      <alignment horizontal="right"/>
    </xf>
    <xf numFmtId="4" fontId="20" fillId="3" borderId="0" xfId="0" applyNumberFormat="1" applyFont="1" applyFill="1" applyAlignment="1">
      <alignment horizontal="left"/>
    </xf>
    <xf numFmtId="4" fontId="22" fillId="3" borderId="0" xfId="0" applyNumberFormat="1" applyFont="1" applyFill="1" applyAlignment="1">
      <alignment horizontal="left"/>
    </xf>
    <xf numFmtId="4" fontId="22" fillId="3" borderId="0" xfId="0" applyNumberFormat="1" applyFont="1" applyFill="1" applyAlignment="1">
      <alignment vertical="center"/>
    </xf>
    <xf numFmtId="166" fontId="22" fillId="3" borderId="0" xfId="2" applyNumberFormat="1" applyFont="1" applyFill="1" applyBorder="1" applyAlignment="1">
      <alignment horizontal="right" vertical="center" wrapText="1"/>
    </xf>
    <xf numFmtId="0" fontId="19" fillId="3" borderId="0" xfId="0" applyFont="1" applyFill="1"/>
    <xf numFmtId="4" fontId="20" fillId="3" borderId="0" xfId="0" applyNumberFormat="1" applyFont="1" applyFill="1"/>
    <xf numFmtId="165" fontId="22" fillId="3" borderId="0" xfId="2" applyNumberFormat="1" applyFont="1" applyFill="1" applyBorder="1"/>
    <xf numFmtId="0" fontId="20" fillId="3" borderId="0" xfId="0" applyFont="1" applyFill="1"/>
    <xf numFmtId="4" fontId="20" fillId="3" borderId="0" xfId="0" applyNumberFormat="1" applyFont="1" applyFill="1" applyAlignment="1">
      <alignment horizontal="left" vertical="center"/>
    </xf>
    <xf numFmtId="4" fontId="20" fillId="3" borderId="1" xfId="0" applyNumberFormat="1" applyFont="1" applyFill="1" applyBorder="1"/>
    <xf numFmtId="4" fontId="22" fillId="3" borderId="1" xfId="0" applyNumberFormat="1" applyFont="1" applyFill="1" applyBorder="1"/>
    <xf numFmtId="4" fontId="22" fillId="3" borderId="1" xfId="0" applyNumberFormat="1" applyFont="1" applyFill="1" applyBorder="1" applyAlignment="1">
      <alignment horizontal="right"/>
    </xf>
    <xf numFmtId="2" fontId="27" fillId="2" borderId="0" xfId="0" applyNumberFormat="1" applyFont="1" applyFill="1" applyAlignment="1">
      <alignment horizontal="right" vertical="center"/>
    </xf>
    <xf numFmtId="2" fontId="26" fillId="2" borderId="0" xfId="0" applyNumberFormat="1" applyFont="1" applyFill="1" applyAlignment="1">
      <alignment horizontal="right" vertical="center"/>
    </xf>
    <xf numFmtId="1" fontId="27" fillId="5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6" borderId="0" xfId="0" applyFont="1" applyFill="1" applyAlignment="1">
      <alignment horizontal="left" vertical="center"/>
    </xf>
    <xf numFmtId="2" fontId="26" fillId="2" borderId="0" xfId="1" applyNumberFormat="1" applyFont="1" applyFill="1" applyAlignment="1">
      <alignment horizontal="left" vertical="center" wrapText="1"/>
    </xf>
    <xf numFmtId="2" fontId="20" fillId="2" borderId="2" xfId="1" applyNumberFormat="1" applyFont="1" applyFill="1" applyBorder="1" applyAlignment="1">
      <alignment horizontal="center" vertical="center"/>
    </xf>
    <xf numFmtId="2" fontId="20" fillId="2" borderId="3" xfId="1" applyNumberFormat="1" applyFont="1" applyFill="1" applyBorder="1" applyAlignment="1">
      <alignment horizontal="center" vertical="center"/>
    </xf>
    <xf numFmtId="2" fontId="27" fillId="4" borderId="4" xfId="1" applyNumberFormat="1" applyFont="1" applyFill="1" applyBorder="1" applyAlignment="1">
      <alignment horizontal="center" vertical="center" wrapText="1"/>
    </xf>
    <xf numFmtId="2" fontId="27" fillId="4" borderId="5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Vírgula" xfId="2" builtinId="3"/>
    <cellStyle name="Vírgula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8759894378581"/>
          <c:y val="6.0126675185848473E-2"/>
          <c:w val="0.58906294941936443"/>
          <c:h val="0.72468466408206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7-4C33-AC05-75C0AAAA6CD8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7-4C33-AC05-75C0AAAA6CD8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D7-4C33-AC05-75C0AAAA6CD8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D7-4C33-AC05-75C0AAAA6CD8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D7-4C33-AC05-75C0AAAA6CD8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D7-4C33-AC05-75C0AAAA6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8967823"/>
        <c:axId val="1"/>
      </c:barChart>
      <c:catAx>
        <c:axId val="1698967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0000032570902783"/>
              <c:y val="0.879748944425425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pt-BR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pt-BR" sz="10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pt-BR" sz="102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5674176974E-3"/>
              <c:y val="0.348101922042353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9896782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97386043887541"/>
          <c:y val="0.90648408056686347"/>
          <c:w val="0.25650145078173453"/>
          <c:h val="5.16147519183979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2509775169201"/>
          <c:y val="6.0126675185848473E-2"/>
          <c:w val="0.58281294465098932"/>
          <c:h val="0.7246846640820684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'Gráfico 31 e 32'!$S$5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32'!$T$5:$AD$5</c:f>
              <c:numCache>
                <c:formatCode>#,##0_);\(#,##0\)</c:formatCode>
                <c:ptCount val="11"/>
                <c:pt idx="0">
                  <c:v>682.27750000000003</c:v>
                </c:pt>
                <c:pt idx="1">
                  <c:v>1820.6481000000001</c:v>
                </c:pt>
                <c:pt idx="2">
                  <c:v>2256.6271999999999</c:v>
                </c:pt>
                <c:pt idx="3">
                  <c:v>4387.041470000001</c:v>
                </c:pt>
                <c:pt idx="4">
                  <c:v>3257.3398999999999</c:v>
                </c:pt>
                <c:pt idx="5">
                  <c:v>4249.7233499999993</c:v>
                </c:pt>
                <c:pt idx="6">
                  <c:v>4905.9976500000002</c:v>
                </c:pt>
                <c:pt idx="7">
                  <c:v>5903.7186000000002</c:v>
                </c:pt>
                <c:pt idx="8">
                  <c:v>6207.1229999999996</c:v>
                </c:pt>
                <c:pt idx="9">
                  <c:v>5679.5038269999995</c:v>
                </c:pt>
                <c:pt idx="10" formatCode="_(* #,##0_);_(* \(#,##0\);_(* &quot;-&quot;??_);_(@_)">
                  <c:v>5793.9327589879513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4-4C67-9A3F-C220219E5436}"/>
            </c:ext>
          </c:extLst>
        </c:ser>
        <c:ser>
          <c:idx val="1"/>
          <c:order val="1"/>
          <c:tx>
            <c:v>GLP</c:v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32'!$T$6:$AD$6</c:f>
              <c:numCache>
                <c:formatCode>#,##0_);\(#,##0\)</c:formatCode>
                <c:ptCount val="11"/>
                <c:pt idx="0">
                  <c:v>2337.6932999999999</c:v>
                </c:pt>
                <c:pt idx="1">
                  <c:v>2755.3874200000005</c:v>
                </c:pt>
                <c:pt idx="2">
                  <c:v>2763.7717600000001</c:v>
                </c:pt>
                <c:pt idx="3">
                  <c:v>3055.95181</c:v>
                </c:pt>
                <c:pt idx="4">
                  <c:v>3120.1498999999999</c:v>
                </c:pt>
                <c:pt idx="5">
                  <c:v>4236.0995400000002</c:v>
                </c:pt>
                <c:pt idx="6">
                  <c:v>4451.8685599999999</c:v>
                </c:pt>
                <c:pt idx="7">
                  <c:v>4742.1805300000005</c:v>
                </c:pt>
                <c:pt idx="8">
                  <c:v>5024.9903599999998</c:v>
                </c:pt>
                <c:pt idx="9">
                  <c:v>5099.6580540000004</c:v>
                </c:pt>
                <c:pt idx="10" formatCode="_(* #,##0_);_(* \(#,##0\);_(* &quot;-&quot;??_);_(@_)">
                  <c:v>4660.8886343636368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4-4C67-9A3F-C220219E5436}"/>
            </c:ext>
          </c:extLst>
        </c:ser>
        <c:ser>
          <c:idx val="2"/>
          <c:order val="2"/>
          <c:tx>
            <c:strRef>
              <c:f>'Gráfico 31 e 32'!$S$7</c:f>
              <c:strCache>
                <c:ptCount val="1"/>
                <c:pt idx="0">
                  <c:v>Nafta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32'!$T$7:$AD$7</c:f>
              <c:numCache>
                <c:formatCode>#,##0_);\(#,##0\)</c:formatCode>
                <c:ptCount val="11"/>
                <c:pt idx="0">
                  <c:v>245.1234</c:v>
                </c:pt>
                <c:pt idx="1">
                  <c:v>704.07547</c:v>
                </c:pt>
                <c:pt idx="2">
                  <c:v>1483.4835</c:v>
                </c:pt>
                <c:pt idx="3">
                  <c:v>2800.4332599999998</c:v>
                </c:pt>
                <c:pt idx="4">
                  <c:v>3375.12336</c:v>
                </c:pt>
                <c:pt idx="5">
                  <c:v>3558.8493800000001</c:v>
                </c:pt>
                <c:pt idx="6">
                  <c:v>3405.1</c:v>
                </c:pt>
                <c:pt idx="7">
                  <c:v>4856.0226099999991</c:v>
                </c:pt>
                <c:pt idx="8">
                  <c:v>4982.0061500000002</c:v>
                </c:pt>
                <c:pt idx="9">
                  <c:v>3658.1548899999998</c:v>
                </c:pt>
                <c:pt idx="10" formatCode="_(* #,##0_);_(* \(#,##0\);_(* &quot;-&quot;??_);_(@_)">
                  <c:v>3804.8646194444441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4-4C67-9A3F-C220219E5436}"/>
            </c:ext>
          </c:extLst>
        </c:ser>
        <c:ser>
          <c:idx val="3"/>
          <c:order val="3"/>
          <c:tx>
            <c:strRef>
              <c:f>'Gráfico 31 e 32'!$S$8</c:f>
              <c:strCache>
                <c:ptCount val="1"/>
                <c:pt idx="0">
                  <c:v>Querosene de Aviação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32'!$T$8:$AD$8</c:f>
              <c:numCache>
                <c:formatCode>#,##0_);\(#,##0\)</c:formatCode>
                <c:ptCount val="11"/>
                <c:pt idx="0">
                  <c:v>27.90457</c:v>
                </c:pt>
                <c:pt idx="1">
                  <c:v>142.56592000000001</c:v>
                </c:pt>
                <c:pt idx="2">
                  <c:v>136.12179999999998</c:v>
                </c:pt>
                <c:pt idx="3">
                  <c:v>459.22343999999998</c:v>
                </c:pt>
                <c:pt idx="4">
                  <c:v>419.66735</c:v>
                </c:pt>
                <c:pt idx="5">
                  <c:v>640.01285999999993</c:v>
                </c:pt>
                <c:pt idx="6">
                  <c:v>687.34517000000005</c:v>
                </c:pt>
                <c:pt idx="7">
                  <c:v>861.59934999999996</c:v>
                </c:pt>
                <c:pt idx="8">
                  <c:v>996.79819999999995</c:v>
                </c:pt>
                <c:pt idx="9">
                  <c:v>1126.7510649999999</c:v>
                </c:pt>
                <c:pt idx="10" formatCode="_(* #,##0_);_(* \(#,##0\);_(* &quot;-&quot;??_);_(@_)">
                  <c:v>902.79350873417741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04-4C67-9A3F-C220219E5436}"/>
            </c:ext>
          </c:extLst>
        </c:ser>
        <c:ser>
          <c:idx val="6"/>
          <c:order val="4"/>
          <c:tx>
            <c:strRef>
              <c:f>'Gráfico 31 e 32'!$S$15</c:f>
              <c:strCache>
                <c:ptCount val="1"/>
                <c:pt idx="0">
                  <c:v>Óleo Combustível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32'!$T$15:$AD$15</c:f>
              <c:numCache>
                <c:formatCode>#,##0_);\(#,##0\)</c:formatCode>
                <c:ptCount val="11"/>
                <c:pt idx="0">
                  <c:v>656.08576000000005</c:v>
                </c:pt>
                <c:pt idx="1">
                  <c:v>239.25019</c:v>
                </c:pt>
                <c:pt idx="2">
                  <c:v>537.48183999999992</c:v>
                </c:pt>
                <c:pt idx="3">
                  <c:v>5112.6769699999995</c:v>
                </c:pt>
                <c:pt idx="4">
                  <c:v>2489.38</c:v>
                </c:pt>
                <c:pt idx="5">
                  <c:v>434.72057000000001</c:v>
                </c:pt>
                <c:pt idx="6">
                  <c:v>1244.4738200000002</c:v>
                </c:pt>
                <c:pt idx="7">
                  <c:v>470.91717999999997</c:v>
                </c:pt>
                <c:pt idx="8">
                  <c:v>57.910960000000003</c:v>
                </c:pt>
                <c:pt idx="9">
                  <c:v>222.22063265306122</c:v>
                </c:pt>
                <c:pt idx="10" formatCode="_(* #,##0_);_(* \(#,##0\);_(* &quot;-&quot;??_);_(@_)">
                  <c:v>106.69044653061223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04-4C67-9A3F-C220219E5436}"/>
            </c:ext>
          </c:extLst>
        </c:ser>
        <c:ser>
          <c:idx val="4"/>
          <c:order val="5"/>
          <c:tx>
            <c:strRef>
              <c:f>'Gráfico 31 e 32'!$S$10</c:f>
              <c:strCache>
                <c:ptCount val="1"/>
                <c:pt idx="0">
                  <c:v>Outros1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'Gráfico 31 e 32'!$T$4:$AD$4</c:f>
              <c:numCache>
                <c:formatCode>General</c:formatCode>
                <c:ptCount val="1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</c:numCache>
            </c:numRef>
          </c:cat>
          <c:val>
            <c:numRef>
              <c:f>'Gráfico 31 e 32'!$T$10:$AD$10</c:f>
              <c:numCache>
                <c:formatCode>#,##0_);\(#,##0\)</c:formatCode>
                <c:ptCount val="11"/>
                <c:pt idx="0">
                  <c:v>114.03191999999999</c:v>
                </c:pt>
                <c:pt idx="1">
                  <c:v>101.82846000000001</c:v>
                </c:pt>
                <c:pt idx="2">
                  <c:v>601.21456207065</c:v>
                </c:pt>
                <c:pt idx="3">
                  <c:v>551.51429341055939</c:v>
                </c:pt>
                <c:pt idx="4">
                  <c:v>672.58161569312006</c:v>
                </c:pt>
                <c:pt idx="5">
                  <c:v>1740.68153358515</c:v>
                </c:pt>
                <c:pt idx="6">
                  <c:v>2276.2552541071996</c:v>
                </c:pt>
                <c:pt idx="7">
                  <c:v>2164.4935566738295</c:v>
                </c:pt>
                <c:pt idx="8">
                  <c:v>2013.1447390509209</c:v>
                </c:pt>
                <c:pt idx="9">
                  <c:v>903.76173367427862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04-4C67-9A3F-C220219E5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8976943"/>
        <c:axId val="1"/>
      </c:barChart>
      <c:catAx>
        <c:axId val="1698976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39531288423486877"/>
              <c:y val="0.88291354884987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r>
                  <a:rPr lang="pt-BR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  <a:r>
                  <a:rPr lang="pt-BR" sz="10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m</a:t>
                </a:r>
                <a:r>
                  <a:rPr lang="pt-BR" sz="10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7.81245674176974E-3"/>
              <c:y val="0.348101922042353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98976943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46756805360286"/>
          <c:y val="0.90648408056686347"/>
          <c:w val="0.25650145078173453"/>
          <c:h val="5.16147519183979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Importações totais:</a:t>
            </a:r>
          </a:p>
          <a:p>
            <a:pPr algn="l"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15.599 x 10</a:t>
            </a:r>
            <a:r>
              <a:rPr lang="pt-BR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pt-BR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m</a:t>
            </a:r>
            <a:r>
              <a:rPr lang="pt-BR" sz="11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c:rich>
      </c:tx>
      <c:layout>
        <c:manualLayout>
          <c:xMode val="edge"/>
          <c:yMode val="edge"/>
          <c:x val="0.72353999171156247"/>
          <c:y val="0.7591972003499561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641418964471893"/>
          <c:y val="0.2976588628762542"/>
          <c:w val="0.5592425689341568"/>
          <c:h val="0.468227424749163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BB-438A-BC2E-5D63688CBB10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BB-438A-BC2E-5D63688CBB1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2BB-438A-BC2E-5D63688CBB10}"/>
              </c:ext>
            </c:extLst>
          </c:dPt>
          <c:dPt>
            <c:idx val="3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BB-438A-BC2E-5D63688CBB10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2BB-438A-BC2E-5D63688CBB10}"/>
              </c:ext>
            </c:extLst>
          </c:dPt>
          <c:dLbls>
            <c:dLbl>
              <c:idx val="0"/>
              <c:layout>
                <c:manualLayout>
                  <c:x val="-0.11994516333313017"/>
                  <c:y val="-0.2053631088756046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BB-438A-BC2E-5D63688CBB10}"/>
                </c:ext>
              </c:extLst>
            </c:dLbl>
            <c:dLbl>
              <c:idx val="1"/>
              <c:layout>
                <c:manualLayout>
                  <c:x val="-7.0176368751918849E-2"/>
                  <c:y val="3.778263503015303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/>
                      <a:t>GLP
30%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2BB-438A-BC2E-5D63688CBB10}"/>
                </c:ext>
              </c:extLst>
            </c:dLbl>
            <c:dLbl>
              <c:idx val="2"/>
              <c:layout>
                <c:manualLayout>
                  <c:x val="-8.9895368246565577E-3"/>
                  <c:y val="-2.67916677639375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BB-438A-BC2E-5D63688CBB10}"/>
                </c:ext>
              </c:extLst>
            </c:dLbl>
            <c:dLbl>
              <c:idx val="3"/>
              <c:layout>
                <c:manualLayout>
                  <c:x val="2.9178136643286327E-2"/>
                  <c:y val="-5.999877105662797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BB-438A-BC2E-5D63688CBB10}"/>
                </c:ext>
              </c:extLst>
            </c:dLbl>
            <c:dLbl>
              <c:idx val="4"/>
              <c:layout>
                <c:manualLayout>
                  <c:x val="6.2902724198901763E-2"/>
                  <c:y val="-5.9123763375731886E-2"/>
                </c:manualLayout>
              </c:layout>
              <c:tx>
                <c:rich>
                  <a:bodyPr/>
                  <a:lstStyle/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Outros</a:t>
                    </a:r>
                    <a:r>
                      <a:rPr lang="pt-BR" sz="9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  <a:p>
                    <a:pPr>
                      <a:defRPr sz="11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pt-BR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2BB-438A-BC2E-5D63688CBB10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BB-438A-BC2E-5D63688CBB10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3759941128463681"/>
                  <c:y val="0.2307692307692307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BB-438A-BC2E-5D63688CBB10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31595625363511681"/>
                  <c:y val="3.34448160535117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BB-438A-BC2E-5D63688CBB10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5229122280315522"/>
                  <c:y val="9.030100334448160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BB-438A-BC2E-5D63688CBB1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08'!$IR$6:$IR$10</c:f>
              <c:strCache>
                <c:ptCount val="5"/>
                <c:pt idx="0">
                  <c:v>Óleo Diesel</c:v>
                </c:pt>
                <c:pt idx="1">
                  <c:v>Gás Liquefeito de Petróleo (GLP)</c:v>
                </c:pt>
                <c:pt idx="2">
                  <c:v>Nafta</c:v>
                </c:pt>
                <c:pt idx="3">
                  <c:v>Querosene de Aviação</c:v>
                </c:pt>
                <c:pt idx="4">
                  <c:v>Outros </c:v>
                </c:pt>
              </c:strCache>
            </c:strRef>
          </c:cat>
          <c:val>
            <c:numRef>
              <c:f>'Figura 08'!$IS$6:$IS$10</c:f>
              <c:numCache>
                <c:formatCode>_(* #,##0_);_(* \(#,##0\);_(* "-"??_);_(@_)</c:formatCode>
                <c:ptCount val="5"/>
                <c:pt idx="0">
                  <c:v>5793.9327589879513</c:v>
                </c:pt>
                <c:pt idx="1">
                  <c:v>4660.8886343636368</c:v>
                </c:pt>
                <c:pt idx="2">
                  <c:v>3804.8646194444441</c:v>
                </c:pt>
                <c:pt idx="3">
                  <c:v>902.79350873417741</c:v>
                </c:pt>
                <c:pt idx="4">
                  <c:v>436.03267862608755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BB-438A-BC2E-5D63688CB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9</xdr:row>
      <xdr:rowOff>0</xdr:rowOff>
    </xdr:from>
    <xdr:to>
      <xdr:col>9</xdr:col>
      <xdr:colOff>15240</xdr:colOff>
      <xdr:row>24</xdr:row>
      <xdr:rowOff>7620</xdr:rowOff>
    </xdr:to>
    <xdr:graphicFrame macro="">
      <xdr:nvGraphicFramePr>
        <xdr:cNvPr id="1573035" name="Chart 1">
          <a:extLst>
            <a:ext uri="{FF2B5EF4-FFF2-40B4-BE49-F238E27FC236}">
              <a16:creationId xmlns:a16="http://schemas.microsoft.com/office/drawing/2014/main" id="{3CCBCA98-FD8B-CE9F-3021-D76A17C89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</xdr:colOff>
      <xdr:row>39</xdr:row>
      <xdr:rowOff>0</xdr:rowOff>
    </xdr:from>
    <xdr:to>
      <xdr:col>9</xdr:col>
      <xdr:colOff>15240</xdr:colOff>
      <xdr:row>54</xdr:row>
      <xdr:rowOff>7620</xdr:rowOff>
    </xdr:to>
    <xdr:graphicFrame macro="">
      <xdr:nvGraphicFramePr>
        <xdr:cNvPr id="1573036" name="Chart 4">
          <a:extLst>
            <a:ext uri="{FF2B5EF4-FFF2-40B4-BE49-F238E27FC236}">
              <a16:creationId xmlns:a16="http://schemas.microsoft.com/office/drawing/2014/main" id="{5F44975E-C823-E2E0-E70E-EB5FB42F0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7</xdr:row>
      <xdr:rowOff>0</xdr:rowOff>
    </xdr:from>
    <xdr:to>
      <xdr:col>8</xdr:col>
      <xdr:colOff>891540</xdr:colOff>
      <xdr:row>21</xdr:row>
      <xdr:rowOff>220980</xdr:rowOff>
    </xdr:to>
    <xdr:graphicFrame macro="">
      <xdr:nvGraphicFramePr>
        <xdr:cNvPr id="2645" name="Chart 1">
          <a:extLst>
            <a:ext uri="{FF2B5EF4-FFF2-40B4-BE49-F238E27FC236}">
              <a16:creationId xmlns:a16="http://schemas.microsoft.com/office/drawing/2014/main" id="{3FC99A30-63B1-8687-CB19-38D96B8E1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Planilha1">
    <pageSetUpPr fitToPage="1"/>
  </sheetPr>
  <dimension ref="A1:L97"/>
  <sheetViews>
    <sheetView showGridLines="0" tabSelected="1" zoomScaleNormal="100" workbookViewId="0">
      <selection activeCell="A2" sqref="A2"/>
    </sheetView>
  </sheetViews>
  <sheetFormatPr defaultColWidth="11.53515625" defaultRowHeight="9"/>
  <cols>
    <col min="1" max="1" width="24.07421875" style="30" customWidth="1"/>
    <col min="2" max="2" width="7.69140625" style="30" customWidth="1"/>
    <col min="3" max="3" width="8.15234375" style="30" customWidth="1"/>
    <col min="4" max="10" width="7.69140625" style="30" customWidth="1"/>
    <col min="11" max="16384" width="11.53515625" style="30"/>
  </cols>
  <sheetData>
    <row r="1" spans="1:12" ht="22" customHeight="1">
      <c r="A1" s="84" t="s">
        <v>52</v>
      </c>
      <c r="B1" s="84"/>
      <c r="C1" s="84"/>
      <c r="D1" s="84"/>
      <c r="E1" s="84"/>
      <c r="F1" s="84"/>
      <c r="G1" s="84"/>
      <c r="H1" s="84"/>
      <c r="I1" s="84"/>
      <c r="J1" s="84"/>
    </row>
    <row r="2" spans="1:12" ht="9.65" customHeight="1">
      <c r="A2" s="79"/>
      <c r="B2" s="80"/>
      <c r="C2" s="80"/>
      <c r="D2" s="80"/>
      <c r="E2" s="80"/>
      <c r="F2" s="80"/>
      <c r="G2" s="80"/>
      <c r="H2" s="80"/>
      <c r="I2" s="80"/>
      <c r="J2" s="80"/>
    </row>
    <row r="3" spans="1:12" ht="18" customHeight="1">
      <c r="A3" s="87" t="s">
        <v>43</v>
      </c>
      <c r="B3" s="85" t="s">
        <v>44</v>
      </c>
      <c r="C3" s="86"/>
      <c r="D3" s="86"/>
      <c r="E3" s="86"/>
      <c r="F3" s="86"/>
      <c r="G3" s="86"/>
      <c r="H3" s="86"/>
      <c r="I3" s="86"/>
      <c r="J3" s="86"/>
    </row>
    <row r="4" spans="1:12" ht="9" customHeight="1">
      <c r="A4" s="88"/>
      <c r="B4" s="81" t="s">
        <v>31</v>
      </c>
      <c r="C4" s="81" t="s">
        <v>45</v>
      </c>
      <c r="D4" s="81" t="s">
        <v>46</v>
      </c>
      <c r="E4" s="81" t="s">
        <v>47</v>
      </c>
      <c r="F4" s="81" t="s">
        <v>48</v>
      </c>
      <c r="G4" s="81" t="s">
        <v>49</v>
      </c>
      <c r="H4" s="81" t="s">
        <v>32</v>
      </c>
      <c r="I4" s="81" t="s">
        <v>50</v>
      </c>
      <c r="J4" s="81" t="s">
        <v>51</v>
      </c>
    </row>
    <row r="5" spans="1:12">
      <c r="A5" s="29"/>
      <c r="B5" s="57"/>
      <c r="C5" s="56"/>
      <c r="D5" s="27"/>
      <c r="E5" s="51"/>
      <c r="F5" s="50"/>
      <c r="G5" s="50"/>
      <c r="H5" s="51"/>
      <c r="I5" s="50"/>
      <c r="J5" s="50"/>
    </row>
    <row r="6" spans="1:12" s="32" customFormat="1">
      <c r="A6" s="37" t="s">
        <v>31</v>
      </c>
      <c r="B6" s="49">
        <f t="shared" ref="B6:J6" si="0">B8+B13+B27+B55+B60+B66+B50</f>
        <v>20766.765439495717</v>
      </c>
      <c r="C6" s="49">
        <f t="shared" si="0"/>
        <v>14235.190351546389</v>
      </c>
      <c r="D6" s="49">
        <f t="shared" si="0"/>
        <v>1428.7860243243244</v>
      </c>
      <c r="E6" s="49">
        <f t="shared" si="0"/>
        <v>267.56726180836711</v>
      </c>
      <c r="F6" s="49">
        <f t="shared" si="0"/>
        <v>1479.5032317307691</v>
      </c>
      <c r="G6" s="49">
        <f t="shared" si="0"/>
        <v>92.114827906976771</v>
      </c>
      <c r="H6" s="49">
        <f t="shared" si="0"/>
        <v>308.65135357142856</v>
      </c>
      <c r="I6" s="49">
        <f t="shared" si="0"/>
        <v>8.1106431159420289</v>
      </c>
      <c r="J6" s="49">
        <f t="shared" si="0"/>
        <v>2946.8417454915189</v>
      </c>
      <c r="L6" s="59"/>
    </row>
    <row r="7" spans="1:12">
      <c r="A7" s="38"/>
      <c r="B7" s="52"/>
      <c r="C7" s="47"/>
      <c r="D7" s="48"/>
      <c r="E7" s="46"/>
      <c r="F7" s="42"/>
      <c r="G7" s="46"/>
      <c r="H7" s="42"/>
      <c r="I7" s="42"/>
      <c r="J7" s="44"/>
    </row>
    <row r="8" spans="1:12">
      <c r="A8" s="37" t="s">
        <v>53</v>
      </c>
      <c r="B8" s="41">
        <f>SUM(C8:J8)</f>
        <v>2448.2461151277889</v>
      </c>
      <c r="C8" s="41">
        <f t="shared" ref="C8:J8" si="1">SUM(C9:C11)</f>
        <v>109.59927422680414</v>
      </c>
      <c r="D8" s="41">
        <f t="shared" si="1"/>
        <v>1179.7646054054055</v>
      </c>
      <c r="E8" s="41">
        <f t="shared" si="1"/>
        <v>196.72408771929827</v>
      </c>
      <c r="F8" s="41">
        <f t="shared" si="1"/>
        <v>335.30995480769229</v>
      </c>
      <c r="G8" s="41">
        <f t="shared" si="1"/>
        <v>2.2881197674418603</v>
      </c>
      <c r="H8" s="41">
        <f t="shared" si="1"/>
        <v>2.7214059523809517</v>
      </c>
      <c r="I8" s="41">
        <f t="shared" si="1"/>
        <v>0</v>
      </c>
      <c r="J8" s="41">
        <f t="shared" si="1"/>
        <v>621.83866724876566</v>
      </c>
    </row>
    <row r="9" spans="1:12">
      <c r="A9" s="39" t="s">
        <v>54</v>
      </c>
      <c r="B9" s="41">
        <f>SUM(C9:J9)</f>
        <v>159.21737326379593</v>
      </c>
      <c r="C9" s="43">
        <v>0.41257525773195874</v>
      </c>
      <c r="D9" s="43">
        <v>0</v>
      </c>
      <c r="E9" s="43">
        <v>5.64642375168691E-3</v>
      </c>
      <c r="F9" s="43">
        <v>116.61395673076923</v>
      </c>
      <c r="G9" s="43">
        <v>1.4586046511627909E-2</v>
      </c>
      <c r="H9" s="43">
        <v>0</v>
      </c>
      <c r="I9" s="43">
        <v>0</v>
      </c>
      <c r="J9" s="43">
        <v>42.170608805031449</v>
      </c>
    </row>
    <row r="10" spans="1:12">
      <c r="A10" s="39" t="s">
        <v>55</v>
      </c>
      <c r="B10" s="41">
        <f>SUM(C10:J10)</f>
        <v>26.808441873104172</v>
      </c>
      <c r="C10" s="43">
        <v>0</v>
      </c>
      <c r="D10" s="43">
        <v>0</v>
      </c>
      <c r="E10" s="43">
        <v>0.32046558704453448</v>
      </c>
      <c r="F10" s="43">
        <v>7.2115384615384609E-5</v>
      </c>
      <c r="G10" s="43">
        <v>0.30892093023255807</v>
      </c>
      <c r="H10" s="43">
        <v>0</v>
      </c>
      <c r="I10" s="43">
        <v>0</v>
      </c>
      <c r="J10" s="43">
        <v>26.178983240442463</v>
      </c>
    </row>
    <row r="11" spans="1:12">
      <c r="A11" s="39" t="s">
        <v>100</v>
      </c>
      <c r="B11" s="41">
        <f>SUM(C11:J11)</f>
        <v>2262.2202999908886</v>
      </c>
      <c r="C11" s="43">
        <v>109.18669896907218</v>
      </c>
      <c r="D11" s="43">
        <v>1179.7646054054055</v>
      </c>
      <c r="E11" s="43">
        <v>196.39797570850206</v>
      </c>
      <c r="F11" s="43">
        <v>218.69592596153848</v>
      </c>
      <c r="G11" s="43">
        <v>1.9646127906976742</v>
      </c>
      <c r="H11" s="43">
        <v>2.7214059523809517</v>
      </c>
      <c r="I11" s="43">
        <v>0</v>
      </c>
      <c r="J11" s="43">
        <v>553.4890752032918</v>
      </c>
    </row>
    <row r="12" spans="1:12">
      <c r="A12" s="38"/>
      <c r="B12" s="53"/>
      <c r="C12" s="43"/>
      <c r="D12" s="43"/>
      <c r="E12" s="54"/>
      <c r="F12" s="54"/>
      <c r="G12" s="44"/>
      <c r="H12" s="44"/>
      <c r="I12" s="43"/>
      <c r="J12" s="54"/>
    </row>
    <row r="13" spans="1:12">
      <c r="A13" s="33" t="s">
        <v>56</v>
      </c>
      <c r="B13" s="41">
        <f t="shared" ref="B13:B25" si="2">SUM(C13:J13)</f>
        <v>2782.0767113812331</v>
      </c>
      <c r="C13" s="41">
        <f t="shared" ref="C13:J13" si="3">SUM(C14:C25)</f>
        <v>1535.1159824742265</v>
      </c>
      <c r="D13" s="41">
        <f t="shared" si="3"/>
        <v>26.323691891891894</v>
      </c>
      <c r="E13" s="41">
        <f t="shared" si="3"/>
        <v>50.469998650472363</v>
      </c>
      <c r="F13" s="41">
        <f t="shared" si="3"/>
        <v>36.596133653846145</v>
      </c>
      <c r="G13" s="41">
        <f t="shared" si="3"/>
        <v>82.432493023255844</v>
      </c>
      <c r="H13" s="41">
        <f t="shared" si="3"/>
        <v>87.166747619047626</v>
      </c>
      <c r="I13" s="41">
        <f t="shared" si="3"/>
        <v>2.085144927536232E-3</v>
      </c>
      <c r="J13" s="55">
        <f t="shared" si="3"/>
        <v>963.969578923565</v>
      </c>
    </row>
    <row r="14" spans="1:12">
      <c r="A14" s="38" t="s">
        <v>57</v>
      </c>
      <c r="B14" s="41">
        <f t="shared" ref="B14:B24" si="4">SUM(C14:J14)</f>
        <v>24.637399339389567</v>
      </c>
      <c r="C14" s="43">
        <v>24.075671134020613</v>
      </c>
      <c r="D14" s="43">
        <v>0</v>
      </c>
      <c r="E14" s="43">
        <v>6.7476383265856947E-5</v>
      </c>
      <c r="F14" s="43">
        <v>0</v>
      </c>
      <c r="G14" s="43">
        <v>4.3230232558139542E-2</v>
      </c>
      <c r="H14" s="43">
        <v>0.50417738095238096</v>
      </c>
      <c r="I14" s="43">
        <v>1.8115942028985508E-6</v>
      </c>
      <c r="J14" s="43">
        <v>1.4251303880963339E-2</v>
      </c>
      <c r="K14" s="43"/>
    </row>
    <row r="15" spans="1:12">
      <c r="A15" s="38" t="s">
        <v>38</v>
      </c>
      <c r="B15" s="41">
        <f t="shared" si="4"/>
        <v>403.18932259959945</v>
      </c>
      <c r="C15" s="43">
        <v>259.03910824742269</v>
      </c>
      <c r="D15" s="43">
        <v>20.120754054054053</v>
      </c>
      <c r="E15" s="43">
        <v>2.4075074224021598</v>
      </c>
      <c r="F15" s="43">
        <v>0.27474038461538464</v>
      </c>
      <c r="G15" s="43">
        <v>18.819347674418609</v>
      </c>
      <c r="H15" s="43">
        <v>37.432140476190476</v>
      </c>
      <c r="I15" s="43">
        <v>0</v>
      </c>
      <c r="J15" s="43">
        <v>65.095724340496119</v>
      </c>
      <c r="K15" s="43"/>
    </row>
    <row r="16" spans="1:12">
      <c r="A16" s="40" t="s">
        <v>36</v>
      </c>
      <c r="B16" s="41">
        <f t="shared" si="4"/>
        <v>206.11561147808087</v>
      </c>
      <c r="C16" s="43">
        <v>203.62254432989687</v>
      </c>
      <c r="D16" s="43">
        <v>9.5945945945945954E-5</v>
      </c>
      <c r="E16" s="43">
        <v>1.4744939271255059E-2</v>
      </c>
      <c r="F16" s="43">
        <v>0</v>
      </c>
      <c r="G16" s="43">
        <v>0.38073720930232552</v>
      </c>
      <c r="H16" s="43">
        <v>1.9873952380952384</v>
      </c>
      <c r="I16" s="43">
        <v>5.2536231884057975E-5</v>
      </c>
      <c r="J16" s="43">
        <v>0.11004127933732166</v>
      </c>
      <c r="K16" s="43"/>
    </row>
    <row r="17" spans="1:11">
      <c r="A17" s="39" t="s">
        <v>58</v>
      </c>
      <c r="B17" s="41">
        <f t="shared" si="4"/>
        <v>54.689298544547249</v>
      </c>
      <c r="C17" s="43">
        <v>0</v>
      </c>
      <c r="D17" s="43">
        <v>0</v>
      </c>
      <c r="E17" s="43">
        <v>1.3410080971659919</v>
      </c>
      <c r="F17" s="43">
        <v>0.12653846153846154</v>
      </c>
      <c r="G17" s="43">
        <v>14.574880232558133</v>
      </c>
      <c r="H17" s="43">
        <v>27.488404761904761</v>
      </c>
      <c r="I17" s="43">
        <v>0</v>
      </c>
      <c r="J17" s="43">
        <v>11.158466991379903</v>
      </c>
      <c r="K17" s="43"/>
    </row>
    <row r="18" spans="1:11">
      <c r="A18" s="38" t="s">
        <v>59</v>
      </c>
      <c r="B18" s="41">
        <f t="shared" si="4"/>
        <v>427.43329891720157</v>
      </c>
      <c r="C18" s="43">
        <v>4.3380020618556703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423.09529685534591</v>
      </c>
      <c r="K18" s="43"/>
    </row>
    <row r="19" spans="1:11">
      <c r="A19" s="38" t="s">
        <v>37</v>
      </c>
      <c r="B19" s="41">
        <f t="shared" si="4"/>
        <v>78.509690006830937</v>
      </c>
      <c r="C19" s="43">
        <v>21.131375257731957</v>
      </c>
      <c r="D19" s="43">
        <v>0</v>
      </c>
      <c r="E19" s="43">
        <v>2.0596450742240231</v>
      </c>
      <c r="F19" s="43">
        <v>0.37249903846153842</v>
      </c>
      <c r="G19" s="43">
        <v>3.9003813953488389</v>
      </c>
      <c r="H19" s="43">
        <v>0</v>
      </c>
      <c r="I19" s="43">
        <v>0</v>
      </c>
      <c r="J19" s="43">
        <v>51.045789241064583</v>
      </c>
      <c r="K19" s="43"/>
    </row>
    <row r="20" spans="1:11">
      <c r="A20" s="38" t="s">
        <v>60</v>
      </c>
      <c r="B20" s="41">
        <f t="shared" si="4"/>
        <v>251.44750845608169</v>
      </c>
      <c r="C20" s="43">
        <v>0</v>
      </c>
      <c r="D20" s="43">
        <v>0</v>
      </c>
      <c r="E20" s="43">
        <v>6.1327287449392731</v>
      </c>
      <c r="F20" s="43">
        <v>0</v>
      </c>
      <c r="G20" s="43">
        <v>2.9684558139534873</v>
      </c>
      <c r="H20" s="43">
        <v>0</v>
      </c>
      <c r="I20" s="43">
        <v>0</v>
      </c>
      <c r="J20" s="43">
        <v>242.34632389718894</v>
      </c>
      <c r="K20" s="43"/>
    </row>
    <row r="21" spans="1:11">
      <c r="A21" s="38" t="s">
        <v>62</v>
      </c>
      <c r="B21" s="41">
        <f t="shared" si="4"/>
        <v>550.12400484311729</v>
      </c>
      <c r="C21" s="43">
        <v>467.63097216494828</v>
      </c>
      <c r="D21" s="43">
        <v>3.3243243243243249E-4</v>
      </c>
      <c r="E21" s="43">
        <v>4.6462887989203817E-2</v>
      </c>
      <c r="F21" s="43">
        <v>0</v>
      </c>
      <c r="G21" s="43">
        <v>1.6705523255813959</v>
      </c>
      <c r="H21" s="43">
        <v>9.8699023809523787</v>
      </c>
      <c r="I21" s="43">
        <v>3.0615942028985508E-4</v>
      </c>
      <c r="J21" s="43">
        <v>70.905476491793252</v>
      </c>
      <c r="K21" s="43"/>
    </row>
    <row r="22" spans="1:11">
      <c r="A22" s="40" t="s">
        <v>63</v>
      </c>
      <c r="B22" s="41">
        <f t="shared" si="4"/>
        <v>135.24267063024797</v>
      </c>
      <c r="C22" s="43">
        <v>0.37757731958762886</v>
      </c>
      <c r="D22" s="43">
        <v>6.202509459459459</v>
      </c>
      <c r="E22" s="43">
        <v>32.662473684210546</v>
      </c>
      <c r="F22" s="43">
        <v>28.846124999999994</v>
      </c>
      <c r="G22" s="43">
        <v>24.78952093023258</v>
      </c>
      <c r="H22" s="43">
        <v>5.8757607142857138</v>
      </c>
      <c r="I22" s="43">
        <v>1.7065217391304347E-3</v>
      </c>
      <c r="J22" s="43">
        <v>36.486997000732927</v>
      </c>
      <c r="K22" s="43"/>
    </row>
    <row r="23" spans="1:11">
      <c r="A23" s="38" t="s">
        <v>64</v>
      </c>
      <c r="B23" s="41">
        <f t="shared" si="4"/>
        <v>115.49294688109252</v>
      </c>
      <c r="C23" s="43">
        <v>49.111808247422672</v>
      </c>
      <c r="D23" s="43">
        <v>0</v>
      </c>
      <c r="E23" s="43">
        <v>0.90762078272604607</v>
      </c>
      <c r="F23" s="43">
        <v>6.4974230769230772</v>
      </c>
      <c r="G23" s="43">
        <v>6.7215883720930245</v>
      </c>
      <c r="H23" s="43">
        <v>0.62391666666666667</v>
      </c>
      <c r="I23" s="43">
        <v>0</v>
      </c>
      <c r="J23" s="43">
        <v>51.630589735261033</v>
      </c>
      <c r="K23" s="43"/>
    </row>
    <row r="24" spans="1:11">
      <c r="A24" s="38" t="s">
        <v>61</v>
      </c>
      <c r="B24" s="41">
        <f t="shared" si="4"/>
        <v>465.80077974106928</v>
      </c>
      <c r="C24" s="43">
        <v>465.80074020618554</v>
      </c>
      <c r="D24" s="43">
        <v>0</v>
      </c>
      <c r="E24" s="43">
        <v>0</v>
      </c>
      <c r="F24" s="43">
        <v>0</v>
      </c>
      <c r="G24" s="43">
        <v>3.9534883720930233E-5</v>
      </c>
      <c r="H24" s="43">
        <v>0</v>
      </c>
      <c r="I24" s="43">
        <v>0</v>
      </c>
      <c r="J24" s="43">
        <v>0</v>
      </c>
      <c r="K24" s="43"/>
    </row>
    <row r="25" spans="1:11">
      <c r="A25" s="39" t="s">
        <v>65</v>
      </c>
      <c r="B25" s="41">
        <f t="shared" si="2"/>
        <v>69.39417994397445</v>
      </c>
      <c r="C25" s="43">
        <v>39.988183505154645</v>
      </c>
      <c r="D25" s="43">
        <v>0</v>
      </c>
      <c r="E25" s="43">
        <v>4.8977395411605933</v>
      </c>
      <c r="F25" s="43">
        <v>0.47880769230769227</v>
      </c>
      <c r="G25" s="43">
        <v>8.5637593023255789</v>
      </c>
      <c r="H25" s="43">
        <v>3.3850500000000001</v>
      </c>
      <c r="I25" s="43">
        <v>1.8115942028985507E-5</v>
      </c>
      <c r="J25" s="43">
        <v>12.08062178708391</v>
      </c>
      <c r="K25" s="58"/>
    </row>
    <row r="26" spans="1:11" s="64" customFormat="1">
      <c r="A26" s="61"/>
      <c r="B26" s="65"/>
      <c r="C26" s="66"/>
      <c r="D26" s="66"/>
      <c r="E26" s="66"/>
      <c r="F26" s="66"/>
      <c r="G26" s="66"/>
      <c r="H26" s="66"/>
      <c r="I26" s="66"/>
      <c r="J26" s="66"/>
    </row>
    <row r="27" spans="1:11" s="64" customFormat="1">
      <c r="A27" s="67" t="s">
        <v>66</v>
      </c>
      <c r="B27" s="62">
        <f t="shared" ref="B27:B48" si="5">SUM(C27:J27)</f>
        <v>2717.4027475310836</v>
      </c>
      <c r="C27" s="62">
        <f>SUM(C28:C48)</f>
        <v>1484.4029793814432</v>
      </c>
      <c r="D27" s="62">
        <f t="shared" ref="D27:J27" si="6">SUM(D28:D48)</f>
        <v>49.436624324324313</v>
      </c>
      <c r="E27" s="62">
        <f t="shared" si="6"/>
        <v>15.754456140350879</v>
      </c>
      <c r="F27" s="62">
        <f t="shared" si="6"/>
        <v>168.24515</v>
      </c>
      <c r="G27" s="62">
        <f t="shared" si="6"/>
        <v>2.3322720930232559</v>
      </c>
      <c r="H27" s="62">
        <f t="shared" si="6"/>
        <v>32.416535714285715</v>
      </c>
      <c r="I27" s="62">
        <f t="shared" si="6"/>
        <v>8.107831521739131</v>
      </c>
      <c r="J27" s="62">
        <f t="shared" si="6"/>
        <v>956.70689835591691</v>
      </c>
    </row>
    <row r="28" spans="1:11" s="64" customFormat="1">
      <c r="A28" s="68" t="s">
        <v>67</v>
      </c>
      <c r="B28" s="62">
        <f t="shared" si="5"/>
        <v>117.7857948256883</v>
      </c>
      <c r="C28" s="63">
        <v>14.245109278350515</v>
      </c>
      <c r="D28" s="63">
        <v>0</v>
      </c>
      <c r="E28" s="63">
        <v>6.3539838056680171</v>
      </c>
      <c r="F28" s="63">
        <v>1.25E-4</v>
      </c>
      <c r="G28" s="63">
        <v>0.10064651162790697</v>
      </c>
      <c r="H28" s="63">
        <v>0.58627023809523815</v>
      </c>
      <c r="I28" s="63">
        <v>0</v>
      </c>
      <c r="J28" s="63">
        <v>96.499659991946615</v>
      </c>
    </row>
    <row r="29" spans="1:11" s="64" customFormat="1">
      <c r="A29" s="69" t="s">
        <v>68</v>
      </c>
      <c r="B29" s="62">
        <f t="shared" ref="B29:B47" si="7">SUM(C29:J29)</f>
        <v>29.3644612916246</v>
      </c>
      <c r="C29" s="63">
        <v>9.4044969072164939</v>
      </c>
      <c r="D29" s="63">
        <v>0</v>
      </c>
      <c r="E29" s="63">
        <v>0.33081781376518216</v>
      </c>
      <c r="F29" s="63">
        <v>19.237259615384616</v>
      </c>
      <c r="G29" s="63">
        <v>1.8870930232558137E-2</v>
      </c>
      <c r="H29" s="63">
        <v>0.35184523809523816</v>
      </c>
      <c r="I29" s="63">
        <v>0</v>
      </c>
      <c r="J29" s="63">
        <v>2.1170786930510815E-2</v>
      </c>
    </row>
    <row r="30" spans="1:11" s="64" customFormat="1">
      <c r="A30" s="68" t="s">
        <v>69</v>
      </c>
      <c r="B30" s="62">
        <f t="shared" si="7"/>
        <v>121.99698566428893</v>
      </c>
      <c r="C30" s="63">
        <v>120.35859175257734</v>
      </c>
      <c r="D30" s="63">
        <v>0</v>
      </c>
      <c r="E30" s="63">
        <v>2.9797570850202417E-3</v>
      </c>
      <c r="F30" s="63">
        <v>0</v>
      </c>
      <c r="G30" s="63">
        <v>0.28538604651162797</v>
      </c>
      <c r="H30" s="63">
        <v>1.3498595238095239</v>
      </c>
      <c r="I30" s="63">
        <v>1.5760869565217391E-4</v>
      </c>
      <c r="J30" s="63">
        <v>1.0975609756097562E-5</v>
      </c>
    </row>
    <row r="31" spans="1:11" s="64" customFormat="1">
      <c r="A31" s="69" t="s">
        <v>70</v>
      </c>
      <c r="B31" s="62">
        <f t="shared" si="7"/>
        <v>21.788061433552997</v>
      </c>
      <c r="C31" s="63">
        <v>20.712582474226803</v>
      </c>
      <c r="D31" s="63">
        <v>0</v>
      </c>
      <c r="E31" s="63">
        <v>4.5883940620782728E-5</v>
      </c>
      <c r="F31" s="63">
        <v>0</v>
      </c>
      <c r="G31" s="63">
        <v>6.8427906976744196E-2</v>
      </c>
      <c r="H31" s="63">
        <v>1.0069880952380952</v>
      </c>
      <c r="I31" s="63">
        <v>0</v>
      </c>
      <c r="J31" s="63">
        <v>1.7073170731707317E-5</v>
      </c>
    </row>
    <row r="32" spans="1:11" s="64" customFormat="1">
      <c r="A32" s="68" t="s">
        <v>72</v>
      </c>
      <c r="B32" s="62">
        <f t="shared" si="7"/>
        <v>126.29268040038843</v>
      </c>
      <c r="C32" s="63">
        <v>2.7602597938144329</v>
      </c>
      <c r="D32" s="63">
        <v>0</v>
      </c>
      <c r="E32" s="63">
        <v>0.15130769230769231</v>
      </c>
      <c r="F32" s="63">
        <v>0</v>
      </c>
      <c r="G32" s="63">
        <v>2.9586046511627908E-2</v>
      </c>
      <c r="H32" s="63">
        <v>0.67800357142857137</v>
      </c>
      <c r="I32" s="63">
        <v>0</v>
      </c>
      <c r="J32" s="63">
        <v>122.67352329632611</v>
      </c>
    </row>
    <row r="33" spans="1:10" s="64" customFormat="1">
      <c r="A33" s="68" t="s">
        <v>41</v>
      </c>
      <c r="B33" s="62">
        <f t="shared" si="7"/>
        <v>208.64062185732413</v>
      </c>
      <c r="C33" s="63">
        <v>208.53859278350515</v>
      </c>
      <c r="D33" s="63">
        <v>0</v>
      </c>
      <c r="E33" s="63">
        <v>0</v>
      </c>
      <c r="F33" s="63">
        <v>0</v>
      </c>
      <c r="G33" s="63">
        <v>1.2632558139534884E-2</v>
      </c>
      <c r="H33" s="63">
        <v>8.9392857142857135E-2</v>
      </c>
      <c r="I33" s="63">
        <v>0</v>
      </c>
      <c r="J33" s="63">
        <v>3.6585365853658537E-6</v>
      </c>
    </row>
    <row r="34" spans="1:10" s="64" customFormat="1">
      <c r="A34" s="68" t="s">
        <v>73</v>
      </c>
      <c r="B34" s="62">
        <f t="shared" si="7"/>
        <v>68.851689558640189</v>
      </c>
      <c r="C34" s="63">
        <v>67.276314432989707</v>
      </c>
      <c r="D34" s="63">
        <v>0</v>
      </c>
      <c r="E34" s="63">
        <v>2.0863697705802969E-3</v>
      </c>
      <c r="F34" s="63">
        <v>0</v>
      </c>
      <c r="G34" s="63">
        <v>0.12919883720930231</v>
      </c>
      <c r="H34" s="63">
        <v>1.3543214285714285</v>
      </c>
      <c r="I34" s="63">
        <v>2.536231884057971E-5</v>
      </c>
      <c r="J34" s="63">
        <v>8.9743127780334414E-2</v>
      </c>
    </row>
    <row r="35" spans="1:10" s="64" customFormat="1">
      <c r="A35" s="61" t="s">
        <v>75</v>
      </c>
      <c r="B35" s="62">
        <f t="shared" si="7"/>
        <v>13.887710576923077</v>
      </c>
      <c r="C35" s="63">
        <v>0</v>
      </c>
      <c r="D35" s="63">
        <v>0</v>
      </c>
      <c r="E35" s="63">
        <v>0</v>
      </c>
      <c r="F35" s="63">
        <v>13.887710576923077</v>
      </c>
      <c r="G35" s="63">
        <v>0</v>
      </c>
      <c r="H35" s="63">
        <v>0</v>
      </c>
      <c r="I35" s="63">
        <v>0</v>
      </c>
      <c r="J35" s="70">
        <v>0</v>
      </c>
    </row>
    <row r="36" spans="1:10" s="64" customFormat="1">
      <c r="A36" s="68" t="s">
        <v>74</v>
      </c>
      <c r="B36" s="62">
        <f t="shared" si="7"/>
        <v>38.834132493008582</v>
      </c>
      <c r="C36" s="63">
        <v>34.033528865979378</v>
      </c>
      <c r="D36" s="63">
        <v>0</v>
      </c>
      <c r="E36" s="63">
        <v>1.0796221322537111E-5</v>
      </c>
      <c r="F36" s="63">
        <v>0</v>
      </c>
      <c r="G36" s="63">
        <v>2.3255813953488372E-6</v>
      </c>
      <c r="H36" s="63">
        <v>4.8005892857142856</v>
      </c>
      <c r="I36" s="63">
        <v>0</v>
      </c>
      <c r="J36" s="63">
        <v>1.2195121951219512E-6</v>
      </c>
    </row>
    <row r="37" spans="1:10" s="64" customFormat="1">
      <c r="A37" s="68" t="s">
        <v>76</v>
      </c>
      <c r="B37" s="62">
        <f t="shared" si="7"/>
        <v>53.439641652473284</v>
      </c>
      <c r="C37" s="63">
        <v>8.722469072164948</v>
      </c>
      <c r="D37" s="63">
        <v>0</v>
      </c>
      <c r="E37" s="63">
        <v>3.777327935222671E-3</v>
      </c>
      <c r="F37" s="63">
        <v>2.5111836538461541</v>
      </c>
      <c r="G37" s="63">
        <v>0.19698255813953486</v>
      </c>
      <c r="H37" s="63">
        <v>0.83050714285714289</v>
      </c>
      <c r="I37" s="63">
        <v>0</v>
      </c>
      <c r="J37" s="63">
        <v>41.174721897530276</v>
      </c>
    </row>
    <row r="38" spans="1:10" s="64" customFormat="1">
      <c r="A38" s="69" t="s">
        <v>42</v>
      </c>
      <c r="B38" s="62">
        <f t="shared" si="7"/>
        <v>28.746735640648016</v>
      </c>
      <c r="C38" s="63">
        <v>26.600192783505157</v>
      </c>
      <c r="D38" s="63">
        <v>0</v>
      </c>
      <c r="E38" s="63">
        <v>0</v>
      </c>
      <c r="F38" s="63">
        <v>0</v>
      </c>
      <c r="G38" s="63">
        <v>0</v>
      </c>
      <c r="H38" s="63">
        <v>2.1465428571428573</v>
      </c>
      <c r="I38" s="63">
        <v>0</v>
      </c>
      <c r="J38" s="63">
        <v>0</v>
      </c>
    </row>
    <row r="39" spans="1:10" s="64" customFormat="1">
      <c r="A39" s="68" t="s">
        <v>77</v>
      </c>
      <c r="B39" s="62">
        <f t="shared" si="7"/>
        <v>28.372664210886438</v>
      </c>
      <c r="C39" s="63">
        <v>1.9416577319587629</v>
      </c>
      <c r="D39" s="63">
        <v>0</v>
      </c>
      <c r="E39" s="63">
        <v>0</v>
      </c>
      <c r="F39" s="63">
        <v>0</v>
      </c>
      <c r="G39" s="63">
        <v>2.8662790697674419E-2</v>
      </c>
      <c r="H39" s="63">
        <v>2.2172619047619049E-2</v>
      </c>
      <c r="I39" s="63">
        <v>0</v>
      </c>
      <c r="J39" s="63">
        <v>26.380171069182381</v>
      </c>
    </row>
    <row r="40" spans="1:10" s="64" customFormat="1">
      <c r="A40" s="68" t="s">
        <v>39</v>
      </c>
      <c r="B40" s="62">
        <f t="shared" si="7"/>
        <v>152.08417173710328</v>
      </c>
      <c r="C40" s="63">
        <v>141.76986804123712</v>
      </c>
      <c r="D40" s="63">
        <v>9.864864864864865E-5</v>
      </c>
      <c r="E40" s="63">
        <v>3.9932523616734127E-3</v>
      </c>
      <c r="F40" s="63">
        <v>0</v>
      </c>
      <c r="G40" s="63">
        <v>0.39500813953488367</v>
      </c>
      <c r="H40" s="63">
        <v>9.6263440476190461</v>
      </c>
      <c r="I40" s="63">
        <v>6.1594202898550724E-5</v>
      </c>
      <c r="J40" s="63">
        <v>0.28879801349900291</v>
      </c>
    </row>
    <row r="41" spans="1:10" s="64" customFormat="1">
      <c r="A41" s="68" t="s">
        <v>79</v>
      </c>
      <c r="B41" s="62">
        <f t="shared" si="7"/>
        <v>923.84006633834326</v>
      </c>
      <c r="C41" s="63">
        <v>576.62050721649484</v>
      </c>
      <c r="D41" s="63">
        <v>49.436428378378373</v>
      </c>
      <c r="E41" s="63">
        <v>8.7349581646423751</v>
      </c>
      <c r="F41" s="63">
        <v>107.41674038461537</v>
      </c>
      <c r="G41" s="63">
        <v>9.3953488372092997E-3</v>
      </c>
      <c r="H41" s="63">
        <v>1.537075</v>
      </c>
      <c r="I41" s="63">
        <v>0</v>
      </c>
      <c r="J41" s="63">
        <v>180.08496184537503</v>
      </c>
    </row>
    <row r="42" spans="1:10" s="64" customFormat="1">
      <c r="A42" s="68" t="s">
        <v>78</v>
      </c>
      <c r="B42" s="62">
        <f t="shared" si="7"/>
        <v>156.95026132998333</v>
      </c>
      <c r="C42" s="63">
        <v>145.2194360824742</v>
      </c>
      <c r="D42" s="63">
        <v>9.7297297297297309E-5</v>
      </c>
      <c r="E42" s="63">
        <v>2.4601889338731441E-3</v>
      </c>
      <c r="F42" s="63">
        <v>7.8349144230769223</v>
      </c>
      <c r="G42" s="63">
        <v>0.37082093023255802</v>
      </c>
      <c r="H42" s="63">
        <v>3.5225154761904762</v>
      </c>
      <c r="I42" s="63">
        <v>1.4492753623188407E-5</v>
      </c>
      <c r="J42" s="63">
        <v>2.4390243902439023E-6</v>
      </c>
    </row>
    <row r="43" spans="1:10" s="64" customFormat="1">
      <c r="A43" s="69" t="s">
        <v>34</v>
      </c>
      <c r="B43" s="62">
        <f t="shared" si="7"/>
        <v>283.31300139175056</v>
      </c>
      <c r="C43" s="63">
        <v>29.313880412371134</v>
      </c>
      <c r="D43" s="63">
        <v>0</v>
      </c>
      <c r="E43" s="63">
        <v>2.8232118758434546E-3</v>
      </c>
      <c r="F43" s="63">
        <v>0</v>
      </c>
      <c r="G43" s="63">
        <v>6.1332558139534872E-2</v>
      </c>
      <c r="H43" s="63">
        <v>2.5452178571428572</v>
      </c>
      <c r="I43" s="63">
        <v>7.2463768115942025E-6</v>
      </c>
      <c r="J43" s="63">
        <v>251.38974010584437</v>
      </c>
    </row>
    <row r="44" spans="1:10" s="64" customFormat="1">
      <c r="A44" s="69" t="s">
        <v>71</v>
      </c>
      <c r="B44" s="62">
        <f t="shared" si="7"/>
        <v>112.99880833533328</v>
      </c>
      <c r="C44" s="63">
        <v>37.79437319587629</v>
      </c>
      <c r="D44" s="63">
        <v>0</v>
      </c>
      <c r="E44" s="63">
        <v>4.2510121457489875E-4</v>
      </c>
      <c r="F44" s="63">
        <v>0</v>
      </c>
      <c r="G44" s="63">
        <v>3.0796511627906975E-2</v>
      </c>
      <c r="H44" s="63">
        <v>0</v>
      </c>
      <c r="I44" s="63">
        <v>0</v>
      </c>
      <c r="J44" s="63">
        <v>75.173213526614518</v>
      </c>
    </row>
    <row r="45" spans="1:10" s="64" customFormat="1">
      <c r="A45" s="69" t="s">
        <v>80</v>
      </c>
      <c r="B45" s="62">
        <f t="shared" si="7"/>
        <v>62.499961551658615</v>
      </c>
      <c r="C45" s="63">
        <v>18.449363917525773</v>
      </c>
      <c r="D45" s="63">
        <v>0</v>
      </c>
      <c r="E45" s="63">
        <v>0.11312010796221322</v>
      </c>
      <c r="F45" s="63">
        <v>0</v>
      </c>
      <c r="G45" s="63">
        <v>4.647674418604651E-3</v>
      </c>
      <c r="H45" s="63">
        <v>0.39360595238095242</v>
      </c>
      <c r="I45" s="63">
        <v>0</v>
      </c>
      <c r="J45" s="63">
        <v>43.539223899371073</v>
      </c>
    </row>
    <row r="46" spans="1:10" s="64" customFormat="1">
      <c r="A46" s="68" t="s">
        <v>81</v>
      </c>
      <c r="B46" s="62">
        <f t="shared" si="7"/>
        <v>63.474467458754717</v>
      </c>
      <c r="C46" s="63">
        <v>6.9052484536082464</v>
      </c>
      <c r="D46" s="63">
        <v>0</v>
      </c>
      <c r="E46" s="63">
        <v>2.739541160593792E-4</v>
      </c>
      <c r="F46" s="63">
        <v>17.346350961538462</v>
      </c>
      <c r="G46" s="63">
        <v>0.12753255813953487</v>
      </c>
      <c r="H46" s="63">
        <v>7.8074999999999992E-2</v>
      </c>
      <c r="I46" s="63">
        <v>1.9927536231884058E-5</v>
      </c>
      <c r="J46" s="63">
        <v>39.016966603816186</v>
      </c>
    </row>
    <row r="47" spans="1:10" s="71" customFormat="1" ht="10.5" customHeight="1">
      <c r="A47" s="61" t="s">
        <v>101</v>
      </c>
      <c r="B47" s="62">
        <f t="shared" si="7"/>
        <v>91.515591712766962</v>
      </c>
      <c r="C47" s="63">
        <v>9.8049030927835066</v>
      </c>
      <c r="D47" s="63">
        <v>0</v>
      </c>
      <c r="E47" s="63">
        <v>2.1222672064777327E-2</v>
      </c>
      <c r="F47" s="63">
        <v>0</v>
      </c>
      <c r="G47" s="63">
        <v>0.40480465116279069</v>
      </c>
      <c r="H47" s="63">
        <v>1.1164964285714285</v>
      </c>
      <c r="I47" s="63">
        <v>0</v>
      </c>
      <c r="J47" s="63">
        <v>80.168164868184462</v>
      </c>
    </row>
    <row r="48" spans="1:10" s="71" customFormat="1" ht="10.5" customHeight="1">
      <c r="A48" s="61" t="s">
        <v>82</v>
      </c>
      <c r="B48" s="62">
        <f t="shared" si="5"/>
        <v>12.725238069942433</v>
      </c>
      <c r="C48" s="63">
        <v>3.9316030927835057</v>
      </c>
      <c r="D48" s="63">
        <v>0</v>
      </c>
      <c r="E48" s="63">
        <v>3.0170040485829958E-2</v>
      </c>
      <c r="F48" s="63">
        <v>1.0865384615384615E-2</v>
      </c>
      <c r="G48" s="63">
        <v>5.7537209302325573E-2</v>
      </c>
      <c r="H48" s="63">
        <v>0.38071309523809527</v>
      </c>
      <c r="I48" s="63">
        <v>8.1075452898550733</v>
      </c>
      <c r="J48" s="63">
        <v>0.20680395766221815</v>
      </c>
    </row>
    <row r="49" spans="1:11" s="71" customFormat="1" ht="10.5" customHeight="1">
      <c r="A49" s="61"/>
      <c r="B49" s="62"/>
      <c r="C49" s="63"/>
      <c r="D49" s="63"/>
      <c r="E49" s="63"/>
      <c r="F49" s="63"/>
      <c r="G49" s="63"/>
      <c r="H49" s="63"/>
      <c r="I49" s="63"/>
      <c r="J49" s="70"/>
    </row>
    <row r="50" spans="1:11" s="71" customFormat="1" ht="10.5" customHeight="1">
      <c r="A50" s="72" t="s">
        <v>83</v>
      </c>
      <c r="B50" s="62">
        <f>SUM(C50:J50)</f>
        <v>0.82836999589626692</v>
      </c>
      <c r="C50" s="62">
        <f>SUM(C51:C53)</f>
        <v>0.51535876288659788</v>
      </c>
      <c r="D50" s="62">
        <f t="shared" ref="D50:J50" si="8">SUM(D51:D53)</f>
        <v>0</v>
      </c>
      <c r="E50" s="62">
        <f t="shared" si="8"/>
        <v>0</v>
      </c>
      <c r="F50" s="62">
        <f t="shared" si="8"/>
        <v>0</v>
      </c>
      <c r="G50" s="62">
        <f t="shared" si="8"/>
        <v>4.6720930232558144E-3</v>
      </c>
      <c r="H50" s="62">
        <f t="shared" si="8"/>
        <v>0.29863928571428572</v>
      </c>
      <c r="I50" s="62">
        <f t="shared" si="8"/>
        <v>0</v>
      </c>
      <c r="J50" s="62">
        <f t="shared" si="8"/>
        <v>9.6998542721276268E-3</v>
      </c>
    </row>
    <row r="51" spans="1:11" s="71" customFormat="1" ht="10.5" customHeight="1">
      <c r="A51" s="61" t="s">
        <v>86</v>
      </c>
      <c r="B51" s="62">
        <f>SUM(C51:J51)</f>
        <v>0.82834994484691926</v>
      </c>
      <c r="C51" s="62">
        <v>0.51535876288659788</v>
      </c>
      <c r="D51" s="63">
        <v>0</v>
      </c>
      <c r="E51" s="63">
        <v>0</v>
      </c>
      <c r="F51" s="63">
        <v>0</v>
      </c>
      <c r="G51" s="63">
        <v>4.658139534883721E-3</v>
      </c>
      <c r="H51" s="63">
        <v>0.29863928571428572</v>
      </c>
      <c r="I51" s="63">
        <v>0</v>
      </c>
      <c r="J51" s="63">
        <v>9.693756711152017E-3</v>
      </c>
      <c r="K51" s="70"/>
    </row>
    <row r="52" spans="1:11" s="71" customFormat="1" ht="10.5" customHeight="1">
      <c r="A52" s="61" t="s">
        <v>84</v>
      </c>
      <c r="B52" s="62">
        <f>SUM(C52:J52)</f>
        <v>6.0975609756097564E-6</v>
      </c>
      <c r="C52" s="62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6.0975609756097564E-6</v>
      </c>
      <c r="K52" s="70"/>
    </row>
    <row r="53" spans="1:11" s="71" customFormat="1" ht="10.5" customHeight="1">
      <c r="A53" s="61" t="s">
        <v>85</v>
      </c>
      <c r="B53" s="62">
        <f>SUM(C53:J53)</f>
        <v>1.3953488372093024E-5</v>
      </c>
      <c r="C53" s="62">
        <v>0</v>
      </c>
      <c r="D53" s="63">
        <v>0</v>
      </c>
      <c r="E53" s="63">
        <v>0</v>
      </c>
      <c r="F53" s="63">
        <v>0</v>
      </c>
      <c r="G53" s="63">
        <v>1.3953488372093024E-5</v>
      </c>
      <c r="H53" s="63">
        <v>0</v>
      </c>
      <c r="I53" s="63">
        <v>0</v>
      </c>
      <c r="J53" s="63">
        <v>0</v>
      </c>
      <c r="K53" s="70"/>
    </row>
    <row r="54" spans="1:11" s="64" customFormat="1">
      <c r="A54" s="61"/>
      <c r="B54" s="65"/>
      <c r="C54" s="63"/>
      <c r="D54" s="63"/>
      <c r="E54" s="63"/>
      <c r="F54" s="63"/>
      <c r="G54" s="73"/>
      <c r="H54" s="63"/>
      <c r="I54" s="63"/>
      <c r="J54" s="73"/>
    </row>
    <row r="55" spans="1:11" s="64" customFormat="1" ht="9.75" customHeight="1">
      <c r="A55" s="67" t="s">
        <v>87</v>
      </c>
      <c r="B55" s="62">
        <f>SUM(C55:J55)</f>
        <v>357.07176432227243</v>
      </c>
      <c r="C55" s="62">
        <f t="shared" ref="C55:J55" si="9">SUM(C56:C58)</f>
        <v>110.65976391752577</v>
      </c>
      <c r="D55" s="62">
        <f t="shared" si="9"/>
        <v>2.9505405405405406E-2</v>
      </c>
      <c r="E55" s="62">
        <f t="shared" si="9"/>
        <v>1.0674763832658569E-3</v>
      </c>
      <c r="F55" s="62">
        <f t="shared" si="9"/>
        <v>1.4541538461538464</v>
      </c>
      <c r="G55" s="62">
        <f t="shared" si="9"/>
        <v>3.3418604651162787E-3</v>
      </c>
      <c r="H55" s="62">
        <f t="shared" si="9"/>
        <v>0.88285119047619054</v>
      </c>
      <c r="I55" s="62">
        <f t="shared" si="9"/>
        <v>0</v>
      </c>
      <c r="J55" s="62">
        <f t="shared" si="9"/>
        <v>244.04108062586283</v>
      </c>
    </row>
    <row r="56" spans="1:11" s="64" customFormat="1" ht="9.75" customHeight="1">
      <c r="A56" s="61" t="s">
        <v>88</v>
      </c>
      <c r="B56" s="62">
        <f>SUM(C56:J56)</f>
        <v>121.60861423415149</v>
      </c>
      <c r="C56" s="63">
        <v>5.9049938144329897</v>
      </c>
      <c r="D56" s="63">
        <v>0</v>
      </c>
      <c r="E56" s="63">
        <v>0</v>
      </c>
      <c r="F56" s="63">
        <v>0.99261538461538468</v>
      </c>
      <c r="G56" s="63">
        <v>2.1441860465116276E-3</v>
      </c>
      <c r="H56" s="63">
        <v>3.5924999999999999E-2</v>
      </c>
      <c r="I56" s="63">
        <v>0</v>
      </c>
      <c r="J56" s="63">
        <v>114.6729358490566</v>
      </c>
    </row>
    <row r="57" spans="1:11" s="64" customFormat="1" ht="9.75" customHeight="1">
      <c r="A57" s="61" t="s">
        <v>89</v>
      </c>
      <c r="B57" s="62">
        <f>SUM(C57:J57)</f>
        <v>225.74919047101966</v>
      </c>
      <c r="C57" s="63">
        <v>101.04398144329896</v>
      </c>
      <c r="D57" s="63">
        <v>0</v>
      </c>
      <c r="E57" s="63">
        <v>8.4075573549257754E-4</v>
      </c>
      <c r="F57" s="63">
        <v>0.46153846153846156</v>
      </c>
      <c r="G57" s="63">
        <v>7.9651162790697681E-4</v>
      </c>
      <c r="H57" s="63">
        <v>5.894166666666667E-2</v>
      </c>
      <c r="I57" s="63">
        <v>0</v>
      </c>
      <c r="J57" s="63">
        <v>124.18309163215216</v>
      </c>
    </row>
    <row r="58" spans="1:11" s="64" customFormat="1" ht="9.75" customHeight="1">
      <c r="A58" s="61" t="s">
        <v>90</v>
      </c>
      <c r="B58" s="62">
        <f>SUM(C58:J58)</f>
        <v>9.7139596171013025</v>
      </c>
      <c r="C58" s="63">
        <v>3.7107886597938142</v>
      </c>
      <c r="D58" s="63">
        <v>2.9505405405405406E-2</v>
      </c>
      <c r="E58" s="63">
        <v>2.2672064777327935E-4</v>
      </c>
      <c r="F58" s="63">
        <v>0</v>
      </c>
      <c r="G58" s="63">
        <v>4.0116279069767437E-4</v>
      </c>
      <c r="H58" s="63">
        <v>0.78798452380952388</v>
      </c>
      <c r="I58" s="63">
        <v>0</v>
      </c>
      <c r="J58" s="63">
        <v>5.1850531446540886</v>
      </c>
    </row>
    <row r="59" spans="1:11" s="64" customFormat="1">
      <c r="A59" s="61"/>
      <c r="B59" s="65"/>
      <c r="C59" s="63"/>
      <c r="D59" s="63"/>
      <c r="E59" s="63"/>
      <c r="F59" s="63"/>
      <c r="G59" s="63"/>
      <c r="H59" s="63"/>
      <c r="I59" s="63"/>
      <c r="J59" s="63"/>
    </row>
    <row r="60" spans="1:11" s="74" customFormat="1">
      <c r="A60" s="67" t="s">
        <v>91</v>
      </c>
      <c r="B60" s="62">
        <f>SUM(C60:J60)</f>
        <v>1368.3004536851513</v>
      </c>
      <c r="C60" s="62">
        <f t="shared" ref="C60:J60" si="10">SUM(C61:C64)</f>
        <v>1081.9368463917529</v>
      </c>
      <c r="D60" s="62">
        <f t="shared" si="10"/>
        <v>2.3108108108108109E-4</v>
      </c>
      <c r="E60" s="62">
        <f t="shared" si="10"/>
        <v>0.11510661268556006</v>
      </c>
      <c r="F60" s="62">
        <f t="shared" si="10"/>
        <v>87.480488461538471</v>
      </c>
      <c r="G60" s="62">
        <f t="shared" si="10"/>
        <v>1.6708813953488393</v>
      </c>
      <c r="H60" s="62">
        <f t="shared" si="10"/>
        <v>152.69048571428573</v>
      </c>
      <c r="I60" s="62">
        <f t="shared" si="10"/>
        <v>7.0652173913043486E-5</v>
      </c>
      <c r="J60" s="62">
        <f t="shared" si="10"/>
        <v>44.406343376284703</v>
      </c>
    </row>
    <row r="61" spans="1:11" s="64" customFormat="1">
      <c r="A61" s="61" t="s">
        <v>93</v>
      </c>
      <c r="B61" s="62">
        <f>SUM(C61:J61)</f>
        <v>215.97831612582024</v>
      </c>
      <c r="C61" s="63">
        <v>215.97778865979382</v>
      </c>
      <c r="D61" s="63">
        <v>0</v>
      </c>
      <c r="E61" s="63">
        <v>4.7233468286099866E-5</v>
      </c>
      <c r="F61" s="63">
        <v>0</v>
      </c>
      <c r="G61" s="63">
        <v>4.8023255813953484E-4</v>
      </c>
      <c r="H61" s="63">
        <v>0</v>
      </c>
      <c r="I61" s="63">
        <v>0</v>
      </c>
      <c r="J61" s="63">
        <v>0</v>
      </c>
    </row>
    <row r="62" spans="1:11" s="64" customFormat="1">
      <c r="A62" s="61" t="s">
        <v>94</v>
      </c>
      <c r="B62" s="62">
        <f>SUM(C62:J62)</f>
        <v>535.14888946952124</v>
      </c>
      <c r="C62" s="63">
        <v>520.28447010309299</v>
      </c>
      <c r="D62" s="63">
        <v>2.3108108108108109E-4</v>
      </c>
      <c r="E62" s="63">
        <v>1.9732793522267214E-2</v>
      </c>
      <c r="F62" s="63">
        <v>0</v>
      </c>
      <c r="G62" s="63">
        <v>1.5560662790697697</v>
      </c>
      <c r="H62" s="63">
        <v>13.276710714285715</v>
      </c>
      <c r="I62" s="63">
        <v>7.0652173913043486E-5</v>
      </c>
      <c r="J62" s="63">
        <v>1.1607846295444084E-2</v>
      </c>
    </row>
    <row r="63" spans="1:11" s="64" customFormat="1">
      <c r="A63" s="61" t="s">
        <v>92</v>
      </c>
      <c r="B63" s="62">
        <f>SUM(C63:J63)</f>
        <v>534.63098750534618</v>
      </c>
      <c r="C63" s="63">
        <v>342.1890835051546</v>
      </c>
      <c r="D63" s="63">
        <v>0</v>
      </c>
      <c r="E63" s="63">
        <v>3.7408906882591096E-3</v>
      </c>
      <c r="F63" s="63">
        <v>87.480488461538471</v>
      </c>
      <c r="G63" s="63">
        <v>7.3482558139534873E-2</v>
      </c>
      <c r="H63" s="63">
        <v>103.01805595238095</v>
      </c>
      <c r="I63" s="63">
        <v>0</v>
      </c>
      <c r="J63" s="63">
        <v>1.8661361374443932</v>
      </c>
    </row>
    <row r="64" spans="1:11" s="64" customFormat="1">
      <c r="A64" s="61" t="s">
        <v>95</v>
      </c>
      <c r="B64" s="62">
        <f>SUM(C64:J64)</f>
        <v>82.542260584463406</v>
      </c>
      <c r="C64" s="63">
        <v>3.4855041237113404</v>
      </c>
      <c r="D64" s="63">
        <v>0</v>
      </c>
      <c r="E64" s="63">
        <v>9.1585695006747639E-2</v>
      </c>
      <c r="F64" s="63">
        <v>0</v>
      </c>
      <c r="G64" s="63">
        <v>4.0852325581395343E-2</v>
      </c>
      <c r="H64" s="63">
        <v>36.395719047619053</v>
      </c>
      <c r="I64" s="63">
        <v>0</v>
      </c>
      <c r="J64" s="63">
        <v>42.528599392544862</v>
      </c>
    </row>
    <row r="65" spans="1:10" s="64" customFormat="1">
      <c r="A65" s="61"/>
      <c r="B65" s="65"/>
      <c r="C65" s="66"/>
      <c r="D65" s="66"/>
      <c r="E65" s="66"/>
      <c r="F65" s="66"/>
      <c r="G65" s="73"/>
      <c r="H65" s="66"/>
      <c r="I65" s="66"/>
      <c r="J65" s="73"/>
    </row>
    <row r="66" spans="1:10" s="71" customFormat="1" ht="10.5" customHeight="1">
      <c r="A66" s="75" t="s">
        <v>96</v>
      </c>
      <c r="B66" s="62">
        <f t="shared" ref="B66:B71" si="11">SUM(C66:J66)</f>
        <v>11092.839277452291</v>
      </c>
      <c r="C66" s="62">
        <f t="shared" ref="C66:J66" si="12">SUM(C67:C72)</f>
        <v>9912.9601463917497</v>
      </c>
      <c r="D66" s="62">
        <f t="shared" si="12"/>
        <v>173.2313662162162</v>
      </c>
      <c r="E66" s="62">
        <f t="shared" si="12"/>
        <v>4.5025452091767884</v>
      </c>
      <c r="F66" s="62">
        <f t="shared" si="12"/>
        <v>850.41735096153843</v>
      </c>
      <c r="G66" s="62">
        <f t="shared" si="12"/>
        <v>3.3830476744186049</v>
      </c>
      <c r="H66" s="62">
        <f t="shared" si="12"/>
        <v>32.474688095238086</v>
      </c>
      <c r="I66" s="62">
        <f t="shared" si="12"/>
        <v>6.5579710144927548E-4</v>
      </c>
      <c r="J66" s="62">
        <f t="shared" si="12"/>
        <v>115.86947710685129</v>
      </c>
    </row>
    <row r="67" spans="1:10" s="71" customFormat="1" ht="10.5" customHeight="1">
      <c r="A67" s="69" t="s">
        <v>40</v>
      </c>
      <c r="B67" s="62">
        <f>SUM(C67:J67)</f>
        <v>895.86056816458563</v>
      </c>
      <c r="C67" s="63">
        <v>87.523944329896892</v>
      </c>
      <c r="D67" s="63">
        <v>50.629552702702703</v>
      </c>
      <c r="E67" s="63">
        <v>9.1852901484480429E-2</v>
      </c>
      <c r="F67" s="63">
        <v>756.85086346153844</v>
      </c>
      <c r="G67" s="63">
        <v>0.45833720930232558</v>
      </c>
      <c r="H67" s="63">
        <v>0.19668571428571427</v>
      </c>
      <c r="I67" s="63">
        <v>0</v>
      </c>
      <c r="J67" s="63">
        <v>0.10933184537505752</v>
      </c>
    </row>
    <row r="68" spans="1:10" s="71" customFormat="1" ht="10.5" customHeight="1">
      <c r="A68" s="69" t="s">
        <v>33</v>
      </c>
      <c r="B68" s="62">
        <f>SUM(C68:J68)</f>
        <v>249.28847323734814</v>
      </c>
      <c r="C68" s="63">
        <v>246.93520721649483</v>
      </c>
      <c r="D68" s="63">
        <v>2.702702702702703E-5</v>
      </c>
      <c r="E68" s="63">
        <v>3.3298245614035112E-2</v>
      </c>
      <c r="F68" s="63">
        <v>0</v>
      </c>
      <c r="G68" s="63">
        <v>0.30359186046511621</v>
      </c>
      <c r="H68" s="63">
        <v>1.5999392857142856</v>
      </c>
      <c r="I68" s="63">
        <v>3.6231884057971014E-5</v>
      </c>
      <c r="J68" s="63">
        <v>0.41637337014879594</v>
      </c>
    </row>
    <row r="69" spans="1:10" s="64" customFormat="1">
      <c r="A69" s="69" t="s">
        <v>97</v>
      </c>
      <c r="B69" s="62">
        <f>SUM(C69:J69)</f>
        <v>461.63008731584921</v>
      </c>
      <c r="C69" s="63">
        <v>434.46637731958765</v>
      </c>
      <c r="D69" s="63">
        <v>3.7702702702702704E-4</v>
      </c>
      <c r="E69" s="63">
        <v>2.0133603238866399E-2</v>
      </c>
      <c r="F69" s="63">
        <v>0</v>
      </c>
      <c r="G69" s="63">
        <v>1.4222500000000009</v>
      </c>
      <c r="H69" s="63">
        <v>25.720620238095233</v>
      </c>
      <c r="I69" s="63">
        <v>2.1014492753623196E-4</v>
      </c>
      <c r="J69" s="63">
        <v>1.1898297284859643E-4</v>
      </c>
    </row>
    <row r="70" spans="1:10" s="64" customFormat="1">
      <c r="A70" s="69" t="s">
        <v>98</v>
      </c>
      <c r="B70" s="62">
        <f>SUM(C70:J70)</f>
        <v>9399.660586478074</v>
      </c>
      <c r="C70" s="63">
        <v>9073.659738144328</v>
      </c>
      <c r="D70" s="63">
        <v>122.59979999999999</v>
      </c>
      <c r="E70" s="63">
        <v>4.2764008097165993</v>
      </c>
      <c r="F70" s="63">
        <v>91.386461538461532</v>
      </c>
      <c r="G70" s="63">
        <v>0.53055813953488351</v>
      </c>
      <c r="H70" s="63">
        <v>3.3794559523809515</v>
      </c>
      <c r="I70" s="63">
        <v>2.8804347826086953E-4</v>
      </c>
      <c r="J70" s="63">
        <v>103.82788385017422</v>
      </c>
    </row>
    <row r="71" spans="1:10" s="64" customFormat="1">
      <c r="A71" s="61" t="s">
        <v>99</v>
      </c>
      <c r="B71" s="62">
        <f t="shared" si="11"/>
        <v>86.399562256434166</v>
      </c>
      <c r="C71" s="63">
        <v>70.374879381443307</v>
      </c>
      <c r="D71" s="63">
        <v>1.6094594594594593E-3</v>
      </c>
      <c r="E71" s="63">
        <v>8.0859649122807048E-2</v>
      </c>
      <c r="F71" s="63">
        <v>2.1800259615384614</v>
      </c>
      <c r="G71" s="63">
        <v>0.66831046511627901</v>
      </c>
      <c r="H71" s="63">
        <v>1.5779869047619044</v>
      </c>
      <c r="I71" s="63">
        <v>1.2137681159420289E-4</v>
      </c>
      <c r="J71" s="63">
        <v>11.515769058180361</v>
      </c>
    </row>
    <row r="72" spans="1:10" s="64" customFormat="1">
      <c r="B72" s="62"/>
      <c r="C72" s="63"/>
      <c r="D72" s="63"/>
      <c r="E72" s="63"/>
      <c r="F72" s="63"/>
      <c r="G72" s="63"/>
      <c r="H72" s="63"/>
      <c r="I72" s="63"/>
      <c r="J72" s="63"/>
    </row>
    <row r="73" spans="1:10" s="64" customFormat="1">
      <c r="A73" s="76"/>
      <c r="B73" s="77"/>
      <c r="C73" s="78"/>
      <c r="D73" s="78"/>
      <c r="E73" s="78"/>
      <c r="F73" s="78"/>
      <c r="G73" s="77"/>
      <c r="H73" s="78"/>
      <c r="I73" s="78"/>
      <c r="J73" s="77"/>
    </row>
    <row r="74" spans="1:10" ht="10.5" customHeight="1">
      <c r="A74" s="34" t="s">
        <v>35</v>
      </c>
      <c r="B74" s="31"/>
      <c r="C74" s="31"/>
      <c r="D74" s="45"/>
      <c r="E74" s="31"/>
      <c r="F74" s="31"/>
      <c r="G74" s="45"/>
      <c r="H74" s="31"/>
      <c r="I74" s="31"/>
      <c r="J74" s="31"/>
    </row>
    <row r="75" spans="1:10" s="31" customFormat="1">
      <c r="A75" s="30" t="s">
        <v>102</v>
      </c>
    </row>
    <row r="76" spans="1:10" ht="10.5" customHeight="1">
      <c r="A76" s="30" t="s">
        <v>103</v>
      </c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0.5" customHeight="1">
      <c r="A77" s="30" t="s">
        <v>104</v>
      </c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0.25" customHeight="1">
      <c r="A78" s="30" t="s">
        <v>105</v>
      </c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0.25" customHeight="1">
      <c r="A79" s="60" t="s">
        <v>106</v>
      </c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0.25" customHeight="1">
      <c r="A80" s="60" t="s">
        <v>107</v>
      </c>
      <c r="B80" s="28"/>
      <c r="C80" s="28"/>
      <c r="D80" s="35"/>
      <c r="E80" s="31"/>
      <c r="F80" s="31"/>
      <c r="G80" s="31"/>
      <c r="H80" s="31"/>
      <c r="I80" s="31"/>
      <c r="J80" s="31"/>
    </row>
    <row r="81" spans="1:4">
      <c r="A81" s="30" t="s">
        <v>108</v>
      </c>
      <c r="B81" s="36"/>
      <c r="C81" s="36"/>
      <c r="D81" s="35"/>
    </row>
    <row r="82" spans="1:4">
      <c r="B82" s="36"/>
      <c r="C82" s="36"/>
      <c r="D82" s="35"/>
    </row>
    <row r="88" spans="1:4">
      <c r="A88" s="60"/>
    </row>
    <row r="89" spans="1:4">
      <c r="A89" s="60"/>
    </row>
    <row r="92" spans="1:4" ht="21">
      <c r="A92" s="82"/>
    </row>
    <row r="93" spans="1:4" ht="21">
      <c r="A93" s="82"/>
    </row>
    <row r="94" spans="1:4" ht="21">
      <c r="A94" s="82"/>
    </row>
    <row r="95" spans="1:4" ht="21">
      <c r="A95" s="82"/>
    </row>
    <row r="96" spans="1:4" ht="21">
      <c r="A96" s="82"/>
    </row>
    <row r="97" spans="1:1" ht="21">
      <c r="A97" s="83"/>
    </row>
  </sheetData>
  <sortState xmlns:xlrd2="http://schemas.microsoft.com/office/spreadsheetml/2017/richdata2" ref="A67:J70">
    <sortCondition ref="A67:A70"/>
  </sortState>
  <mergeCells count="3">
    <mergeCell ref="A1:J1"/>
    <mergeCell ref="B3:J3"/>
    <mergeCell ref="A3:A4"/>
  </mergeCells>
  <phoneticPr fontId="0" type="noConversion"/>
  <printOptions horizontalCentered="1" gridLinesSet="0"/>
  <pageMargins left="0.59055118110236227" right="0.59055118110236227" top="0.78740157480314965" bottom="0.78740157480314965" header="0" footer="0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B3:CM59"/>
  <sheetViews>
    <sheetView topLeftCell="T1" zoomScale="72" workbookViewId="0">
      <selection activeCell="C3" sqref="C3"/>
    </sheetView>
  </sheetViews>
  <sheetFormatPr defaultRowHeight="15.5"/>
  <cols>
    <col min="11" max="11" width="14.23046875" customWidth="1"/>
    <col min="18" max="18" width="8.84375" style="1" customWidth="1"/>
    <col min="19" max="19" width="13.69140625" style="2" customWidth="1"/>
    <col min="20" max="30" width="8.84375" style="2" customWidth="1"/>
    <col min="31" max="31" width="24" style="2" bestFit="1" customWidth="1"/>
    <col min="32" max="32" width="9.69140625" style="2" bestFit="1" customWidth="1"/>
    <col min="33" max="91" width="8.84375" style="2" customWidth="1"/>
  </cols>
  <sheetData>
    <row r="3" spans="2:32" ht="17.5">
      <c r="B3" s="90" t="s">
        <v>13</v>
      </c>
      <c r="C3" s="90"/>
      <c r="D3" s="90"/>
      <c r="E3" s="90"/>
      <c r="F3" s="90"/>
      <c r="G3" s="90"/>
      <c r="H3" s="90"/>
      <c r="I3" s="90"/>
    </row>
    <row r="4" spans="2:32" ht="16.5">
      <c r="I4" s="4"/>
      <c r="S4" s="17" t="s">
        <v>1</v>
      </c>
      <c r="T4" s="17">
        <v>1990</v>
      </c>
      <c r="U4" s="17">
        <v>1991</v>
      </c>
      <c r="V4" s="17">
        <v>1992</v>
      </c>
      <c r="W4" s="17">
        <v>1993</v>
      </c>
      <c r="X4" s="17">
        <v>1994</v>
      </c>
      <c r="Y4" s="17">
        <v>1995</v>
      </c>
      <c r="Z4" s="17">
        <v>1996</v>
      </c>
      <c r="AA4" s="17">
        <v>1997</v>
      </c>
      <c r="AB4" s="17">
        <v>1998</v>
      </c>
      <c r="AC4" s="17">
        <v>1999</v>
      </c>
      <c r="AD4" s="17">
        <v>2000</v>
      </c>
      <c r="AE4" s="19"/>
    </row>
    <row r="5" spans="2:32" ht="20">
      <c r="B5" s="89" t="s">
        <v>11</v>
      </c>
      <c r="C5" s="89"/>
      <c r="D5" s="89"/>
      <c r="E5" s="89"/>
      <c r="F5" s="89"/>
      <c r="G5" s="89"/>
      <c r="H5" s="89"/>
      <c r="I5" s="89"/>
      <c r="S5" s="12" t="s">
        <v>0</v>
      </c>
      <c r="T5" s="15">
        <v>682.27750000000003</v>
      </c>
      <c r="U5" s="15">
        <v>1820.6481000000001</v>
      </c>
      <c r="V5" s="15">
        <v>2256.6271999999999</v>
      </c>
      <c r="W5" s="15">
        <v>4387.041470000001</v>
      </c>
      <c r="X5" s="15">
        <v>3257.3398999999999</v>
      </c>
      <c r="Y5" s="15">
        <v>4249.7233499999993</v>
      </c>
      <c r="Z5" s="15">
        <v>4905.9976500000002</v>
      </c>
      <c r="AA5" s="15">
        <v>5903.7186000000002</v>
      </c>
      <c r="AB5" s="15">
        <v>6207.1229999999996</v>
      </c>
      <c r="AC5" s="15">
        <v>5679.5038269999995</v>
      </c>
      <c r="AD5" s="19">
        <v>5793.9327589879513</v>
      </c>
      <c r="AE5" s="19"/>
    </row>
    <row r="6" spans="2:32" ht="20">
      <c r="B6" s="89" t="s">
        <v>15</v>
      </c>
      <c r="C6" s="89"/>
      <c r="D6" s="89"/>
      <c r="E6" s="89"/>
      <c r="F6" s="89"/>
      <c r="G6" s="89"/>
      <c r="H6" s="89"/>
      <c r="I6" s="89"/>
      <c r="S6" s="12" t="s">
        <v>17</v>
      </c>
      <c r="T6" s="15">
        <v>2337.6932999999999</v>
      </c>
      <c r="U6" s="15">
        <v>2755.3874200000005</v>
      </c>
      <c r="V6" s="15">
        <v>2763.7717600000001</v>
      </c>
      <c r="W6" s="15">
        <v>3055.95181</v>
      </c>
      <c r="X6" s="15">
        <v>3120.1498999999999</v>
      </c>
      <c r="Y6" s="15">
        <v>4236.0995400000002</v>
      </c>
      <c r="Z6" s="15">
        <v>4451.8685599999999</v>
      </c>
      <c r="AA6" s="15">
        <v>4742.1805300000005</v>
      </c>
      <c r="AB6" s="15">
        <v>5024.9903599999998</v>
      </c>
      <c r="AC6" s="15">
        <v>5099.6580540000004</v>
      </c>
      <c r="AD6" s="19">
        <v>4660.8886343636368</v>
      </c>
      <c r="AE6" s="19"/>
      <c r="AF6" s="19"/>
    </row>
    <row r="7" spans="2:32">
      <c r="E7" s="5"/>
      <c r="S7" s="12" t="s">
        <v>6</v>
      </c>
      <c r="T7" s="15">
        <v>245.1234</v>
      </c>
      <c r="U7" s="15">
        <v>704.07547</v>
      </c>
      <c r="V7" s="15">
        <v>1483.4835</v>
      </c>
      <c r="W7" s="15">
        <v>2800.4332599999998</v>
      </c>
      <c r="X7" s="15">
        <v>3375.12336</v>
      </c>
      <c r="Y7" s="15">
        <v>3558.8493800000001</v>
      </c>
      <c r="Z7" s="15">
        <v>3405.1</v>
      </c>
      <c r="AA7" s="15">
        <v>4856.0226099999991</v>
      </c>
      <c r="AB7" s="15">
        <v>4982.0061500000002</v>
      </c>
      <c r="AC7" s="15">
        <v>3658.1548899999998</v>
      </c>
      <c r="AD7" s="19">
        <v>3804.8646194444441</v>
      </c>
      <c r="AE7" s="19"/>
    </row>
    <row r="8" spans="2:32" ht="17.5">
      <c r="B8" s="90" t="s">
        <v>29</v>
      </c>
      <c r="C8" s="90"/>
      <c r="D8" s="90"/>
      <c r="E8" s="90"/>
      <c r="F8" s="90"/>
      <c r="G8" s="90"/>
      <c r="H8" s="90"/>
      <c r="I8" s="90"/>
      <c r="S8" s="12" t="s">
        <v>5</v>
      </c>
      <c r="T8" s="15">
        <v>27.90457</v>
      </c>
      <c r="U8" s="15">
        <v>142.56592000000001</v>
      </c>
      <c r="V8" s="15">
        <v>136.12179999999998</v>
      </c>
      <c r="W8" s="15">
        <v>459.22343999999998</v>
      </c>
      <c r="X8" s="15">
        <v>419.66735</v>
      </c>
      <c r="Y8" s="15">
        <v>640.01285999999993</v>
      </c>
      <c r="Z8" s="15">
        <v>687.34517000000005</v>
      </c>
      <c r="AA8" s="15">
        <v>861.59934999999996</v>
      </c>
      <c r="AB8" s="15">
        <v>996.79819999999995</v>
      </c>
      <c r="AC8" s="15">
        <v>1126.7510649999999</v>
      </c>
      <c r="AD8" s="19">
        <v>902.79350873417741</v>
      </c>
      <c r="AE8" s="19"/>
      <c r="AF8" s="19"/>
    </row>
    <row r="9" spans="2:32" ht="17.5">
      <c r="B9" s="11"/>
      <c r="C9" s="11"/>
      <c r="D9" s="11"/>
      <c r="E9" s="11"/>
      <c r="F9" s="11"/>
      <c r="G9" s="11"/>
      <c r="H9" s="11"/>
      <c r="I9" s="11"/>
      <c r="S9" s="12"/>
      <c r="T9" s="15"/>
      <c r="U9" s="15"/>
      <c r="V9" s="15"/>
      <c r="W9" s="15"/>
      <c r="X9" s="15"/>
      <c r="Y9" s="15"/>
      <c r="Z9" s="15"/>
      <c r="AA9" s="15"/>
      <c r="AB9" s="15"/>
      <c r="AC9" s="15"/>
      <c r="AE9" s="19"/>
    </row>
    <row r="10" spans="2:32" ht="17.5">
      <c r="B10" s="11"/>
      <c r="C10" s="11"/>
      <c r="D10" s="11"/>
      <c r="E10" s="11"/>
      <c r="F10" s="11"/>
      <c r="G10" s="11"/>
      <c r="H10" s="11"/>
      <c r="I10" s="11"/>
      <c r="S10" s="12" t="s">
        <v>26</v>
      </c>
      <c r="T10" s="15">
        <f>SUM(T13,T14,T16,T17,T18,T19,T20,T21)</f>
        <v>114.03191999999999</v>
      </c>
      <c r="U10" s="15">
        <f t="shared" ref="U10:AC10" si="0">SUM(U13,U14,U16,U17,U18,U19,U20,U21)</f>
        <v>101.82846000000001</v>
      </c>
      <c r="V10" s="15">
        <f t="shared" si="0"/>
        <v>601.21456207065</v>
      </c>
      <c r="W10" s="15">
        <f t="shared" si="0"/>
        <v>551.51429341055939</v>
      </c>
      <c r="X10" s="15">
        <f t="shared" si="0"/>
        <v>672.58161569312006</v>
      </c>
      <c r="Y10" s="15">
        <f t="shared" si="0"/>
        <v>1740.68153358515</v>
      </c>
      <c r="Z10" s="15">
        <f t="shared" si="0"/>
        <v>2276.2552541071996</v>
      </c>
      <c r="AA10" s="15">
        <f t="shared" si="0"/>
        <v>2164.4935566738295</v>
      </c>
      <c r="AB10" s="15">
        <f t="shared" si="0"/>
        <v>2013.1447390509209</v>
      </c>
      <c r="AC10" s="15">
        <f t="shared" si="0"/>
        <v>903.76173367427862</v>
      </c>
      <c r="AE10" s="19"/>
    </row>
    <row r="11" spans="2:32" ht="17.5">
      <c r="B11" s="11"/>
      <c r="C11" s="11"/>
      <c r="D11" s="11"/>
      <c r="E11" s="11"/>
      <c r="F11" s="11"/>
      <c r="G11" s="11"/>
      <c r="H11" s="11"/>
      <c r="I11" s="11"/>
      <c r="S11" s="12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E11" s="19"/>
    </row>
    <row r="12" spans="2:32" ht="17.5">
      <c r="B12" s="11"/>
      <c r="C12" s="11"/>
      <c r="D12" s="11"/>
      <c r="E12" s="11"/>
      <c r="F12" s="11"/>
      <c r="G12" s="11"/>
      <c r="H12" s="11"/>
      <c r="I12" s="11"/>
      <c r="S12" s="12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E12" s="19"/>
      <c r="AF12" s="19"/>
    </row>
    <row r="13" spans="2:32">
      <c r="S13" s="12" t="s">
        <v>18</v>
      </c>
      <c r="T13" s="15" t="s">
        <v>2</v>
      </c>
      <c r="U13" s="15" t="s">
        <v>2</v>
      </c>
      <c r="V13" s="15">
        <v>548.80124207065001</v>
      </c>
      <c r="W13" s="15">
        <v>465.48417341055938</v>
      </c>
      <c r="X13" s="15">
        <v>124.71633569312</v>
      </c>
      <c r="Y13" s="15">
        <v>175.55200358515003</v>
      </c>
      <c r="Z13" s="15">
        <v>501.86511410720004</v>
      </c>
      <c r="AA13" s="15">
        <v>859.56817667382984</v>
      </c>
      <c r="AB13" s="15">
        <v>854.38441905092077</v>
      </c>
      <c r="AC13" s="15">
        <v>414.34277064220186</v>
      </c>
      <c r="AE13" s="19"/>
      <c r="AF13" s="19"/>
    </row>
    <row r="14" spans="2:32">
      <c r="S14" s="12" t="s">
        <v>19</v>
      </c>
      <c r="T14" s="15" t="s">
        <v>2</v>
      </c>
      <c r="U14" s="15" t="s">
        <v>2</v>
      </c>
      <c r="V14" s="15" t="s">
        <v>2</v>
      </c>
      <c r="W14" s="15" t="s">
        <v>2</v>
      </c>
      <c r="X14" s="15">
        <v>30.04269</v>
      </c>
      <c r="Y14" s="15">
        <v>914.33915999999999</v>
      </c>
      <c r="Z14" s="15">
        <v>945.96700999999996</v>
      </c>
      <c r="AA14" s="15">
        <v>391.62092999999999</v>
      </c>
      <c r="AB14" s="15">
        <v>64.887190000000004</v>
      </c>
      <c r="AC14" s="15">
        <v>224.5</v>
      </c>
      <c r="AD14" s="19">
        <v>60.73309583333333</v>
      </c>
      <c r="AE14" s="19"/>
      <c r="AF14" s="19"/>
    </row>
    <row r="15" spans="2:32">
      <c r="S15" s="12" t="s">
        <v>7</v>
      </c>
      <c r="T15" s="15">
        <v>656.08576000000005</v>
      </c>
      <c r="U15" s="15">
        <v>239.25019</v>
      </c>
      <c r="V15" s="15">
        <v>537.48183999999992</v>
      </c>
      <c r="W15" s="15">
        <v>5112.6769699999995</v>
      </c>
      <c r="X15" s="15">
        <v>2489.38</v>
      </c>
      <c r="Y15" s="15">
        <v>434.72057000000001</v>
      </c>
      <c r="Z15" s="15">
        <v>1244.4738200000002</v>
      </c>
      <c r="AA15" s="15">
        <v>470.91717999999997</v>
      </c>
      <c r="AB15" s="15">
        <v>57.910960000000003</v>
      </c>
      <c r="AC15" s="15">
        <v>222.22063265306122</v>
      </c>
      <c r="AD15" s="19">
        <v>106.69044653061223</v>
      </c>
      <c r="AE15" s="19"/>
      <c r="AF15" s="19"/>
    </row>
    <row r="16" spans="2:32">
      <c r="S16" s="12" t="s">
        <v>20</v>
      </c>
      <c r="T16" s="15">
        <v>12.52083</v>
      </c>
      <c r="U16" s="15">
        <v>3.9623499999999998</v>
      </c>
      <c r="V16" s="15">
        <v>7.6317400000000006</v>
      </c>
      <c r="W16" s="15">
        <v>30.637990000000002</v>
      </c>
      <c r="X16" s="15">
        <v>452.81878</v>
      </c>
      <c r="Y16" s="15">
        <v>402.25569999999999</v>
      </c>
      <c r="Z16" s="15">
        <v>535.38589000000002</v>
      </c>
      <c r="AA16" s="15">
        <v>743.71882000000005</v>
      </c>
      <c r="AB16" s="15">
        <v>967.4069300000001</v>
      </c>
      <c r="AC16" s="18">
        <f>92.867902/0.7475</f>
        <v>124.23799598662207</v>
      </c>
      <c r="AE16" s="19"/>
    </row>
    <row r="17" spans="2:32">
      <c r="S17" s="12" t="s">
        <v>10</v>
      </c>
      <c r="T17" s="15">
        <v>96.204329999999985</v>
      </c>
      <c r="U17" s="15">
        <v>74.649979999999999</v>
      </c>
      <c r="V17" s="15">
        <v>33.371839999999999</v>
      </c>
      <c r="W17" s="15">
        <v>49.941309999999994</v>
      </c>
      <c r="X17" s="15">
        <v>57.943669999999997</v>
      </c>
      <c r="Y17" s="15">
        <v>204.42831000000001</v>
      </c>
      <c r="Z17" s="15">
        <v>225.78438999999997</v>
      </c>
      <c r="AA17" s="15">
        <v>136.48004</v>
      </c>
      <c r="AB17" s="15">
        <v>97.332940000000008</v>
      </c>
      <c r="AC17" s="15">
        <v>95.523967045454569</v>
      </c>
      <c r="AD17" s="19">
        <v>145.64837735803241</v>
      </c>
      <c r="AE17" s="19"/>
      <c r="AF17" s="19"/>
    </row>
    <row r="18" spans="2:32">
      <c r="S18" s="12" t="s">
        <v>8</v>
      </c>
      <c r="T18" s="15" t="s">
        <v>2</v>
      </c>
      <c r="U18" s="15">
        <v>8.5428099999999993</v>
      </c>
      <c r="V18" s="15">
        <v>3.83975</v>
      </c>
      <c r="W18" s="15">
        <v>5.4508199999999993</v>
      </c>
      <c r="X18" s="15">
        <v>7.0601400000000005</v>
      </c>
      <c r="Y18" s="15">
        <v>29.09422</v>
      </c>
      <c r="Z18" s="15">
        <v>55.320769999999996</v>
      </c>
      <c r="AA18" s="15">
        <v>13.81706</v>
      </c>
      <c r="AB18" s="15">
        <v>16.123849999999997</v>
      </c>
      <c r="AC18" s="15">
        <v>45.076999999999998</v>
      </c>
      <c r="AD18" s="19">
        <v>122.9607589041096</v>
      </c>
      <c r="AE18" s="19"/>
    </row>
    <row r="19" spans="2:32">
      <c r="S19" s="12" t="s">
        <v>9</v>
      </c>
      <c r="T19" s="15" t="s">
        <v>2</v>
      </c>
      <c r="U19" s="15" t="s">
        <v>2</v>
      </c>
      <c r="V19" s="15" t="s">
        <v>2</v>
      </c>
      <c r="W19" s="15" t="s">
        <v>2</v>
      </c>
      <c r="X19" s="15" t="s">
        <v>2</v>
      </c>
      <c r="Y19" s="15">
        <v>12.17891</v>
      </c>
      <c r="Z19" s="15" t="s">
        <v>2</v>
      </c>
      <c r="AA19" s="15">
        <v>13.587760000000001</v>
      </c>
      <c r="AB19" s="15">
        <v>7.2714100000000004</v>
      </c>
      <c r="AC19" s="15" t="s">
        <v>2</v>
      </c>
      <c r="AD19" s="15">
        <v>0</v>
      </c>
      <c r="AE19" s="19"/>
      <c r="AF19" s="19"/>
    </row>
    <row r="20" spans="2:32">
      <c r="S20" s="12" t="s">
        <v>3</v>
      </c>
      <c r="T20" s="15">
        <v>5.3067600000000006</v>
      </c>
      <c r="U20" s="15">
        <v>10.26332</v>
      </c>
      <c r="V20" s="15" t="s">
        <v>2</v>
      </c>
      <c r="W20" s="15" t="s">
        <v>2</v>
      </c>
      <c r="X20" s="15" t="s">
        <v>2</v>
      </c>
      <c r="Y20" s="15" t="s">
        <v>2</v>
      </c>
      <c r="Z20" s="15">
        <v>5.1729899999999995</v>
      </c>
      <c r="AA20" s="15" t="s">
        <v>2</v>
      </c>
      <c r="AB20" s="15">
        <v>5.7380000000000004</v>
      </c>
      <c r="AC20" s="15">
        <v>0.08</v>
      </c>
      <c r="AD20" s="15">
        <v>0</v>
      </c>
    </row>
    <row r="21" spans="2:32">
      <c r="S21" s="12" t="s">
        <v>4</v>
      </c>
      <c r="T21" s="15" t="s">
        <v>2</v>
      </c>
      <c r="U21" s="15">
        <v>4.41</v>
      </c>
      <c r="V21" s="15">
        <v>7.5699899999999998</v>
      </c>
      <c r="W21" s="15" t="s">
        <v>2</v>
      </c>
      <c r="X21" s="15" t="s">
        <v>2</v>
      </c>
      <c r="Y21" s="15">
        <v>2.8332299999999999</v>
      </c>
      <c r="Z21" s="15">
        <v>6.7590900000000005</v>
      </c>
      <c r="AA21" s="15">
        <v>5.7007699999999994</v>
      </c>
      <c r="AB21" s="15" t="s">
        <v>2</v>
      </c>
      <c r="AC21" s="15" t="s">
        <v>2</v>
      </c>
      <c r="AD21" s="15">
        <v>0</v>
      </c>
    </row>
    <row r="22" spans="2:32">
      <c r="K22" s="12"/>
    </row>
    <row r="23" spans="2:32">
      <c r="K23" s="12"/>
    </row>
    <row r="24" spans="2:32">
      <c r="K24" s="12"/>
    </row>
    <row r="25" spans="2:32">
      <c r="B25" s="6" t="s">
        <v>12</v>
      </c>
      <c r="K25" s="12"/>
    </row>
    <row r="26" spans="2:32">
      <c r="B26" s="14" t="s">
        <v>27</v>
      </c>
      <c r="K26" s="12"/>
    </row>
    <row r="27" spans="2:32">
      <c r="B27" s="13" t="s">
        <v>28</v>
      </c>
      <c r="K27" s="12"/>
    </row>
    <row r="28" spans="2:32">
      <c r="K28" s="12"/>
    </row>
    <row r="29" spans="2:32">
      <c r="K29" s="12"/>
    </row>
    <row r="33" spans="2:9" ht="17.5">
      <c r="B33" s="90" t="s">
        <v>14</v>
      </c>
      <c r="C33" s="90"/>
      <c r="D33" s="90"/>
      <c r="E33" s="90"/>
      <c r="F33" s="90"/>
      <c r="G33" s="90"/>
      <c r="H33" s="90"/>
      <c r="I33" s="90"/>
    </row>
    <row r="34" spans="2:9" ht="16.5">
      <c r="I34" s="4"/>
    </row>
    <row r="35" spans="2:9" ht="20">
      <c r="B35" s="89" t="s">
        <v>11</v>
      </c>
      <c r="C35" s="89"/>
      <c r="D35" s="89"/>
      <c r="E35" s="89"/>
      <c r="F35" s="89"/>
      <c r="G35" s="89"/>
      <c r="H35" s="89"/>
      <c r="I35" s="89"/>
    </row>
    <row r="36" spans="2:9" ht="20">
      <c r="B36" s="89" t="s">
        <v>16</v>
      </c>
      <c r="C36" s="89"/>
      <c r="D36" s="89"/>
      <c r="E36" s="89"/>
      <c r="F36" s="89"/>
      <c r="G36" s="89"/>
      <c r="H36" s="89"/>
      <c r="I36" s="89"/>
    </row>
    <row r="37" spans="2:9">
      <c r="E37" s="5"/>
    </row>
    <row r="38" spans="2:9" ht="17.5">
      <c r="B38" s="90" t="s">
        <v>30</v>
      </c>
      <c r="C38" s="90"/>
      <c r="D38" s="90"/>
      <c r="E38" s="90"/>
      <c r="F38" s="90"/>
      <c r="G38" s="90"/>
      <c r="H38" s="90"/>
      <c r="I38" s="90"/>
    </row>
    <row r="39" spans="2:9" ht="17.5">
      <c r="B39" s="11"/>
      <c r="C39" s="11"/>
      <c r="D39" s="11"/>
      <c r="E39" s="11"/>
      <c r="F39" s="11"/>
      <c r="G39" s="11"/>
      <c r="H39" s="11"/>
      <c r="I39" s="11"/>
    </row>
    <row r="40" spans="2:9" ht="17.5">
      <c r="B40" s="11"/>
      <c r="C40" s="11"/>
      <c r="D40" s="11"/>
      <c r="E40" s="11"/>
      <c r="F40" s="11"/>
      <c r="G40" s="11"/>
      <c r="H40" s="11"/>
      <c r="I40" s="11"/>
    </row>
    <row r="41" spans="2:9" ht="17.5">
      <c r="B41" s="11"/>
      <c r="C41" s="11"/>
      <c r="D41" s="11"/>
      <c r="E41" s="11"/>
      <c r="F41" s="11"/>
      <c r="G41" s="11"/>
      <c r="H41" s="11"/>
      <c r="I41" s="11"/>
    </row>
    <row r="42" spans="2:9" ht="17.5">
      <c r="B42" s="11"/>
      <c r="C42" s="11"/>
      <c r="D42" s="11"/>
      <c r="E42" s="11"/>
      <c r="F42" s="11"/>
      <c r="G42" s="11"/>
      <c r="H42" s="11"/>
      <c r="I42" s="11"/>
    </row>
    <row r="55" spans="2:2">
      <c r="B55" s="6" t="s">
        <v>12</v>
      </c>
    </row>
    <row r="56" spans="2:2">
      <c r="B56" s="14" t="s">
        <v>27</v>
      </c>
    </row>
    <row r="57" spans="2:2">
      <c r="B57" s="13" t="s">
        <v>28</v>
      </c>
    </row>
    <row r="59" spans="2:2">
      <c r="B59" s="7"/>
    </row>
  </sheetData>
  <mergeCells count="8">
    <mergeCell ref="B36:I36"/>
    <mergeCell ref="B38:I38"/>
    <mergeCell ref="B3:I3"/>
    <mergeCell ref="B5:I5"/>
    <mergeCell ref="B6:I6"/>
    <mergeCell ref="B8:I8"/>
    <mergeCell ref="B33:I33"/>
    <mergeCell ref="B35:I35"/>
  </mergeCells>
  <phoneticPr fontId="0" type="noConversion"/>
  <printOptions horizontalCentered="1" verticalCentered="1"/>
  <pageMargins left="0" right="0" top="0.59055118110236227" bottom="0.59055118110236227" header="0" footer="0"/>
  <pageSetup paperSize="9" scale="3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2:IT25"/>
  <sheetViews>
    <sheetView zoomScale="75" workbookViewId="0">
      <selection activeCell="C3" sqref="C3"/>
    </sheetView>
  </sheetViews>
  <sheetFormatPr defaultColWidth="8.84375" defaultRowHeight="15.5"/>
  <cols>
    <col min="1" max="9" width="9.23046875" customWidth="1"/>
    <col min="10" max="10" width="3.4609375" customWidth="1"/>
    <col min="11" max="11" width="10.23046875" bestFit="1" customWidth="1"/>
    <col min="12" max="247" width="9.23046875" customWidth="1"/>
    <col min="248" max="248" width="9.23046875" bestFit="1" customWidth="1"/>
    <col min="249" max="249" width="9.23046875" style="2" bestFit="1" customWidth="1"/>
    <col min="250" max="251" width="8.84375" style="2"/>
    <col min="252" max="252" width="22" style="2" bestFit="1" customWidth="1"/>
    <col min="253" max="253" width="5.53515625" style="2" bestFit="1" customWidth="1"/>
    <col min="254" max="16384" width="8.84375" style="2"/>
  </cols>
  <sheetData>
    <row r="2" spans="2:254" ht="17.5">
      <c r="B2" s="90" t="s">
        <v>23</v>
      </c>
      <c r="C2" s="90"/>
      <c r="D2" s="90"/>
      <c r="E2" s="90"/>
      <c r="F2" s="90"/>
      <c r="G2" s="90"/>
      <c r="H2" s="90"/>
      <c r="I2" s="90"/>
    </row>
    <row r="4" spans="2:254" ht="20">
      <c r="B4" s="89" t="s">
        <v>22</v>
      </c>
      <c r="C4" s="89"/>
      <c r="D4" s="89"/>
      <c r="E4" s="89"/>
      <c r="F4" s="89"/>
      <c r="G4" s="89"/>
      <c r="H4" s="89"/>
      <c r="I4" s="89"/>
    </row>
    <row r="6" spans="2:254" ht="17.5">
      <c r="B6" s="90">
        <v>2000</v>
      </c>
      <c r="C6" s="90"/>
      <c r="D6" s="90"/>
      <c r="E6" s="90"/>
      <c r="F6" s="90"/>
      <c r="G6" s="90"/>
      <c r="H6" s="90"/>
      <c r="I6" s="90"/>
      <c r="IM6" s="21"/>
      <c r="IN6" s="21"/>
      <c r="IR6" s="12" t="s">
        <v>0</v>
      </c>
      <c r="IS6" s="19">
        <v>5793.9327589879513</v>
      </c>
      <c r="IT6" s="22">
        <f>(IS6*100)/IS11</f>
        <v>37.144137111550272</v>
      </c>
    </row>
    <row r="7" spans="2:254" ht="15" customHeight="1">
      <c r="IM7" s="20"/>
      <c r="IN7" s="20"/>
      <c r="IR7" s="12" t="s">
        <v>17</v>
      </c>
      <c r="IS7" s="19">
        <v>4660.8886343636368</v>
      </c>
      <c r="IT7" s="22">
        <f>(IS7*100)/IS11</f>
        <v>29.880340987372726</v>
      </c>
    </row>
    <row r="8" spans="2:254" ht="15" customHeight="1">
      <c r="IM8" s="20"/>
      <c r="IN8" s="20"/>
      <c r="IR8" s="12" t="s">
        <v>6</v>
      </c>
      <c r="IS8" s="19">
        <v>3804.8646194444441</v>
      </c>
      <c r="IT8" s="22">
        <f>(IS8*100)/IS11</f>
        <v>24.392484171704012</v>
      </c>
    </row>
    <row r="9" spans="2:254" ht="15" customHeight="1">
      <c r="IM9" s="20"/>
      <c r="IN9" s="20"/>
      <c r="IR9" s="12" t="s">
        <v>5</v>
      </c>
      <c r="IS9" s="19">
        <v>902.79350873417741</v>
      </c>
      <c r="IT9" s="22">
        <f>(IS9*100)/IS11</f>
        <v>5.7876898588131471</v>
      </c>
    </row>
    <row r="10" spans="2:254" ht="15" customHeight="1">
      <c r="K10" s="12"/>
      <c r="L10" s="24"/>
      <c r="IM10" s="20"/>
      <c r="IN10" s="20"/>
      <c r="IR10" s="12" t="s">
        <v>21</v>
      </c>
      <c r="IS10" s="19">
        <f>SUM(IS16:IS21)</f>
        <v>436.03267862608755</v>
      </c>
      <c r="IT10" s="22">
        <f>(IS10*100)/IS11</f>
        <v>2.7953478705598509</v>
      </c>
    </row>
    <row r="11" spans="2:254" ht="15" customHeight="1">
      <c r="K11" s="12"/>
      <c r="L11" s="24"/>
      <c r="IM11" s="20"/>
      <c r="IN11" s="20"/>
      <c r="IO11" s="19"/>
      <c r="IS11" s="15">
        <f>SUM(IS6:IS10)</f>
        <v>15598.512200156296</v>
      </c>
      <c r="IT11" s="23">
        <f>SUM(IT6:IT10)</f>
        <v>100.00000000000001</v>
      </c>
    </row>
    <row r="12" spans="2:254" ht="15" customHeight="1">
      <c r="K12" s="12"/>
      <c r="L12" s="24"/>
      <c r="IM12" s="20"/>
      <c r="IN12" s="20"/>
      <c r="IO12" s="19"/>
      <c r="IR12" s="12"/>
      <c r="IS12" s="15"/>
    </row>
    <row r="13" spans="2:254" ht="15" customHeight="1">
      <c r="K13" s="12"/>
      <c r="L13" s="24"/>
      <c r="IM13" s="20"/>
      <c r="IN13" s="20"/>
      <c r="IO13" s="19"/>
      <c r="IR13" s="12"/>
      <c r="IS13" s="16"/>
    </row>
    <row r="14" spans="2:254" ht="15" customHeight="1">
      <c r="K14" s="26"/>
      <c r="L14" s="24"/>
      <c r="IM14" s="20"/>
      <c r="IN14" s="20"/>
      <c r="IO14" s="19"/>
      <c r="IR14" s="12"/>
      <c r="IS14" s="15"/>
    </row>
    <row r="15" spans="2:254" ht="15" customHeight="1">
      <c r="L15" s="25"/>
      <c r="IM15" s="20"/>
      <c r="IN15" s="20"/>
      <c r="IO15" s="19"/>
      <c r="IR15" s="12"/>
      <c r="IS15" s="15"/>
    </row>
    <row r="16" spans="2:254" ht="15" customHeight="1">
      <c r="I16" s="3"/>
      <c r="J16" s="8"/>
      <c r="IM16" s="20"/>
      <c r="IN16" s="20"/>
      <c r="IR16" s="12" t="s">
        <v>18</v>
      </c>
    </row>
    <row r="17" spans="2:254" ht="15" customHeight="1">
      <c r="I17" s="3"/>
      <c r="J17" s="8"/>
      <c r="IM17" s="20"/>
      <c r="IN17" s="20"/>
      <c r="IR17" s="12" t="s">
        <v>19</v>
      </c>
      <c r="IS17" s="19">
        <v>60.73309583333333</v>
      </c>
      <c r="IT17" s="19"/>
    </row>
    <row r="18" spans="2:254" ht="15" customHeight="1">
      <c r="I18" s="3"/>
      <c r="J18" s="8"/>
      <c r="IM18" s="20"/>
      <c r="IN18" s="20"/>
      <c r="IO18" s="19"/>
      <c r="IR18" s="12" t="s">
        <v>7</v>
      </c>
      <c r="IS18" s="19">
        <v>106.69044653061223</v>
      </c>
      <c r="IT18" s="19"/>
    </row>
    <row r="19" spans="2:254" ht="15" customHeight="1">
      <c r="IM19" s="20"/>
      <c r="IN19" s="20"/>
      <c r="IR19" s="12" t="s">
        <v>20</v>
      </c>
    </row>
    <row r="20" spans="2:254" ht="15" customHeight="1">
      <c r="IM20" s="20"/>
      <c r="IN20" s="20"/>
      <c r="IR20" s="12" t="s">
        <v>10</v>
      </c>
      <c r="IS20" s="19">
        <v>145.64837735803241</v>
      </c>
      <c r="IT20" s="19"/>
    </row>
    <row r="21" spans="2:254" ht="15" customHeight="1">
      <c r="IM21" s="20"/>
      <c r="IN21" s="20"/>
      <c r="IO21" s="19"/>
      <c r="IR21" s="12" t="s">
        <v>8</v>
      </c>
      <c r="IS21" s="19">
        <v>122.9607589041096</v>
      </c>
      <c r="IT21" s="19"/>
    </row>
    <row r="22" spans="2:254">
      <c r="IM22" s="20"/>
      <c r="IN22" s="20"/>
      <c r="IO22" s="19"/>
    </row>
    <row r="23" spans="2:254">
      <c r="B23" s="6" t="s">
        <v>12</v>
      </c>
      <c r="IM23" s="20"/>
      <c r="IN23" s="20"/>
      <c r="IO23" s="19"/>
    </row>
    <row r="24" spans="2:254" ht="16.5">
      <c r="B24" s="10" t="s">
        <v>25</v>
      </c>
    </row>
    <row r="25" spans="2:254">
      <c r="B25" s="9" t="s">
        <v>24</v>
      </c>
    </row>
  </sheetData>
  <mergeCells count="3">
    <mergeCell ref="B2:I2"/>
    <mergeCell ref="B4:I4"/>
    <mergeCell ref="B6:I6"/>
  </mergeCells>
  <phoneticPr fontId="0" type="noConversion"/>
  <printOptions horizontalCentered="1" verticalCentered="1"/>
  <pageMargins left="0" right="0" top="0.98425196850393704" bottom="4" header="0.51181102362204722" footer="0.51181102362204722"/>
  <pageSetup paperSize="9" scale="1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0C827F-1C83-4A3C-86CB-403001DFE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F0A494-9435-451C-9E96-AA0FA28358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E0C17-00D1-4A0F-83F7-C2CAFC6F5BE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T2.56</vt:lpstr>
      <vt:lpstr>Gráfico 31 e 32</vt:lpstr>
      <vt:lpstr>Figura 08</vt:lpstr>
      <vt:lpstr>T2.56!Area_de_impressao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Lopes de Souza</dc:creator>
  <cp:lastModifiedBy>Jose Lopes de Souza</cp:lastModifiedBy>
  <cp:lastPrinted>2023-04-24T14:52:14Z</cp:lastPrinted>
  <dcterms:created xsi:type="dcterms:W3CDTF">1998-02-13T16:54:25Z</dcterms:created>
  <dcterms:modified xsi:type="dcterms:W3CDTF">2024-08-05T22:49:35Z</dcterms:modified>
</cp:coreProperties>
</file>