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8_{608EF602-DB5D-45D5-8331-F7A49DD91F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1.19" sheetId="3" r:id="rId1"/>
    <sheet name="Gráfico 31 e 32" sheetId="4" state="hidden" r:id="rId2"/>
    <sheet name="Figura 08" sheetId="5" state="hidden" r:id="rId3"/>
  </sheets>
  <definedNames>
    <definedName name="_Fill" hidden="1">'T1.19'!#REF!</definedName>
    <definedName name="_xlnm.Print_Area" localSheetId="0">'T1.19'!$A$1:$L$26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" l="1"/>
  <c r="J16" i="3"/>
  <c r="I16" i="3"/>
  <c r="I6" i="3" s="1"/>
  <c r="H16" i="3"/>
  <c r="G16" i="3"/>
  <c r="F16" i="3"/>
  <c r="F6" i="3" s="1"/>
  <c r="E16" i="3"/>
  <c r="D16" i="3"/>
  <c r="C16" i="3"/>
  <c r="C6" i="3" s="1"/>
  <c r="B16" i="3"/>
  <c r="K8" i="3"/>
  <c r="J8" i="3"/>
  <c r="J6" i="3" s="1"/>
  <c r="I8" i="3"/>
  <c r="H8" i="3"/>
  <c r="G8" i="3"/>
  <c r="G6" i="3" s="1"/>
  <c r="F8" i="3"/>
  <c r="E8" i="3"/>
  <c r="D8" i="3"/>
  <c r="D6" i="3" s="1"/>
  <c r="C8" i="3"/>
  <c r="B8" i="3"/>
  <c r="K6" i="3"/>
  <c r="L6" i="3" s="1"/>
  <c r="H6" i="3"/>
  <c r="E6" i="3"/>
  <c r="B6" i="3"/>
  <c r="IS10" i="5"/>
  <c r="T10" i="4"/>
  <c r="U10" i="4"/>
  <c r="V10" i="4"/>
  <c r="W10" i="4"/>
  <c r="X10" i="4"/>
  <c r="Y10" i="4"/>
  <c r="Z10" i="4"/>
  <c r="AA10" i="4"/>
  <c r="AB10" i="4"/>
  <c r="AC16" i="4"/>
  <c r="AC10" i="4"/>
  <c r="L9" i="3"/>
  <c r="L11" i="3"/>
  <c r="L12" i="3"/>
  <c r="L13" i="3"/>
  <c r="L14" i="3"/>
  <c r="L17" i="3"/>
  <c r="L18" i="3"/>
  <c r="L19" i="3"/>
  <c r="L20" i="3"/>
  <c r="L21" i="3"/>
  <c r="L22" i="3"/>
  <c r="L23" i="3"/>
  <c r="IS11" i="5"/>
  <c r="IT9" i="5"/>
  <c r="IT7" i="5"/>
  <c r="IT10" i="5"/>
  <c r="L16" i="3"/>
  <c r="IT6" i="5"/>
  <c r="IT8" i="5"/>
  <c r="IT11" i="5"/>
  <c r="L8" i="3" l="1"/>
</calcChain>
</file>

<file path=xl/sharedStrings.xml><?xml version="1.0" encoding="utf-8"?>
<sst xmlns="http://schemas.openxmlformats.org/spreadsheetml/2006/main" count="92" uniqueCount="54">
  <si>
    <t>Óleo Diesel</t>
  </si>
  <si>
    <t>mil m3</t>
  </si>
  <si>
    <t>-</t>
  </si>
  <si>
    <t>Gasolina de Aviação</t>
  </si>
  <si>
    <t>Querosene Iluminante</t>
  </si>
  <si>
    <t>Querosene de Aviação</t>
  </si>
  <si>
    <t>Nafta</t>
  </si>
  <si>
    <t>Óleo Combustível</t>
  </si>
  <si>
    <t>Solvente</t>
  </si>
  <si>
    <t>Parafina</t>
  </si>
  <si>
    <t>Óleo Lubrificante</t>
  </si>
  <si>
    <t>EVOLUÇÃO DA IMPORTAÇÃO DE DERIVADOS</t>
  </si>
  <si>
    <r>
      <t>Fonte</t>
    </r>
    <r>
      <rPr>
        <b/>
        <sz val="9"/>
        <rFont val="Arial"/>
        <family val="2"/>
      </rPr>
      <t>: Quadro 16.</t>
    </r>
  </si>
  <si>
    <t>GRÁFICO 31</t>
  </si>
  <si>
    <t>GRÁFICO 32</t>
  </si>
  <si>
    <t xml:space="preserve">DE PETRÓLEO </t>
  </si>
  <si>
    <t>DE PETRÓLEO</t>
  </si>
  <si>
    <t>Gás Liquefeito de Petróleo (GLP)</t>
  </si>
  <si>
    <t xml:space="preserve">Outros Energéticos </t>
  </si>
  <si>
    <t xml:space="preserve">Gasolina Automotiva </t>
  </si>
  <si>
    <t xml:space="preserve">Outros Não Energéticos </t>
  </si>
  <si>
    <t xml:space="preserve">Outros </t>
  </si>
  <si>
    <t xml:space="preserve">IMPORTAÇÃO DE DERIVADOS DE PETRÓLEO </t>
  </si>
  <si>
    <t>FIGURA 08</t>
  </si>
  <si>
    <t xml:space="preserve">   solventes, óleos lubrificantes, asfalto, coque verde de petróleo e normal parafina.</t>
  </si>
  <si>
    <r>
      <t>1</t>
    </r>
    <r>
      <rPr>
        <b/>
        <sz val="11"/>
        <rFont val="Arial MT"/>
      </rPr>
      <t xml:space="preserve"> Inclui  gasolina automotiva, gasolina de aviação, óleo combustível, RAT, extrato aromático, </t>
    </r>
  </si>
  <si>
    <t>Outros1</t>
  </si>
  <si>
    <r>
      <t>1</t>
    </r>
    <r>
      <rPr>
        <b/>
        <sz val="9"/>
        <rFont val="Arial"/>
        <family val="2"/>
      </rPr>
      <t xml:space="preserve"> Inclui Gasolina Automotiva, Gasolina de Aviação, Querosene Iluminante, Outros Energéticos, </t>
    </r>
  </si>
  <si>
    <t xml:space="preserve">   Óleo Lubrificante, Solvente, Parafina e Outros Não Energéticos.  </t>
  </si>
  <si>
    <t>1990 - 2000</t>
  </si>
  <si>
    <t>1990 -2000</t>
  </si>
  <si>
    <t>Total</t>
  </si>
  <si>
    <t>..</t>
  </si>
  <si>
    <t xml:space="preserve">Source: MDIC/Secex. </t>
  </si>
  <si>
    <t>Oil products</t>
  </si>
  <si>
    <t>Imports (10³ m³)</t>
  </si>
  <si>
    <t>Energy</t>
  </si>
  <si>
    <t>Gasoline A</t>
  </si>
  <si>
    <t>Aviation Gasoline</t>
  </si>
  <si>
    <t>Fuel Oil</t>
  </si>
  <si>
    <t>Diesel</t>
  </si>
  <si>
    <t>Jet fuel</t>
  </si>
  <si>
    <t>Non-energy</t>
  </si>
  <si>
    <t>Asphalt</t>
  </si>
  <si>
    <t>Coke</t>
  </si>
  <si>
    <t>Naphtha</t>
  </si>
  <si>
    <t>Lubricating oil</t>
  </si>
  <si>
    <t>Paraffin</t>
  </si>
  <si>
    <t>Solvent</t>
  </si>
  <si>
    <t>LPG¹</t>
  </si>
  <si>
    <t>Others²</t>
  </si>
  <si>
    <t>23/22
%</t>
  </si>
  <si>
    <t>Table 1.19 – Imports of energy and non-energy oil products – 2014-2023</t>
  </si>
  <si>
    <r>
      <t>1</t>
    </r>
    <r>
      <rPr>
        <sz val="7"/>
        <color theme="1"/>
        <rFont val="Helvetica Neue"/>
      </rPr>
      <t xml:space="preserve">Propane and butane included. </t>
    </r>
    <r>
      <rPr>
        <vertAlign val="superscript"/>
        <sz val="7"/>
        <color theme="1"/>
        <rFont val="Helvetica Neue"/>
      </rPr>
      <t>2</t>
    </r>
    <r>
      <rPr>
        <sz val="7"/>
        <color theme="1"/>
        <rFont val="Helvetica Neue"/>
      </rPr>
      <t>Non-energy oil products of lower importance included.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</si>
</sst>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.0_);\(#,##0.0\)"/>
    <numFmt numFmtId="168" formatCode="_(* #,##0.000_);_(* \(#,##0.000\);_(* &quot;-&quot;??_);_(@_)"/>
    <numFmt numFmtId="169" formatCode="0.0%"/>
    <numFmt numFmtId="170" formatCode="#,##0.0"/>
    <numFmt numFmtId="171" formatCode="#,##0.000"/>
  </numFmts>
  <fonts count="27"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b/>
      <sz val="16"/>
      <name val="Times New Roman"/>
      <family val="1"/>
    </font>
    <font>
      <b/>
      <sz val="14"/>
      <name val="Times New Roman"/>
      <family val="1"/>
    </font>
    <font>
      <b/>
      <vertAlign val="superscript"/>
      <sz val="10"/>
      <name val="Arial"/>
      <family val="2"/>
    </font>
    <font>
      <sz val="12"/>
      <color indexed="10"/>
      <name val="Arial MT"/>
    </font>
    <font>
      <sz val="13"/>
      <name val="Times New Roman"/>
      <family val="1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 MT"/>
    </font>
    <font>
      <b/>
      <vertAlign val="superscript"/>
      <sz val="11"/>
      <name val="Arial MT"/>
    </font>
    <font>
      <sz val="10"/>
      <color indexed="10"/>
      <name val="Arial"/>
      <family val="2"/>
    </font>
    <font>
      <b/>
      <vertAlign val="superscript"/>
      <sz val="9"/>
      <name val="Arial"/>
      <family val="2"/>
    </font>
    <font>
      <sz val="10"/>
      <color indexed="10"/>
      <name val="Arial MT"/>
    </font>
    <font>
      <sz val="10"/>
      <name val="Arial MT"/>
    </font>
    <font>
      <b/>
      <sz val="10"/>
      <name val="Arial MT"/>
    </font>
    <font>
      <b/>
      <sz val="9"/>
      <name val="Helvetica Neue"/>
      <family val="2"/>
    </font>
    <font>
      <sz val="7"/>
      <name val="Helvetica Neue"/>
      <family val="2"/>
    </font>
    <font>
      <b/>
      <sz val="7"/>
      <name val="Helvetica Neue"/>
      <family val="2"/>
    </font>
    <font>
      <sz val="7"/>
      <color indexed="10"/>
      <name val="Helvetica Neue"/>
    </font>
    <font>
      <sz val="7"/>
      <name val="Helvetica Neue"/>
    </font>
    <font>
      <b/>
      <sz val="7"/>
      <name val="Helvetica Neue"/>
    </font>
    <font>
      <vertAlign val="superscript"/>
      <sz val="7"/>
      <color theme="1"/>
      <name val="Helvetica Neue"/>
    </font>
    <font>
      <sz val="7"/>
      <color theme="1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0" borderId="0" xfId="0" applyFont="1" applyAlignment="1">
      <alignment vertical="center"/>
    </xf>
    <xf numFmtId="37" fontId="2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1" fillId="0" borderId="0" xfId="0" applyFont="1"/>
    <xf numFmtId="0" fontId="15" fillId="0" borderId="0" xfId="0" applyFont="1"/>
    <xf numFmtId="37" fontId="14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16" fillId="0" borderId="0" xfId="0" applyFont="1"/>
    <xf numFmtId="1" fontId="16" fillId="0" borderId="0" xfId="0" applyNumberFormat="1" applyFont="1" applyAlignment="1">
      <alignment horizontal="right"/>
    </xf>
    <xf numFmtId="166" fontId="16" fillId="0" borderId="0" xfId="2" applyNumberFormat="1" applyFont="1"/>
    <xf numFmtId="166" fontId="17" fillId="0" borderId="0" xfId="2" applyNumberFormat="1" applyFont="1"/>
    <xf numFmtId="166" fontId="18" fillId="0" borderId="0" xfId="2" applyNumberFormat="1" applyFont="1"/>
    <xf numFmtId="37" fontId="3" fillId="0" borderId="0" xfId="0" applyNumberFormat="1" applyFont="1" applyAlignment="1">
      <alignment horizontal="center"/>
    </xf>
    <xf numFmtId="37" fontId="8" fillId="0" borderId="0" xfId="0" applyNumberFormat="1" applyFont="1"/>
    <xf numFmtId="166" fontId="8" fillId="0" borderId="0" xfId="2" applyNumberFormat="1" applyFont="1"/>
    <xf numFmtId="166" fontId="0" fillId="0" borderId="0" xfId="0" applyNumberFormat="1"/>
    <xf numFmtId="166" fontId="14" fillId="0" borderId="0" xfId="2" applyNumberFormat="1" applyFont="1" applyFill="1" applyBorder="1" applyAlignment="1">
      <alignment horizontal="left" vertical="center"/>
    </xf>
    <xf numFmtId="0" fontId="20" fillId="2" borderId="0" xfId="0" applyFont="1" applyFill="1"/>
    <xf numFmtId="0" fontId="21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/>
    </xf>
    <xf numFmtId="9" fontId="20" fillId="2" borderId="0" xfId="1" applyFont="1" applyFill="1" applyBorder="1"/>
    <xf numFmtId="0" fontId="20" fillId="2" borderId="0" xfId="0" applyFont="1" applyFill="1" applyAlignment="1">
      <alignment horizontal="left" vertical="center"/>
    </xf>
    <xf numFmtId="165" fontId="20" fillId="2" borderId="0" xfId="2" applyNumberFormat="1" applyFont="1" applyFill="1" applyBorder="1" applyAlignment="1" applyProtection="1">
      <alignment horizontal="right" wrapText="1"/>
    </xf>
    <xf numFmtId="169" fontId="20" fillId="2" borderId="0" xfId="1" applyNumberFormat="1" applyFont="1" applyFill="1" applyBorder="1"/>
    <xf numFmtId="0" fontId="21" fillId="2" borderId="0" xfId="0" applyFont="1" applyFill="1" applyAlignment="1">
      <alignment vertical="center"/>
    </xf>
    <xf numFmtId="0" fontId="20" fillId="2" borderId="2" xfId="0" applyFont="1" applyFill="1" applyBorder="1"/>
    <xf numFmtId="37" fontId="20" fillId="2" borderId="2" xfId="0" applyNumberFormat="1" applyFont="1" applyFill="1" applyBorder="1"/>
    <xf numFmtId="167" fontId="20" fillId="2" borderId="2" xfId="0" applyNumberFormat="1" applyFont="1" applyFill="1" applyBorder="1"/>
    <xf numFmtId="168" fontId="20" fillId="2" borderId="2" xfId="2" applyNumberFormat="1" applyFont="1" applyFill="1" applyBorder="1"/>
    <xf numFmtId="166" fontId="20" fillId="2" borderId="2" xfId="2" applyNumberFormat="1" applyFont="1" applyFill="1" applyBorder="1"/>
    <xf numFmtId="166" fontId="20" fillId="2" borderId="0" xfId="2" applyNumberFormat="1" applyFont="1" applyFill="1" applyBorder="1"/>
    <xf numFmtId="164" fontId="20" fillId="2" borderId="2" xfId="2" applyFont="1" applyFill="1" applyBorder="1"/>
    <xf numFmtId="0" fontId="22" fillId="2" borderId="0" xfId="0" applyFont="1" applyFill="1" applyAlignment="1">
      <alignment vertical="center"/>
    </xf>
    <xf numFmtId="37" fontId="22" fillId="2" borderId="0" xfId="0" applyNumberFormat="1" applyFont="1" applyFill="1"/>
    <xf numFmtId="0" fontId="22" fillId="2" borderId="0" xfId="0" applyFont="1" applyFill="1"/>
    <xf numFmtId="168" fontId="22" fillId="2" borderId="0" xfId="2" applyNumberFormat="1" applyFont="1" applyFill="1" applyBorder="1"/>
    <xf numFmtId="170" fontId="24" fillId="2" borderId="0" xfId="0" applyNumberFormat="1" applyFont="1" applyFill="1"/>
    <xf numFmtId="4" fontId="24" fillId="2" borderId="0" xfId="2" applyNumberFormat="1" applyFont="1" applyFill="1" applyBorder="1" applyAlignment="1" applyProtection="1">
      <alignment horizontal="right" vertical="center" wrapText="1"/>
    </xf>
    <xf numFmtId="170" fontId="20" fillId="2" borderId="0" xfId="0" applyNumberFormat="1" applyFont="1" applyFill="1"/>
    <xf numFmtId="170" fontId="20" fillId="2" borderId="0" xfId="0" applyNumberFormat="1" applyFont="1" applyFill="1" applyAlignment="1">
      <alignment vertical="center"/>
    </xf>
    <xf numFmtId="0" fontId="23" fillId="2" borderId="0" xfId="0" applyFont="1" applyFill="1" applyAlignment="1">
      <alignment horizontal="left" vertical="center"/>
    </xf>
    <xf numFmtId="171" fontId="20" fillId="2" borderId="0" xfId="0" applyNumberFormat="1" applyFont="1" applyFill="1"/>
    <xf numFmtId="168" fontId="20" fillId="2" borderId="0" xfId="2" applyNumberFormat="1" applyFont="1" applyFill="1" applyBorder="1" applyAlignment="1" applyProtection="1">
      <alignment horizontal="right" wrapText="1"/>
    </xf>
    <xf numFmtId="4" fontId="23" fillId="2" borderId="0" xfId="2" applyNumberFormat="1" applyFont="1" applyFill="1" applyBorder="1" applyAlignment="1" applyProtection="1">
      <alignment horizontal="right" vertical="center" wrapText="1"/>
    </xf>
    <xf numFmtId="165" fontId="20" fillId="2" borderId="0" xfId="2" applyNumberFormat="1" applyFont="1" applyFill="1" applyBorder="1"/>
    <xf numFmtId="165" fontId="20" fillId="2" borderId="0" xfId="2" applyNumberFormat="1" applyFont="1" applyFill="1" applyBorder="1" applyAlignment="1">
      <alignment vertical="center"/>
    </xf>
    <xf numFmtId="166" fontId="23" fillId="2" borderId="0" xfId="0" applyNumberFormat="1" applyFont="1" applyFill="1" applyAlignment="1">
      <alignment horizontal="right"/>
    </xf>
    <xf numFmtId="0" fontId="23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2" borderId="0" xfId="0" applyFont="1" applyFill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8759894378581"/>
          <c:y val="6.0126675185848473E-2"/>
          <c:w val="0.58906294941936443"/>
          <c:h val="0.72468466408206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31 e 32'!$S$5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32'!$T$5:$AD$5</c:f>
              <c:numCache>
                <c:formatCode>#,##0_);\(#,##0\)</c:formatCode>
                <c:ptCount val="11"/>
                <c:pt idx="0">
                  <c:v>682.27750000000003</c:v>
                </c:pt>
                <c:pt idx="1">
                  <c:v>1820.6481000000001</c:v>
                </c:pt>
                <c:pt idx="2">
                  <c:v>2256.6271999999999</c:v>
                </c:pt>
                <c:pt idx="3">
                  <c:v>4387.041470000001</c:v>
                </c:pt>
                <c:pt idx="4">
                  <c:v>3257.3398999999999</c:v>
                </c:pt>
                <c:pt idx="5">
                  <c:v>4249.7233499999993</c:v>
                </c:pt>
                <c:pt idx="6">
                  <c:v>4905.9976500000002</c:v>
                </c:pt>
                <c:pt idx="7">
                  <c:v>5903.7186000000002</c:v>
                </c:pt>
                <c:pt idx="8">
                  <c:v>6207.1229999999996</c:v>
                </c:pt>
                <c:pt idx="9">
                  <c:v>5679.5038269999995</c:v>
                </c:pt>
                <c:pt idx="10" formatCode="_(* #,##0_);_(* \(#,##0\);_(* &quot;-&quot;??_);_(@_)">
                  <c:v>5793.9327589879513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6-4A5C-A427-D2FB8187F487}"/>
            </c:ext>
          </c:extLst>
        </c:ser>
        <c:ser>
          <c:idx val="1"/>
          <c:order val="1"/>
          <c:tx>
            <c:v>GLP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32'!$T$6:$AD$6</c:f>
              <c:numCache>
                <c:formatCode>#,##0_);\(#,##0\)</c:formatCode>
                <c:ptCount val="11"/>
                <c:pt idx="0">
                  <c:v>2337.6932999999999</c:v>
                </c:pt>
                <c:pt idx="1">
                  <c:v>2755.3874200000005</c:v>
                </c:pt>
                <c:pt idx="2">
                  <c:v>2763.7717600000001</c:v>
                </c:pt>
                <c:pt idx="3">
                  <c:v>3055.95181</c:v>
                </c:pt>
                <c:pt idx="4">
                  <c:v>3120.1498999999999</c:v>
                </c:pt>
                <c:pt idx="5">
                  <c:v>4236.0995400000002</c:v>
                </c:pt>
                <c:pt idx="6">
                  <c:v>4451.8685599999999</c:v>
                </c:pt>
                <c:pt idx="7">
                  <c:v>4742.1805300000005</c:v>
                </c:pt>
                <c:pt idx="8">
                  <c:v>5024.9903599999998</c:v>
                </c:pt>
                <c:pt idx="9">
                  <c:v>5099.6580540000004</c:v>
                </c:pt>
                <c:pt idx="10" formatCode="_(* #,##0_);_(* \(#,##0\);_(* &quot;-&quot;??_);_(@_)">
                  <c:v>4660.8886343636368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6-4A5C-A427-D2FB8187F487}"/>
            </c:ext>
          </c:extLst>
        </c:ser>
        <c:ser>
          <c:idx val="2"/>
          <c:order val="2"/>
          <c:tx>
            <c:strRef>
              <c:f>'Gráfico 31 e 32'!$S$7</c:f>
              <c:strCache>
                <c:ptCount val="1"/>
                <c:pt idx="0">
                  <c:v>Nafta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32'!$T$7:$AD$7</c:f>
              <c:numCache>
                <c:formatCode>#,##0_);\(#,##0\)</c:formatCode>
                <c:ptCount val="11"/>
                <c:pt idx="0">
                  <c:v>245.1234</c:v>
                </c:pt>
                <c:pt idx="1">
                  <c:v>704.07547</c:v>
                </c:pt>
                <c:pt idx="2">
                  <c:v>1483.4835</c:v>
                </c:pt>
                <c:pt idx="3">
                  <c:v>2800.4332599999998</c:v>
                </c:pt>
                <c:pt idx="4">
                  <c:v>3375.12336</c:v>
                </c:pt>
                <c:pt idx="5">
                  <c:v>3558.8493800000001</c:v>
                </c:pt>
                <c:pt idx="6">
                  <c:v>3405.1</c:v>
                </c:pt>
                <c:pt idx="7">
                  <c:v>4856.0226099999991</c:v>
                </c:pt>
                <c:pt idx="8">
                  <c:v>4982.0061500000002</c:v>
                </c:pt>
                <c:pt idx="9">
                  <c:v>3658.1548899999998</c:v>
                </c:pt>
                <c:pt idx="10" formatCode="_(* #,##0_);_(* \(#,##0\);_(* &quot;-&quot;??_);_(@_)">
                  <c:v>3804.8646194444441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6-4A5C-A427-D2FB8187F487}"/>
            </c:ext>
          </c:extLst>
        </c:ser>
        <c:ser>
          <c:idx val="3"/>
          <c:order val="3"/>
          <c:tx>
            <c:strRef>
              <c:f>'Gráfico 31 e 32'!$S$8</c:f>
              <c:strCache>
                <c:ptCount val="1"/>
                <c:pt idx="0">
                  <c:v>Querosene de Aviação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32'!$T$8:$AD$8</c:f>
              <c:numCache>
                <c:formatCode>#,##0_);\(#,##0\)</c:formatCode>
                <c:ptCount val="11"/>
                <c:pt idx="0">
                  <c:v>27.90457</c:v>
                </c:pt>
                <c:pt idx="1">
                  <c:v>142.56592000000001</c:v>
                </c:pt>
                <c:pt idx="2">
                  <c:v>136.12179999999998</c:v>
                </c:pt>
                <c:pt idx="3">
                  <c:v>459.22343999999998</c:v>
                </c:pt>
                <c:pt idx="4">
                  <c:v>419.66735</c:v>
                </c:pt>
                <c:pt idx="5">
                  <c:v>640.01285999999993</c:v>
                </c:pt>
                <c:pt idx="6">
                  <c:v>687.34517000000005</c:v>
                </c:pt>
                <c:pt idx="7">
                  <c:v>861.59934999999996</c:v>
                </c:pt>
                <c:pt idx="8">
                  <c:v>996.79819999999995</c:v>
                </c:pt>
                <c:pt idx="9">
                  <c:v>1126.7510649999999</c:v>
                </c:pt>
                <c:pt idx="10" formatCode="_(* #,##0_);_(* \(#,##0\);_(* &quot;-&quot;??_);_(@_)">
                  <c:v>902.79350873417741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6-4A5C-A427-D2FB8187F487}"/>
            </c:ext>
          </c:extLst>
        </c:ser>
        <c:ser>
          <c:idx val="6"/>
          <c:order val="4"/>
          <c:tx>
            <c:strRef>
              <c:f>'Gráfico 31 e 32'!$S$15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32'!$T$15:$AD$15</c:f>
              <c:numCache>
                <c:formatCode>#,##0_);\(#,##0\)</c:formatCode>
                <c:ptCount val="11"/>
                <c:pt idx="0">
                  <c:v>656.08576000000005</c:v>
                </c:pt>
                <c:pt idx="1">
                  <c:v>239.25019</c:v>
                </c:pt>
                <c:pt idx="2">
                  <c:v>537.48183999999992</c:v>
                </c:pt>
                <c:pt idx="3">
                  <c:v>5112.6769699999995</c:v>
                </c:pt>
                <c:pt idx="4">
                  <c:v>2489.38</c:v>
                </c:pt>
                <c:pt idx="5">
                  <c:v>434.72057000000001</c:v>
                </c:pt>
                <c:pt idx="6">
                  <c:v>1244.4738200000002</c:v>
                </c:pt>
                <c:pt idx="7">
                  <c:v>470.91717999999997</c:v>
                </c:pt>
                <c:pt idx="8">
                  <c:v>57.910960000000003</c:v>
                </c:pt>
                <c:pt idx="9">
                  <c:v>222.22063265306122</c:v>
                </c:pt>
                <c:pt idx="10" formatCode="_(* #,##0_);_(* \(#,##0\);_(* &quot;-&quot;??_);_(@_)">
                  <c:v>106.69044653061223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6-4A5C-A427-D2FB8187F487}"/>
            </c:ext>
          </c:extLst>
        </c:ser>
        <c:ser>
          <c:idx val="4"/>
          <c:order val="5"/>
          <c:tx>
            <c:strRef>
              <c:f>'Gráfico 31 e 32'!$S$10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32'!$T$10:$AD$10</c:f>
              <c:numCache>
                <c:formatCode>#,##0_);\(#,##0\)</c:formatCode>
                <c:ptCount val="11"/>
                <c:pt idx="0">
                  <c:v>114.03191999999999</c:v>
                </c:pt>
                <c:pt idx="1">
                  <c:v>101.82846000000001</c:v>
                </c:pt>
                <c:pt idx="2">
                  <c:v>601.21456207065</c:v>
                </c:pt>
                <c:pt idx="3">
                  <c:v>551.51429341055939</c:v>
                </c:pt>
                <c:pt idx="4">
                  <c:v>672.58161569312006</c:v>
                </c:pt>
                <c:pt idx="5">
                  <c:v>1740.68153358515</c:v>
                </c:pt>
                <c:pt idx="6">
                  <c:v>2276.2552541071996</c:v>
                </c:pt>
                <c:pt idx="7">
                  <c:v>2164.4935566738295</c:v>
                </c:pt>
                <c:pt idx="8">
                  <c:v>2013.1447390509209</c:v>
                </c:pt>
                <c:pt idx="9">
                  <c:v>903.76173367427862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56-4A5C-A427-D2FB8187F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578543"/>
        <c:axId val="1"/>
      </c:barChart>
      <c:catAx>
        <c:axId val="121578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0000032554070275"/>
              <c:y val="0.879748575117430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pt-BR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pt-BR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m</a:t>
                </a:r>
                <a:r>
                  <a:rPr lang="pt-BR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7.8124885552096684E-3"/>
              <c:y val="0.348101827077440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157854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9533158355205607"/>
          <c:y val="0.15823255102820885"/>
          <c:w val="0.98753162831390262"/>
          <c:h val="0.667742017684682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2509775169201"/>
          <c:y val="6.0126675185848473E-2"/>
          <c:w val="0.58281294465098932"/>
          <c:h val="0.7215201022301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31 e 32'!$S$5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32'!$T$5:$AD$5</c:f>
              <c:numCache>
                <c:formatCode>#,##0_);\(#,##0\)</c:formatCode>
                <c:ptCount val="11"/>
                <c:pt idx="0">
                  <c:v>682.27750000000003</c:v>
                </c:pt>
                <c:pt idx="1">
                  <c:v>1820.6481000000001</c:v>
                </c:pt>
                <c:pt idx="2">
                  <c:v>2256.6271999999999</c:v>
                </c:pt>
                <c:pt idx="3">
                  <c:v>4387.041470000001</c:v>
                </c:pt>
                <c:pt idx="4">
                  <c:v>3257.3398999999999</c:v>
                </c:pt>
                <c:pt idx="5">
                  <c:v>4249.7233499999993</c:v>
                </c:pt>
                <c:pt idx="6">
                  <c:v>4905.9976500000002</c:v>
                </c:pt>
                <c:pt idx="7">
                  <c:v>5903.7186000000002</c:v>
                </c:pt>
                <c:pt idx="8">
                  <c:v>6207.1229999999996</c:v>
                </c:pt>
                <c:pt idx="9">
                  <c:v>5679.5038269999995</c:v>
                </c:pt>
                <c:pt idx="10" formatCode="_(* #,##0_);_(* \(#,##0\);_(* &quot;-&quot;??_);_(@_)">
                  <c:v>5793.9327589879513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5-48F4-ADEE-5233E923FA87}"/>
            </c:ext>
          </c:extLst>
        </c:ser>
        <c:ser>
          <c:idx val="1"/>
          <c:order val="1"/>
          <c:tx>
            <c:v>GLP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32'!$T$6:$AD$6</c:f>
              <c:numCache>
                <c:formatCode>#,##0_);\(#,##0\)</c:formatCode>
                <c:ptCount val="11"/>
                <c:pt idx="0">
                  <c:v>2337.6932999999999</c:v>
                </c:pt>
                <c:pt idx="1">
                  <c:v>2755.3874200000005</c:v>
                </c:pt>
                <c:pt idx="2">
                  <c:v>2763.7717600000001</c:v>
                </c:pt>
                <c:pt idx="3">
                  <c:v>3055.95181</c:v>
                </c:pt>
                <c:pt idx="4">
                  <c:v>3120.1498999999999</c:v>
                </c:pt>
                <c:pt idx="5">
                  <c:v>4236.0995400000002</c:v>
                </c:pt>
                <c:pt idx="6">
                  <c:v>4451.8685599999999</c:v>
                </c:pt>
                <c:pt idx="7">
                  <c:v>4742.1805300000005</c:v>
                </c:pt>
                <c:pt idx="8">
                  <c:v>5024.9903599999998</c:v>
                </c:pt>
                <c:pt idx="9">
                  <c:v>5099.6580540000004</c:v>
                </c:pt>
                <c:pt idx="10" formatCode="_(* #,##0_);_(* \(#,##0\);_(* &quot;-&quot;??_);_(@_)">
                  <c:v>4660.8886343636368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5-48F4-ADEE-5233E923FA87}"/>
            </c:ext>
          </c:extLst>
        </c:ser>
        <c:ser>
          <c:idx val="2"/>
          <c:order val="2"/>
          <c:tx>
            <c:strRef>
              <c:f>'Gráfico 31 e 32'!$S$7</c:f>
              <c:strCache>
                <c:ptCount val="1"/>
                <c:pt idx="0">
                  <c:v>Nafta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32'!$T$7:$AD$7</c:f>
              <c:numCache>
                <c:formatCode>#,##0_);\(#,##0\)</c:formatCode>
                <c:ptCount val="11"/>
                <c:pt idx="0">
                  <c:v>245.1234</c:v>
                </c:pt>
                <c:pt idx="1">
                  <c:v>704.07547</c:v>
                </c:pt>
                <c:pt idx="2">
                  <c:v>1483.4835</c:v>
                </c:pt>
                <c:pt idx="3">
                  <c:v>2800.4332599999998</c:v>
                </c:pt>
                <c:pt idx="4">
                  <c:v>3375.12336</c:v>
                </c:pt>
                <c:pt idx="5">
                  <c:v>3558.8493800000001</c:v>
                </c:pt>
                <c:pt idx="6">
                  <c:v>3405.1</c:v>
                </c:pt>
                <c:pt idx="7">
                  <c:v>4856.0226099999991</c:v>
                </c:pt>
                <c:pt idx="8">
                  <c:v>4982.0061500000002</c:v>
                </c:pt>
                <c:pt idx="9">
                  <c:v>3658.1548899999998</c:v>
                </c:pt>
                <c:pt idx="10" formatCode="_(* #,##0_);_(* \(#,##0\);_(* &quot;-&quot;??_);_(@_)">
                  <c:v>3804.8646194444441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5-48F4-ADEE-5233E923FA87}"/>
            </c:ext>
          </c:extLst>
        </c:ser>
        <c:ser>
          <c:idx val="3"/>
          <c:order val="3"/>
          <c:tx>
            <c:strRef>
              <c:f>'Gráfico 31 e 32'!$S$8</c:f>
              <c:strCache>
                <c:ptCount val="1"/>
                <c:pt idx="0">
                  <c:v>Querosene de Aviação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32'!$T$8:$AD$8</c:f>
              <c:numCache>
                <c:formatCode>#,##0_);\(#,##0\)</c:formatCode>
                <c:ptCount val="11"/>
                <c:pt idx="0">
                  <c:v>27.90457</c:v>
                </c:pt>
                <c:pt idx="1">
                  <c:v>142.56592000000001</c:v>
                </c:pt>
                <c:pt idx="2">
                  <c:v>136.12179999999998</c:v>
                </c:pt>
                <c:pt idx="3">
                  <c:v>459.22343999999998</c:v>
                </c:pt>
                <c:pt idx="4">
                  <c:v>419.66735</c:v>
                </c:pt>
                <c:pt idx="5">
                  <c:v>640.01285999999993</c:v>
                </c:pt>
                <c:pt idx="6">
                  <c:v>687.34517000000005</c:v>
                </c:pt>
                <c:pt idx="7">
                  <c:v>861.59934999999996</c:v>
                </c:pt>
                <c:pt idx="8">
                  <c:v>996.79819999999995</c:v>
                </c:pt>
                <c:pt idx="9">
                  <c:v>1126.7510649999999</c:v>
                </c:pt>
                <c:pt idx="10" formatCode="_(* #,##0_);_(* \(#,##0\);_(* &quot;-&quot;??_);_(@_)">
                  <c:v>902.79350873417741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95-48F4-ADEE-5233E923FA87}"/>
            </c:ext>
          </c:extLst>
        </c:ser>
        <c:ser>
          <c:idx val="6"/>
          <c:order val="4"/>
          <c:tx>
            <c:strRef>
              <c:f>'Gráfico 31 e 32'!$S$15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32'!$T$15:$AD$15</c:f>
              <c:numCache>
                <c:formatCode>#,##0_);\(#,##0\)</c:formatCode>
                <c:ptCount val="11"/>
                <c:pt idx="0">
                  <c:v>656.08576000000005</c:v>
                </c:pt>
                <c:pt idx="1">
                  <c:v>239.25019</c:v>
                </c:pt>
                <c:pt idx="2">
                  <c:v>537.48183999999992</c:v>
                </c:pt>
                <c:pt idx="3">
                  <c:v>5112.6769699999995</c:v>
                </c:pt>
                <c:pt idx="4">
                  <c:v>2489.38</c:v>
                </c:pt>
                <c:pt idx="5">
                  <c:v>434.72057000000001</c:v>
                </c:pt>
                <c:pt idx="6">
                  <c:v>1244.4738200000002</c:v>
                </c:pt>
                <c:pt idx="7">
                  <c:v>470.91717999999997</c:v>
                </c:pt>
                <c:pt idx="8">
                  <c:v>57.910960000000003</c:v>
                </c:pt>
                <c:pt idx="9">
                  <c:v>222.22063265306122</c:v>
                </c:pt>
                <c:pt idx="10" formatCode="_(* #,##0_);_(* \(#,##0\);_(* &quot;-&quot;??_);_(@_)">
                  <c:v>106.69044653061223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95-48F4-ADEE-5233E923FA87}"/>
            </c:ext>
          </c:extLst>
        </c:ser>
        <c:ser>
          <c:idx val="4"/>
          <c:order val="5"/>
          <c:tx>
            <c:strRef>
              <c:f>'Gráfico 31 e 32'!$S$10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32'!$T$10:$AD$10</c:f>
              <c:numCache>
                <c:formatCode>#,##0_);\(#,##0\)</c:formatCode>
                <c:ptCount val="11"/>
                <c:pt idx="0">
                  <c:v>114.03191999999999</c:v>
                </c:pt>
                <c:pt idx="1">
                  <c:v>101.82846000000001</c:v>
                </c:pt>
                <c:pt idx="2">
                  <c:v>601.21456207065</c:v>
                </c:pt>
                <c:pt idx="3">
                  <c:v>551.51429341055939</c:v>
                </c:pt>
                <c:pt idx="4">
                  <c:v>672.58161569312006</c:v>
                </c:pt>
                <c:pt idx="5">
                  <c:v>1740.68153358515</c:v>
                </c:pt>
                <c:pt idx="6">
                  <c:v>2276.2552541071996</c:v>
                </c:pt>
                <c:pt idx="7">
                  <c:v>2164.4935566738295</c:v>
                </c:pt>
                <c:pt idx="8">
                  <c:v>2013.1447390509209</c:v>
                </c:pt>
                <c:pt idx="9">
                  <c:v>903.76173367427862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95-48F4-ADEE-5233E923F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578063"/>
        <c:axId val="1"/>
      </c:barChart>
      <c:catAx>
        <c:axId val="1215780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39531286496164719"/>
              <c:y val="0.87974803149606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pt-BR" sz="10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pt-BR" sz="10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m</a:t>
                </a:r>
                <a:r>
                  <a:rPr lang="pt-BR" sz="10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7.8124885552096684E-3"/>
              <c:y val="0.348101938870544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157806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9689417892530883"/>
          <c:y val="0.16772669545339089"/>
          <c:w val="0.98909422368715538"/>
          <c:h val="0.677236135805604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Importações totais: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15.599 x 10</a:t>
            </a:r>
            <a:r>
              <a:rPr lang="pt-BR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</a:t>
            </a:r>
            <a:r>
              <a:rPr lang="pt-BR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c:rich>
      </c:tx>
      <c:layout>
        <c:manualLayout>
          <c:xMode val="edge"/>
          <c:yMode val="edge"/>
          <c:x val="0.72354006130913018"/>
          <c:y val="0.75919732441471577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41418964471893"/>
          <c:y val="0.2976588628762542"/>
          <c:w val="0.5592425689341568"/>
          <c:h val="0.468227424749163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F0-4103-B4F1-A53D528A02BA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F0-4103-B4F1-A53D528A02B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F0-4103-B4F1-A53D528A02BA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F0-4103-B4F1-A53D528A02BA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F0-4103-B4F1-A53D528A02BA}"/>
              </c:ext>
            </c:extLst>
          </c:dPt>
          <c:dLbls>
            <c:dLbl>
              <c:idx val="0"/>
              <c:layout>
                <c:manualLayout>
                  <c:x val="-0.11994516333313017"/>
                  <c:y val="-0.2053631088756046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0-4103-B4F1-A53D528A02BA}"/>
                </c:ext>
              </c:extLst>
            </c:dLbl>
            <c:dLbl>
              <c:idx val="1"/>
              <c:layout>
                <c:manualLayout>
                  <c:x val="-7.0176368751918849E-2"/>
                  <c:y val="3.778263503015303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GLP
30%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2F0-4103-B4F1-A53D528A02BA}"/>
                </c:ext>
              </c:extLst>
            </c:dLbl>
            <c:dLbl>
              <c:idx val="2"/>
              <c:layout>
                <c:manualLayout>
                  <c:x val="-8.9895368246565577E-3"/>
                  <c:y val="-2.679166776393755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0-4103-B4F1-A53D528A02BA}"/>
                </c:ext>
              </c:extLst>
            </c:dLbl>
            <c:dLbl>
              <c:idx val="3"/>
              <c:layout>
                <c:manualLayout>
                  <c:x val="2.9178136643286327E-2"/>
                  <c:y val="-5.99987710566279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0-4103-B4F1-A53D528A02BA}"/>
                </c:ext>
              </c:extLst>
            </c:dLbl>
            <c:dLbl>
              <c:idx val="4"/>
              <c:layout>
                <c:manualLayout>
                  <c:x val="6.2902724198901763E-2"/>
                  <c:y val="-5.9123763375731886E-2"/>
                </c:manualLayout>
              </c:layout>
              <c:tx>
                <c:rich>
                  <a:bodyPr/>
                  <a:lstStyle/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Outros</a:t>
                    </a:r>
                    <a:r>
                      <a:rPr lang="pt-BR" sz="9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  <a:r>
                      <a:rPr lang="pt-BR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2F0-4103-B4F1-A53D528A02BA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0-4103-B4F1-A53D528A02B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3759941128463681"/>
                  <c:y val="0.2307692307692307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0-4103-B4F1-A53D528A02B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31595625363511681"/>
                  <c:y val="3.344481605351170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0-4103-B4F1-A53D528A02B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5229122280315522"/>
                  <c:y val="9.030100334448160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0-4103-B4F1-A53D528A02B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08'!$IR$6:$IR$10</c:f>
              <c:strCache>
                <c:ptCount val="5"/>
                <c:pt idx="0">
                  <c:v>Óleo Diesel</c:v>
                </c:pt>
                <c:pt idx="1">
                  <c:v>Gás Liquefeito de Petróleo (GLP)</c:v>
                </c:pt>
                <c:pt idx="2">
                  <c:v>Nafta</c:v>
                </c:pt>
                <c:pt idx="3">
                  <c:v>Querosene de Aviação</c:v>
                </c:pt>
                <c:pt idx="4">
                  <c:v>Outros </c:v>
                </c:pt>
              </c:strCache>
            </c:strRef>
          </c:cat>
          <c:val>
            <c:numRef>
              <c:f>'Figura 08'!$IS$6:$IS$10</c:f>
              <c:numCache>
                <c:formatCode>_(* #,##0_);_(* \(#,##0\);_(* "-"??_);_(@_)</c:formatCode>
                <c:ptCount val="5"/>
                <c:pt idx="0">
                  <c:v>5793.9327589879513</c:v>
                </c:pt>
                <c:pt idx="1">
                  <c:v>4660.8886343636368</c:v>
                </c:pt>
                <c:pt idx="2">
                  <c:v>3804.8646194444441</c:v>
                </c:pt>
                <c:pt idx="3">
                  <c:v>902.79350873417741</c:v>
                </c:pt>
                <c:pt idx="4">
                  <c:v>436.03267862608755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F0-4103-B4F1-A53D528A0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0</xdr:rowOff>
    </xdr:from>
    <xdr:to>
      <xdr:col>9</xdr:col>
      <xdr:colOff>9525</xdr:colOff>
      <xdr:row>24</xdr:row>
      <xdr:rowOff>9525</xdr:rowOff>
    </xdr:to>
    <xdr:graphicFrame macro="">
      <xdr:nvGraphicFramePr>
        <xdr:cNvPr id="1255" name="Chart 1">
          <a:extLst>
            <a:ext uri="{FF2B5EF4-FFF2-40B4-BE49-F238E27FC236}">
              <a16:creationId xmlns:a16="http://schemas.microsoft.com/office/drawing/2014/main" id="{8766DD78-5EC2-A7D1-DD3E-FA2EE5125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39</xdr:row>
      <xdr:rowOff>0</xdr:rowOff>
    </xdr:from>
    <xdr:to>
      <xdr:col>9</xdr:col>
      <xdr:colOff>9525</xdr:colOff>
      <xdr:row>54</xdr:row>
      <xdr:rowOff>9525</xdr:rowOff>
    </xdr:to>
    <xdr:graphicFrame macro="">
      <xdr:nvGraphicFramePr>
        <xdr:cNvPr id="1256" name="Chart 4">
          <a:extLst>
            <a:ext uri="{FF2B5EF4-FFF2-40B4-BE49-F238E27FC236}">
              <a16:creationId xmlns:a16="http://schemas.microsoft.com/office/drawing/2014/main" id="{CB1A1523-9E02-B87C-EF52-D6516501C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0</xdr:rowOff>
    </xdr:from>
    <xdr:to>
      <xdr:col>8</xdr:col>
      <xdr:colOff>752475</xdr:colOff>
      <xdr:row>21</xdr:row>
      <xdr:rowOff>180975</xdr:rowOff>
    </xdr:to>
    <xdr:graphicFrame macro="">
      <xdr:nvGraphicFramePr>
        <xdr:cNvPr id="2163" name="Chart 1">
          <a:extLst>
            <a:ext uri="{FF2B5EF4-FFF2-40B4-BE49-F238E27FC236}">
              <a16:creationId xmlns:a16="http://schemas.microsoft.com/office/drawing/2014/main" id="{29AB3BD1-379C-8400-E525-EE52533F0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Planilha1">
    <pageSetUpPr fitToPage="1"/>
  </sheetPr>
  <dimension ref="A1:R28"/>
  <sheetViews>
    <sheetView showGridLines="0" tabSelected="1" zoomScaleNormal="100" workbookViewId="0">
      <selection activeCell="A26" sqref="A26"/>
    </sheetView>
  </sheetViews>
  <sheetFormatPr defaultColWidth="11.5546875" defaultRowHeight="9"/>
  <cols>
    <col min="1" max="1" width="14.77734375" style="27" customWidth="1"/>
    <col min="2" max="12" width="6.33203125" style="27" customWidth="1"/>
    <col min="13" max="13" width="5.5546875" style="27" customWidth="1"/>
    <col min="14" max="14" width="3.77734375" style="27" customWidth="1"/>
    <col min="15" max="15" width="4.21875" style="27" customWidth="1"/>
    <col min="16" max="16" width="4.6640625" style="27" customWidth="1"/>
    <col min="17" max="17" width="4.21875" style="27" customWidth="1"/>
    <col min="18" max="19" width="5.33203125" style="27" customWidth="1"/>
    <col min="20" max="16384" width="11.5546875" style="27"/>
  </cols>
  <sheetData>
    <row r="1" spans="1:18" ht="12">
      <c r="A1" s="61" t="s">
        <v>52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8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8" ht="10.5" customHeight="1">
      <c r="A3" s="62" t="s">
        <v>34</v>
      </c>
      <c r="B3" s="66" t="s">
        <v>35</v>
      </c>
      <c r="C3" s="67"/>
      <c r="D3" s="67"/>
      <c r="E3" s="67"/>
      <c r="F3" s="67"/>
      <c r="G3" s="67"/>
      <c r="H3" s="67"/>
      <c r="I3" s="67"/>
      <c r="J3" s="67"/>
      <c r="K3" s="67"/>
      <c r="L3" s="64" t="s">
        <v>51</v>
      </c>
    </row>
    <row r="4" spans="1:18" ht="10.5" customHeight="1">
      <c r="A4" s="63"/>
      <c r="B4" s="28">
        <v>2014</v>
      </c>
      <c r="C4" s="28">
        <v>2015</v>
      </c>
      <c r="D4" s="28">
        <v>2016</v>
      </c>
      <c r="E4" s="28">
        <v>2017</v>
      </c>
      <c r="F4" s="28">
        <v>2018</v>
      </c>
      <c r="G4" s="28">
        <v>2019</v>
      </c>
      <c r="H4" s="28">
        <v>2020</v>
      </c>
      <c r="I4" s="28">
        <v>2021</v>
      </c>
      <c r="J4" s="28">
        <v>2022</v>
      </c>
      <c r="K4" s="28">
        <v>2023</v>
      </c>
      <c r="L4" s="65"/>
    </row>
    <row r="5" spans="1:18" ht="9.75" customHeight="1">
      <c r="A5" s="29"/>
      <c r="L5" s="30"/>
    </row>
    <row r="6" spans="1:18" ht="9.75" customHeight="1">
      <c r="A6" s="31" t="s">
        <v>31</v>
      </c>
      <c r="B6" s="48">
        <f t="shared" ref="B6:J6" si="0">SUM(B8,B16)</f>
        <v>31278.321</v>
      </c>
      <c r="C6" s="48">
        <f t="shared" si="0"/>
        <v>25724.460200646859</v>
      </c>
      <c r="D6" s="48">
        <f t="shared" si="0"/>
        <v>28325.856513999999</v>
      </c>
      <c r="E6" s="48">
        <f t="shared" si="0"/>
        <v>35727.323106841286</v>
      </c>
      <c r="F6" s="48">
        <f t="shared" si="0"/>
        <v>32756.664464215759</v>
      </c>
      <c r="G6" s="48">
        <f t="shared" si="0"/>
        <v>34188.314255965917</v>
      </c>
      <c r="H6" s="48">
        <f t="shared" si="0"/>
        <v>28264.242290228358</v>
      </c>
      <c r="I6" s="48">
        <f t="shared" si="0"/>
        <v>36034.190417217207</v>
      </c>
      <c r="J6" s="48">
        <f t="shared" si="0"/>
        <v>37931.869261364569</v>
      </c>
      <c r="K6" s="48">
        <f>SUM(K8,K16)</f>
        <v>34297.400356451326</v>
      </c>
      <c r="L6" s="49">
        <f>100*(K6-J6)/J6</f>
        <v>-9.5815707891177517</v>
      </c>
    </row>
    <row r="7" spans="1:18" ht="9.75" customHeight="1">
      <c r="A7" s="33"/>
      <c r="B7" s="53"/>
      <c r="C7" s="53"/>
      <c r="D7" s="53"/>
      <c r="E7" s="53"/>
      <c r="F7" s="53"/>
      <c r="G7" s="53"/>
      <c r="H7" s="53"/>
      <c r="I7" s="53"/>
      <c r="J7" s="53"/>
      <c r="K7" s="53"/>
      <c r="L7" s="49"/>
    </row>
    <row r="8" spans="1:18" ht="9.75" customHeight="1">
      <c r="A8" s="31" t="s">
        <v>36</v>
      </c>
      <c r="B8" s="48">
        <f t="shared" ref="B8:J8" si="1">SUM(B9:B14)</f>
        <v>19217.445</v>
      </c>
      <c r="C8" s="48">
        <f t="shared" si="1"/>
        <v>14329.519871678682</v>
      </c>
      <c r="D8" s="48">
        <f t="shared" si="1"/>
        <v>16333.450250999998</v>
      </c>
      <c r="E8" s="48">
        <f t="shared" si="1"/>
        <v>21387.400231937569</v>
      </c>
      <c r="F8" s="48">
        <f t="shared" si="1"/>
        <v>20189.757899581346</v>
      </c>
      <c r="G8" s="48">
        <f t="shared" si="1"/>
        <v>22545.106759299695</v>
      </c>
      <c r="H8" s="48">
        <f t="shared" si="1"/>
        <v>19998.959179108428</v>
      </c>
      <c r="I8" s="48">
        <f t="shared" si="1"/>
        <v>21869.424188105531</v>
      </c>
      <c r="J8" s="48">
        <f t="shared" si="1"/>
        <v>25264.287964991861</v>
      </c>
      <c r="K8" s="48">
        <f>SUM(K9:K14)</f>
        <v>22406.50802752392</v>
      </c>
      <c r="L8" s="49">
        <f t="shared" ref="L8:L22" si="2">100*(K8-J8)/J8</f>
        <v>-11.311539598614065</v>
      </c>
      <c r="M8" s="35"/>
      <c r="N8" s="32"/>
      <c r="O8" s="32"/>
      <c r="P8" s="32"/>
      <c r="Q8" s="32"/>
      <c r="R8" s="32"/>
    </row>
    <row r="9" spans="1:18" ht="9.75" customHeight="1">
      <c r="A9" s="29" t="s">
        <v>37</v>
      </c>
      <c r="B9" s="51">
        <v>2176.9929999999999</v>
      </c>
      <c r="C9" s="51">
        <v>2469.5760646900271</v>
      </c>
      <c r="D9" s="51">
        <v>2926.1822689999999</v>
      </c>
      <c r="E9" s="51">
        <v>4488.5046698113201</v>
      </c>
      <c r="F9" s="51">
        <v>2966.8585606469001</v>
      </c>
      <c r="G9" s="56">
        <v>4828.411526954178</v>
      </c>
      <c r="H9" s="56">
        <v>3944.0139621621615</v>
      </c>
      <c r="I9" s="56">
        <v>2419.9637148648649</v>
      </c>
      <c r="J9" s="56">
        <v>4318.432585135135</v>
      </c>
      <c r="K9" s="56">
        <v>3951.5924337837801</v>
      </c>
      <c r="L9" s="55">
        <f t="shared" si="2"/>
        <v>-8.4947523000379448</v>
      </c>
      <c r="M9" s="35"/>
      <c r="N9" s="32"/>
      <c r="O9" s="32"/>
      <c r="P9" s="32"/>
      <c r="Q9" s="32"/>
      <c r="R9" s="32"/>
    </row>
    <row r="10" spans="1:18" ht="9.75" customHeight="1">
      <c r="A10" s="29" t="s">
        <v>38</v>
      </c>
      <c r="B10" s="34">
        <v>0</v>
      </c>
      <c r="C10" s="34">
        <v>0</v>
      </c>
      <c r="D10" s="34">
        <v>0</v>
      </c>
      <c r="E10" s="34">
        <v>0</v>
      </c>
      <c r="F10" s="57">
        <v>4.6832819444444445</v>
      </c>
      <c r="G10" s="56">
        <v>59.636509722222222</v>
      </c>
      <c r="H10" s="56">
        <v>34.946259722222223</v>
      </c>
      <c r="I10" s="34">
        <v>0</v>
      </c>
      <c r="J10" s="34">
        <v>8.3333333333333337E-6</v>
      </c>
      <c r="K10" s="34">
        <v>0</v>
      </c>
      <c r="L10" s="58" t="s">
        <v>32</v>
      </c>
      <c r="M10" s="35"/>
      <c r="N10" s="32"/>
      <c r="O10" s="32"/>
      <c r="P10" s="32"/>
      <c r="Q10" s="32"/>
      <c r="R10" s="32"/>
    </row>
    <row r="11" spans="1:18" ht="9.75" customHeight="1">
      <c r="A11" s="29" t="s">
        <v>49</v>
      </c>
      <c r="B11" s="51">
        <v>3862.9209999999998</v>
      </c>
      <c r="C11" s="51">
        <v>3191.1708242753634</v>
      </c>
      <c r="D11" s="51">
        <v>4149.5692250000002</v>
      </c>
      <c r="E11" s="51">
        <v>3292.7536920289899</v>
      </c>
      <c r="F11" s="51">
        <v>4391.2621757246397</v>
      </c>
      <c r="G11" s="56">
        <v>3555.3405489130409</v>
      </c>
      <c r="H11" s="56">
        <v>3617.3022681159414</v>
      </c>
      <c r="I11" s="56">
        <v>4017.1364818840589</v>
      </c>
      <c r="J11" s="56">
        <v>3508.6649057971013</v>
      </c>
      <c r="K11" s="56">
        <v>2892.0932789855074</v>
      </c>
      <c r="L11" s="55">
        <f t="shared" si="2"/>
        <v>-17.572827367836673</v>
      </c>
      <c r="M11" s="35"/>
      <c r="N11" s="32"/>
      <c r="O11" s="32"/>
      <c r="P11" s="32"/>
      <c r="Q11" s="32"/>
      <c r="R11" s="32"/>
    </row>
    <row r="12" spans="1:18" ht="9.75" customHeight="1">
      <c r="A12" s="29" t="s">
        <v>39</v>
      </c>
      <c r="B12" s="51">
        <v>398.83300000000003</v>
      </c>
      <c r="C12" s="51">
        <v>354.72117571569595</v>
      </c>
      <c r="D12" s="51">
        <v>65.089695000000006</v>
      </c>
      <c r="E12" s="51">
        <v>75.117165844027696</v>
      </c>
      <c r="F12" s="51">
        <v>319.17522013820343</v>
      </c>
      <c r="G12" s="56">
        <v>56.19815893385983</v>
      </c>
      <c r="H12" s="56">
        <v>81.452169072164949</v>
      </c>
      <c r="I12" s="56">
        <v>621.82566804123712</v>
      </c>
      <c r="J12" s="56">
        <v>211.00188865979382</v>
      </c>
      <c r="K12" s="56">
        <v>74.788841237113388</v>
      </c>
      <c r="L12" s="55">
        <f t="shared" si="2"/>
        <v>-64.555368811082914</v>
      </c>
      <c r="M12" s="35"/>
      <c r="N12" s="32"/>
      <c r="O12" s="32"/>
      <c r="P12" s="32"/>
      <c r="Q12" s="32"/>
      <c r="R12" s="32"/>
    </row>
    <row r="13" spans="1:18" ht="9.75" customHeight="1">
      <c r="A13" s="29" t="s">
        <v>40</v>
      </c>
      <c r="B13" s="51">
        <v>11275.109</v>
      </c>
      <c r="C13" s="51">
        <v>6940.0996643192475</v>
      </c>
      <c r="D13" s="51">
        <v>7918.3237179999996</v>
      </c>
      <c r="E13" s="51">
        <v>12955.2300434272</v>
      </c>
      <c r="F13" s="51">
        <v>11649.956712441301</v>
      </c>
      <c r="G13" s="56">
        <v>13007.765475352115</v>
      </c>
      <c r="H13" s="56">
        <v>11994.55885714286</v>
      </c>
      <c r="I13" s="56">
        <v>14436.653621428577</v>
      </c>
      <c r="J13" s="56">
        <v>15931.853227380965</v>
      </c>
      <c r="K13" s="56">
        <v>14495.908434523806</v>
      </c>
      <c r="L13" s="55">
        <f t="shared" si="2"/>
        <v>-9.0130430676407496</v>
      </c>
      <c r="M13" s="35"/>
      <c r="N13" s="32"/>
      <c r="O13" s="32"/>
      <c r="P13" s="32"/>
      <c r="Q13" s="32"/>
      <c r="R13" s="32"/>
    </row>
    <row r="14" spans="1:18" ht="9.75" customHeight="1">
      <c r="A14" s="29" t="s">
        <v>41</v>
      </c>
      <c r="B14" s="50">
        <v>1503.5889999999999</v>
      </c>
      <c r="C14" s="50">
        <v>1373.9521426783481</v>
      </c>
      <c r="D14" s="51">
        <v>1274.2853439999999</v>
      </c>
      <c r="E14" s="51">
        <v>575.79466082603301</v>
      </c>
      <c r="F14" s="51">
        <v>857.82194868585748</v>
      </c>
      <c r="G14" s="56">
        <v>1037.7545394242804</v>
      </c>
      <c r="H14" s="56">
        <v>326.68566289308177</v>
      </c>
      <c r="I14" s="56">
        <v>373.84470188679239</v>
      </c>
      <c r="J14" s="56">
        <v>1294.3353496855348</v>
      </c>
      <c r="K14" s="56">
        <v>992.12503899371075</v>
      </c>
      <c r="L14" s="55">
        <f t="shared" si="2"/>
        <v>-23.34868708988343</v>
      </c>
      <c r="M14" s="35"/>
      <c r="N14" s="32"/>
      <c r="O14" s="32"/>
      <c r="P14" s="32"/>
      <c r="Q14" s="32"/>
      <c r="R14" s="32"/>
    </row>
    <row r="15" spans="1:18" ht="9.75" customHeight="1">
      <c r="A15" s="29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49"/>
      <c r="M15" s="35"/>
      <c r="N15" s="32"/>
      <c r="O15" s="32"/>
      <c r="P15" s="32"/>
      <c r="Q15" s="32"/>
      <c r="R15" s="32"/>
    </row>
    <row r="16" spans="1:18" ht="9.75" customHeight="1">
      <c r="A16" s="36" t="s">
        <v>42</v>
      </c>
      <c r="B16" s="48">
        <f t="shared" ref="B16:J16" si="3">SUM(B17:B23)</f>
        <v>12060.876</v>
      </c>
      <c r="C16" s="48">
        <f t="shared" si="3"/>
        <v>11394.940328968178</v>
      </c>
      <c r="D16" s="48">
        <f t="shared" si="3"/>
        <v>11992.406263000001</v>
      </c>
      <c r="E16" s="48">
        <f t="shared" si="3"/>
        <v>14339.922874903714</v>
      </c>
      <c r="F16" s="48">
        <f t="shared" si="3"/>
        <v>12566.906564634413</v>
      </c>
      <c r="G16" s="48">
        <f t="shared" si="3"/>
        <v>11643.207496666222</v>
      </c>
      <c r="H16" s="48">
        <f t="shared" si="3"/>
        <v>8265.2831111199303</v>
      </c>
      <c r="I16" s="48">
        <f t="shared" si="3"/>
        <v>14164.766229111679</v>
      </c>
      <c r="J16" s="48">
        <f t="shared" si="3"/>
        <v>12667.581296372709</v>
      </c>
      <c r="K16" s="48">
        <f>SUM(K17:K23)</f>
        <v>11890.892328927406</v>
      </c>
      <c r="L16" s="49">
        <f t="shared" si="2"/>
        <v>-6.1313122787513015</v>
      </c>
      <c r="M16" s="35"/>
      <c r="N16" s="32"/>
      <c r="O16" s="32"/>
      <c r="P16" s="32"/>
      <c r="Q16" s="32"/>
      <c r="R16" s="32"/>
    </row>
    <row r="17" spans="1:18" ht="9.75" customHeight="1">
      <c r="A17" s="29" t="s">
        <v>43</v>
      </c>
      <c r="B17" s="51">
        <v>26.754000000000001</v>
      </c>
      <c r="C17" s="51">
        <v>8.0569131707317077</v>
      </c>
      <c r="D17" s="51">
        <v>0.86739100000000002</v>
      </c>
      <c r="E17" s="51">
        <v>1.48864975609756</v>
      </c>
      <c r="F17" s="51">
        <v>1.2114263414634101</v>
      </c>
      <c r="G17" s="56">
        <v>6.3593492682926831</v>
      </c>
      <c r="H17" s="56">
        <v>32.23368390243904</v>
      </c>
      <c r="I17" s="56">
        <v>64.172593170731673</v>
      </c>
      <c r="J17" s="56">
        <v>53.195606829268293</v>
      </c>
      <c r="K17" s="56">
        <v>147.53676682926823</v>
      </c>
      <c r="L17" s="55">
        <f t="shared" si="2"/>
        <v>177.34765260369832</v>
      </c>
      <c r="M17" s="35"/>
      <c r="N17" s="32"/>
      <c r="O17" s="32"/>
      <c r="P17" s="32"/>
      <c r="Q17" s="32"/>
      <c r="R17" s="32"/>
    </row>
    <row r="18" spans="1:18" ht="9.75" customHeight="1">
      <c r="A18" s="29" t="s">
        <v>44</v>
      </c>
      <c r="B18" s="51">
        <v>3842.835</v>
      </c>
      <c r="C18" s="51">
        <v>2972.5962615384615</v>
      </c>
      <c r="D18" s="51">
        <v>2057.621478</v>
      </c>
      <c r="E18" s="51">
        <v>2228.67783846154</v>
      </c>
      <c r="F18" s="51">
        <v>2781.0969942307702</v>
      </c>
      <c r="G18" s="56">
        <v>2631.611884615385</v>
      </c>
      <c r="H18" s="56">
        <v>2535.9820125000001</v>
      </c>
      <c r="I18" s="56">
        <v>3573.0095596153833</v>
      </c>
      <c r="J18" s="56">
        <v>3625.8442365384599</v>
      </c>
      <c r="K18" s="56">
        <v>3589.6735307692288</v>
      </c>
      <c r="L18" s="55">
        <f t="shared" si="2"/>
        <v>-0.99758024365003339</v>
      </c>
      <c r="M18" s="35"/>
      <c r="N18" s="32"/>
      <c r="O18" s="32"/>
      <c r="P18" s="32"/>
      <c r="Q18" s="32"/>
      <c r="R18" s="32"/>
    </row>
    <row r="19" spans="1:18" ht="9.75" customHeight="1">
      <c r="A19" s="29" t="s">
        <v>45</v>
      </c>
      <c r="B19" s="51">
        <v>6846.8339999999998</v>
      </c>
      <c r="C19" s="51">
        <v>7003.992938746439</v>
      </c>
      <c r="D19" s="51">
        <v>8667.1638970000004</v>
      </c>
      <c r="E19" s="51">
        <v>10412.856301994299</v>
      </c>
      <c r="F19" s="51">
        <v>7976.0079102564105</v>
      </c>
      <c r="G19" s="56">
        <v>7630.817481481482</v>
      </c>
      <c r="H19" s="56">
        <v>3832.7187428571438</v>
      </c>
      <c r="I19" s="56">
        <v>7991.4556700000039</v>
      </c>
      <c r="J19" s="56">
        <v>6771.7283485714279</v>
      </c>
      <c r="K19" s="56">
        <v>5255.3045928571419</v>
      </c>
      <c r="L19" s="55">
        <f t="shared" si="2"/>
        <v>-22.393452271814663</v>
      </c>
      <c r="M19" s="35"/>
      <c r="N19" s="32"/>
      <c r="O19" s="32"/>
      <c r="P19" s="32"/>
      <c r="Q19" s="32"/>
      <c r="R19" s="32"/>
    </row>
    <row r="20" spans="1:18" ht="9.75" customHeight="1">
      <c r="A20" s="29" t="s">
        <v>46</v>
      </c>
      <c r="B20" s="50">
        <v>713.18299999999999</v>
      </c>
      <c r="C20" s="50">
        <v>649.90252441860468</v>
      </c>
      <c r="D20" s="50">
        <v>648.24185599999998</v>
      </c>
      <c r="E20" s="50">
        <v>575.918475581395</v>
      </c>
      <c r="F20" s="50">
        <v>787.321644186046</v>
      </c>
      <c r="G20" s="56">
        <v>764.10094999999762</v>
      </c>
      <c r="H20" s="56">
        <v>851.9926011627864</v>
      </c>
      <c r="I20" s="56">
        <v>1109.6469267441839</v>
      </c>
      <c r="J20" s="56">
        <v>849.15299767442036</v>
      </c>
      <c r="K20" s="56">
        <v>929.51492906976273</v>
      </c>
      <c r="L20" s="55">
        <f t="shared" si="2"/>
        <v>9.4637752696428077</v>
      </c>
      <c r="M20" s="35"/>
      <c r="N20" s="32"/>
      <c r="O20" s="32"/>
      <c r="P20" s="32"/>
      <c r="Q20" s="32"/>
      <c r="R20" s="32"/>
    </row>
    <row r="21" spans="1:18" ht="9.75" customHeight="1">
      <c r="A21" s="29" t="s">
        <v>47</v>
      </c>
      <c r="B21" s="51">
        <v>25.577999999999999</v>
      </c>
      <c r="C21" s="51">
        <v>25.486908536585371</v>
      </c>
      <c r="D21" s="51">
        <v>24.295428000000001</v>
      </c>
      <c r="E21" s="51">
        <v>31.407259756097599</v>
      </c>
      <c r="F21" s="51">
        <v>31.940771951219499</v>
      </c>
      <c r="G21" s="56">
        <v>18.822265853658521</v>
      </c>
      <c r="H21" s="56">
        <v>81.421641463414659</v>
      </c>
      <c r="I21" s="56">
        <v>112.76883414634126</v>
      </c>
      <c r="J21" s="56">
        <v>55.125751219512068</v>
      </c>
      <c r="K21" s="56">
        <v>108.38273780487782</v>
      </c>
      <c r="L21" s="55">
        <f t="shared" si="2"/>
        <v>96.609996974544885</v>
      </c>
      <c r="M21" s="35"/>
      <c r="N21" s="32"/>
      <c r="O21" s="32"/>
      <c r="P21" s="32"/>
      <c r="Q21" s="32"/>
      <c r="R21" s="32"/>
    </row>
    <row r="22" spans="1:18" ht="9.75" customHeight="1">
      <c r="A22" s="29" t="s">
        <v>48</v>
      </c>
      <c r="B22" s="50">
        <v>599.97500000000002</v>
      </c>
      <c r="C22" s="50">
        <v>729.31240755735485</v>
      </c>
      <c r="D22" s="50">
        <v>588.59922900000004</v>
      </c>
      <c r="E22" s="50">
        <v>1083.13631578947</v>
      </c>
      <c r="F22" s="50">
        <v>976.47040215924403</v>
      </c>
      <c r="G22" s="56">
        <v>579.54957354925818</v>
      </c>
      <c r="H22" s="56">
        <v>919.32528340081183</v>
      </c>
      <c r="I22" s="56">
        <v>1300.3800215924418</v>
      </c>
      <c r="J22" s="56">
        <v>1299.2706275303631</v>
      </c>
      <c r="K22" s="56">
        <v>1842.7346801619424</v>
      </c>
      <c r="L22" s="55">
        <f t="shared" si="2"/>
        <v>41.828395186966461</v>
      </c>
      <c r="M22" s="35"/>
      <c r="N22" s="32"/>
      <c r="O22" s="32"/>
      <c r="P22" s="32"/>
      <c r="Q22" s="32"/>
      <c r="R22" s="32"/>
    </row>
    <row r="23" spans="1:18" ht="9.75" customHeight="1">
      <c r="A23" s="29" t="s">
        <v>50</v>
      </c>
      <c r="B23" s="50">
        <v>5.7169999999999996</v>
      </c>
      <c r="C23" s="50">
        <v>5.5923750000000005</v>
      </c>
      <c r="D23" s="50">
        <v>5.6169840000000004</v>
      </c>
      <c r="E23" s="50">
        <v>6.4380335648148099</v>
      </c>
      <c r="F23" s="50">
        <v>12.857415509259299</v>
      </c>
      <c r="G23" s="56">
        <v>11.945991898148154</v>
      </c>
      <c r="H23" s="56">
        <v>11.609145833333335</v>
      </c>
      <c r="I23" s="56">
        <v>13.3326238425926</v>
      </c>
      <c r="J23" s="56">
        <v>13.263728009259259</v>
      </c>
      <c r="K23" s="56">
        <v>17.745091435185177</v>
      </c>
      <c r="L23" s="55">
        <f>100*(K23-J23)/J23</f>
        <v>33.78660526510744</v>
      </c>
      <c r="M23" s="35"/>
      <c r="N23" s="32"/>
      <c r="O23" s="32"/>
      <c r="P23" s="32"/>
      <c r="Q23" s="32"/>
      <c r="R23" s="32"/>
    </row>
    <row r="24" spans="1:18" ht="9.75" customHeight="1">
      <c r="A24" s="37"/>
      <c r="B24" s="38"/>
      <c r="C24" s="38"/>
      <c r="D24" s="38"/>
      <c r="E24" s="39"/>
      <c r="F24" s="43"/>
      <c r="G24" s="38"/>
      <c r="H24" s="37"/>
      <c r="I24" s="40"/>
      <c r="J24" s="41"/>
      <c r="K24" s="41"/>
      <c r="L24" s="37"/>
      <c r="N24" s="32"/>
    </row>
    <row r="25" spans="1:18" ht="9.75" customHeight="1">
      <c r="A25" s="59" t="s">
        <v>33</v>
      </c>
      <c r="B25" s="45"/>
      <c r="C25" s="45"/>
      <c r="D25" s="45"/>
      <c r="E25" s="45"/>
      <c r="F25" s="45"/>
      <c r="G25" s="45"/>
      <c r="H25" s="46"/>
      <c r="I25" s="47"/>
      <c r="J25" s="42"/>
      <c r="K25" s="42"/>
      <c r="N25" s="32"/>
    </row>
    <row r="26" spans="1:18" ht="9.75" customHeight="1">
      <c r="A26" s="70" t="s">
        <v>53</v>
      </c>
      <c r="B26" s="44"/>
      <c r="C26" s="44"/>
      <c r="D26" s="44"/>
      <c r="E26" s="44"/>
      <c r="F26" s="44"/>
      <c r="G26" s="44"/>
      <c r="H26" s="44"/>
      <c r="I26" s="44"/>
      <c r="J26" s="29"/>
      <c r="K26" s="51"/>
      <c r="L26" s="29"/>
    </row>
    <row r="27" spans="1:18">
      <c r="A27" s="52"/>
    </row>
    <row r="28" spans="1:18">
      <c r="K28" s="50"/>
    </row>
  </sheetData>
  <mergeCells count="4">
    <mergeCell ref="A1:L1"/>
    <mergeCell ref="A3:A4"/>
    <mergeCell ref="L3:L4"/>
    <mergeCell ref="B3:K3"/>
  </mergeCells>
  <phoneticPr fontId="0" type="noConversion"/>
  <printOptions horizontalCentered="1" gridLinesSet="0"/>
  <pageMargins left="0.59055118110236227" right="0.59055118110236227" top="0.78740157480314965" bottom="0.78740157480314965" header="0" footer="0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pageSetUpPr fitToPage="1"/>
  </sheetPr>
  <dimension ref="B3:CM59"/>
  <sheetViews>
    <sheetView topLeftCell="T1" zoomScale="72" workbookViewId="0">
      <selection activeCell="C3" sqref="C3"/>
    </sheetView>
  </sheetViews>
  <sheetFormatPr defaultRowHeight="15"/>
  <cols>
    <col min="11" max="11" width="14.33203125" customWidth="1"/>
    <col min="18" max="18" width="8.88671875" style="1" customWidth="1"/>
    <col min="19" max="19" width="13.6640625" style="2" customWidth="1"/>
    <col min="20" max="30" width="8.88671875" style="2" customWidth="1"/>
    <col min="31" max="31" width="24" style="2" bestFit="1" customWidth="1"/>
    <col min="32" max="32" width="9.6640625" style="2" bestFit="1" customWidth="1"/>
    <col min="33" max="91" width="8.88671875" style="2" customWidth="1"/>
  </cols>
  <sheetData>
    <row r="3" spans="2:32" ht="18.75">
      <c r="B3" s="69" t="s">
        <v>13</v>
      </c>
      <c r="C3" s="69"/>
      <c r="D3" s="69"/>
      <c r="E3" s="69"/>
      <c r="F3" s="69"/>
      <c r="G3" s="69"/>
      <c r="H3" s="69"/>
      <c r="I3" s="69"/>
    </row>
    <row r="4" spans="2:32" ht="16.5">
      <c r="I4" s="4"/>
      <c r="S4" s="17" t="s">
        <v>1</v>
      </c>
      <c r="T4" s="17">
        <v>1990</v>
      </c>
      <c r="U4" s="17">
        <v>1991</v>
      </c>
      <c r="V4" s="17">
        <v>1992</v>
      </c>
      <c r="W4" s="17">
        <v>1993</v>
      </c>
      <c r="X4" s="17">
        <v>1994</v>
      </c>
      <c r="Y4" s="17">
        <v>1995</v>
      </c>
      <c r="Z4" s="17">
        <v>1996</v>
      </c>
      <c r="AA4" s="17">
        <v>1997</v>
      </c>
      <c r="AB4" s="17">
        <v>1998</v>
      </c>
      <c r="AC4" s="17">
        <v>1999</v>
      </c>
      <c r="AD4" s="17">
        <v>2000</v>
      </c>
      <c r="AE4" s="19"/>
    </row>
    <row r="5" spans="2:32" ht="20.25">
      <c r="B5" s="68" t="s">
        <v>11</v>
      </c>
      <c r="C5" s="68"/>
      <c r="D5" s="68"/>
      <c r="E5" s="68"/>
      <c r="F5" s="68"/>
      <c r="G5" s="68"/>
      <c r="H5" s="68"/>
      <c r="I5" s="68"/>
      <c r="S5" s="12" t="s">
        <v>0</v>
      </c>
      <c r="T5" s="15">
        <v>682.27750000000003</v>
      </c>
      <c r="U5" s="15">
        <v>1820.6481000000001</v>
      </c>
      <c r="V5" s="15">
        <v>2256.6271999999999</v>
      </c>
      <c r="W5" s="15">
        <v>4387.041470000001</v>
      </c>
      <c r="X5" s="15">
        <v>3257.3398999999999</v>
      </c>
      <c r="Y5" s="15">
        <v>4249.7233499999993</v>
      </c>
      <c r="Z5" s="15">
        <v>4905.9976500000002</v>
      </c>
      <c r="AA5" s="15">
        <v>5903.7186000000002</v>
      </c>
      <c r="AB5" s="15">
        <v>6207.1229999999996</v>
      </c>
      <c r="AC5" s="15">
        <v>5679.5038269999995</v>
      </c>
      <c r="AD5" s="19">
        <v>5793.9327589879513</v>
      </c>
      <c r="AE5" s="19"/>
    </row>
    <row r="6" spans="2:32" ht="20.25">
      <c r="B6" s="68" t="s">
        <v>15</v>
      </c>
      <c r="C6" s="68"/>
      <c r="D6" s="68"/>
      <c r="E6" s="68"/>
      <c r="F6" s="68"/>
      <c r="G6" s="68"/>
      <c r="H6" s="68"/>
      <c r="I6" s="68"/>
      <c r="S6" s="12" t="s">
        <v>17</v>
      </c>
      <c r="T6" s="15">
        <v>2337.6932999999999</v>
      </c>
      <c r="U6" s="15">
        <v>2755.3874200000005</v>
      </c>
      <c r="V6" s="15">
        <v>2763.7717600000001</v>
      </c>
      <c r="W6" s="15">
        <v>3055.95181</v>
      </c>
      <c r="X6" s="15">
        <v>3120.1498999999999</v>
      </c>
      <c r="Y6" s="15">
        <v>4236.0995400000002</v>
      </c>
      <c r="Z6" s="15">
        <v>4451.8685599999999</v>
      </c>
      <c r="AA6" s="15">
        <v>4742.1805300000005</v>
      </c>
      <c r="AB6" s="15">
        <v>5024.9903599999998</v>
      </c>
      <c r="AC6" s="15">
        <v>5099.6580540000004</v>
      </c>
      <c r="AD6" s="19">
        <v>4660.8886343636368</v>
      </c>
      <c r="AE6" s="19"/>
      <c r="AF6" s="19"/>
    </row>
    <row r="7" spans="2:32">
      <c r="E7" s="5"/>
      <c r="S7" s="12" t="s">
        <v>6</v>
      </c>
      <c r="T7" s="15">
        <v>245.1234</v>
      </c>
      <c r="U7" s="15">
        <v>704.07547</v>
      </c>
      <c r="V7" s="15">
        <v>1483.4835</v>
      </c>
      <c r="W7" s="15">
        <v>2800.4332599999998</v>
      </c>
      <c r="X7" s="15">
        <v>3375.12336</v>
      </c>
      <c r="Y7" s="15">
        <v>3558.8493800000001</v>
      </c>
      <c r="Z7" s="15">
        <v>3405.1</v>
      </c>
      <c r="AA7" s="15">
        <v>4856.0226099999991</v>
      </c>
      <c r="AB7" s="15">
        <v>4982.0061500000002</v>
      </c>
      <c r="AC7" s="15">
        <v>3658.1548899999998</v>
      </c>
      <c r="AD7" s="19">
        <v>3804.8646194444441</v>
      </c>
      <c r="AE7" s="19"/>
    </row>
    <row r="8" spans="2:32" ht="18.75">
      <c r="B8" s="69" t="s">
        <v>29</v>
      </c>
      <c r="C8" s="69"/>
      <c r="D8" s="69"/>
      <c r="E8" s="69"/>
      <c r="F8" s="69"/>
      <c r="G8" s="69"/>
      <c r="H8" s="69"/>
      <c r="I8" s="69"/>
      <c r="S8" s="12" t="s">
        <v>5</v>
      </c>
      <c r="T8" s="15">
        <v>27.90457</v>
      </c>
      <c r="U8" s="15">
        <v>142.56592000000001</v>
      </c>
      <c r="V8" s="15">
        <v>136.12179999999998</v>
      </c>
      <c r="W8" s="15">
        <v>459.22343999999998</v>
      </c>
      <c r="X8" s="15">
        <v>419.66735</v>
      </c>
      <c r="Y8" s="15">
        <v>640.01285999999993</v>
      </c>
      <c r="Z8" s="15">
        <v>687.34517000000005</v>
      </c>
      <c r="AA8" s="15">
        <v>861.59934999999996</v>
      </c>
      <c r="AB8" s="15">
        <v>996.79819999999995</v>
      </c>
      <c r="AC8" s="15">
        <v>1126.7510649999999</v>
      </c>
      <c r="AD8" s="19">
        <v>902.79350873417741</v>
      </c>
      <c r="AE8" s="19"/>
      <c r="AF8" s="19"/>
    </row>
    <row r="9" spans="2:32" ht="18.75">
      <c r="B9" s="11"/>
      <c r="C9" s="11"/>
      <c r="D9" s="11"/>
      <c r="E9" s="11"/>
      <c r="F9" s="11"/>
      <c r="G9" s="11"/>
      <c r="H9" s="11"/>
      <c r="I9" s="11"/>
      <c r="S9" s="12"/>
      <c r="T9" s="15"/>
      <c r="U9" s="15"/>
      <c r="V9" s="15"/>
      <c r="W9" s="15"/>
      <c r="X9" s="15"/>
      <c r="Y9" s="15"/>
      <c r="Z9" s="15"/>
      <c r="AA9" s="15"/>
      <c r="AB9" s="15"/>
      <c r="AC9" s="15"/>
      <c r="AE9" s="19"/>
    </row>
    <row r="10" spans="2:32" ht="18.75">
      <c r="B10" s="11"/>
      <c r="C10" s="11"/>
      <c r="D10" s="11"/>
      <c r="E10" s="11"/>
      <c r="F10" s="11"/>
      <c r="G10" s="11"/>
      <c r="H10" s="11"/>
      <c r="I10" s="11"/>
      <c r="S10" s="12" t="s">
        <v>26</v>
      </c>
      <c r="T10" s="15">
        <f>SUM(T13,T14,T16,T17,T18,T19,T20,T21)</f>
        <v>114.03191999999999</v>
      </c>
      <c r="U10" s="15">
        <f t="shared" ref="U10:AC10" si="0">SUM(U13,U14,U16,U17,U18,U19,U20,U21)</f>
        <v>101.82846000000001</v>
      </c>
      <c r="V10" s="15">
        <f t="shared" si="0"/>
        <v>601.21456207065</v>
      </c>
      <c r="W10" s="15">
        <f t="shared" si="0"/>
        <v>551.51429341055939</v>
      </c>
      <c r="X10" s="15">
        <f t="shared" si="0"/>
        <v>672.58161569312006</v>
      </c>
      <c r="Y10" s="15">
        <f t="shared" si="0"/>
        <v>1740.68153358515</v>
      </c>
      <c r="Z10" s="15">
        <f t="shared" si="0"/>
        <v>2276.2552541071996</v>
      </c>
      <c r="AA10" s="15">
        <f t="shared" si="0"/>
        <v>2164.4935566738295</v>
      </c>
      <c r="AB10" s="15">
        <f t="shared" si="0"/>
        <v>2013.1447390509209</v>
      </c>
      <c r="AC10" s="15">
        <f t="shared" si="0"/>
        <v>903.76173367427862</v>
      </c>
      <c r="AE10" s="19"/>
    </row>
    <row r="11" spans="2:32" ht="18.75">
      <c r="B11" s="11"/>
      <c r="C11" s="11"/>
      <c r="D11" s="11"/>
      <c r="E11" s="11"/>
      <c r="F11" s="11"/>
      <c r="G11" s="11"/>
      <c r="H11" s="11"/>
      <c r="I11" s="11"/>
      <c r="S11" s="12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E11" s="19"/>
    </row>
    <row r="12" spans="2:32" ht="18.75">
      <c r="B12" s="11"/>
      <c r="C12" s="11"/>
      <c r="D12" s="11"/>
      <c r="E12" s="11"/>
      <c r="F12" s="11"/>
      <c r="G12" s="11"/>
      <c r="H12" s="11"/>
      <c r="I12" s="11"/>
      <c r="S12" s="12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E12" s="19"/>
      <c r="AF12" s="19"/>
    </row>
    <row r="13" spans="2:32">
      <c r="S13" s="12" t="s">
        <v>18</v>
      </c>
      <c r="T13" s="15" t="s">
        <v>2</v>
      </c>
      <c r="U13" s="15" t="s">
        <v>2</v>
      </c>
      <c r="V13" s="15">
        <v>548.80124207065001</v>
      </c>
      <c r="W13" s="15">
        <v>465.48417341055938</v>
      </c>
      <c r="X13" s="15">
        <v>124.71633569312</v>
      </c>
      <c r="Y13" s="15">
        <v>175.55200358515003</v>
      </c>
      <c r="Z13" s="15">
        <v>501.86511410720004</v>
      </c>
      <c r="AA13" s="15">
        <v>859.56817667382984</v>
      </c>
      <c r="AB13" s="15">
        <v>854.38441905092077</v>
      </c>
      <c r="AC13" s="15">
        <v>414.34277064220186</v>
      </c>
      <c r="AE13" s="19"/>
      <c r="AF13" s="19"/>
    </row>
    <row r="14" spans="2:32">
      <c r="S14" s="12" t="s">
        <v>19</v>
      </c>
      <c r="T14" s="15" t="s">
        <v>2</v>
      </c>
      <c r="U14" s="15" t="s">
        <v>2</v>
      </c>
      <c r="V14" s="15" t="s">
        <v>2</v>
      </c>
      <c r="W14" s="15" t="s">
        <v>2</v>
      </c>
      <c r="X14" s="15">
        <v>30.04269</v>
      </c>
      <c r="Y14" s="15">
        <v>914.33915999999999</v>
      </c>
      <c r="Z14" s="15">
        <v>945.96700999999996</v>
      </c>
      <c r="AA14" s="15">
        <v>391.62092999999999</v>
      </c>
      <c r="AB14" s="15">
        <v>64.887190000000004</v>
      </c>
      <c r="AC14" s="15">
        <v>224.5</v>
      </c>
      <c r="AD14" s="19">
        <v>60.73309583333333</v>
      </c>
      <c r="AE14" s="19"/>
      <c r="AF14" s="19"/>
    </row>
    <row r="15" spans="2:32">
      <c r="S15" s="12" t="s">
        <v>7</v>
      </c>
      <c r="T15" s="15">
        <v>656.08576000000005</v>
      </c>
      <c r="U15" s="15">
        <v>239.25019</v>
      </c>
      <c r="V15" s="15">
        <v>537.48183999999992</v>
      </c>
      <c r="W15" s="15">
        <v>5112.6769699999995</v>
      </c>
      <c r="X15" s="15">
        <v>2489.38</v>
      </c>
      <c r="Y15" s="15">
        <v>434.72057000000001</v>
      </c>
      <c r="Z15" s="15">
        <v>1244.4738200000002</v>
      </c>
      <c r="AA15" s="15">
        <v>470.91717999999997</v>
      </c>
      <c r="AB15" s="15">
        <v>57.910960000000003</v>
      </c>
      <c r="AC15" s="15">
        <v>222.22063265306122</v>
      </c>
      <c r="AD15" s="19">
        <v>106.69044653061223</v>
      </c>
      <c r="AE15" s="19"/>
      <c r="AF15" s="19"/>
    </row>
    <row r="16" spans="2:32">
      <c r="S16" s="12" t="s">
        <v>20</v>
      </c>
      <c r="T16" s="15">
        <v>12.52083</v>
      </c>
      <c r="U16" s="15">
        <v>3.9623499999999998</v>
      </c>
      <c r="V16" s="15">
        <v>7.6317400000000006</v>
      </c>
      <c r="W16" s="15">
        <v>30.637990000000002</v>
      </c>
      <c r="X16" s="15">
        <v>452.81878</v>
      </c>
      <c r="Y16" s="15">
        <v>402.25569999999999</v>
      </c>
      <c r="Z16" s="15">
        <v>535.38589000000002</v>
      </c>
      <c r="AA16" s="15">
        <v>743.71882000000005</v>
      </c>
      <c r="AB16" s="15">
        <v>967.4069300000001</v>
      </c>
      <c r="AC16" s="18">
        <f>92.867902/0.7475</f>
        <v>124.23799598662207</v>
      </c>
      <c r="AE16" s="19"/>
    </row>
    <row r="17" spans="2:32">
      <c r="S17" s="12" t="s">
        <v>10</v>
      </c>
      <c r="T17" s="15">
        <v>96.204329999999985</v>
      </c>
      <c r="U17" s="15">
        <v>74.649979999999999</v>
      </c>
      <c r="V17" s="15">
        <v>33.371839999999999</v>
      </c>
      <c r="W17" s="15">
        <v>49.941309999999994</v>
      </c>
      <c r="X17" s="15">
        <v>57.943669999999997</v>
      </c>
      <c r="Y17" s="15">
        <v>204.42831000000001</v>
      </c>
      <c r="Z17" s="15">
        <v>225.78438999999997</v>
      </c>
      <c r="AA17" s="15">
        <v>136.48004</v>
      </c>
      <c r="AB17" s="15">
        <v>97.332940000000008</v>
      </c>
      <c r="AC17" s="15">
        <v>95.523967045454569</v>
      </c>
      <c r="AD17" s="19">
        <v>145.64837735803241</v>
      </c>
      <c r="AE17" s="19"/>
      <c r="AF17" s="19"/>
    </row>
    <row r="18" spans="2:32">
      <c r="S18" s="12" t="s">
        <v>8</v>
      </c>
      <c r="T18" s="15" t="s">
        <v>2</v>
      </c>
      <c r="U18" s="15">
        <v>8.5428099999999993</v>
      </c>
      <c r="V18" s="15">
        <v>3.83975</v>
      </c>
      <c r="W18" s="15">
        <v>5.4508199999999993</v>
      </c>
      <c r="X18" s="15">
        <v>7.0601400000000005</v>
      </c>
      <c r="Y18" s="15">
        <v>29.09422</v>
      </c>
      <c r="Z18" s="15">
        <v>55.320769999999996</v>
      </c>
      <c r="AA18" s="15">
        <v>13.81706</v>
      </c>
      <c r="AB18" s="15">
        <v>16.123849999999997</v>
      </c>
      <c r="AC18" s="15">
        <v>45.076999999999998</v>
      </c>
      <c r="AD18" s="19">
        <v>122.9607589041096</v>
      </c>
      <c r="AE18" s="19"/>
    </row>
    <row r="19" spans="2:32">
      <c r="S19" s="12" t="s">
        <v>9</v>
      </c>
      <c r="T19" s="15" t="s">
        <v>2</v>
      </c>
      <c r="U19" s="15" t="s">
        <v>2</v>
      </c>
      <c r="V19" s="15" t="s">
        <v>2</v>
      </c>
      <c r="W19" s="15" t="s">
        <v>2</v>
      </c>
      <c r="X19" s="15" t="s">
        <v>2</v>
      </c>
      <c r="Y19" s="15">
        <v>12.17891</v>
      </c>
      <c r="Z19" s="15" t="s">
        <v>2</v>
      </c>
      <c r="AA19" s="15">
        <v>13.587760000000001</v>
      </c>
      <c r="AB19" s="15">
        <v>7.2714100000000004</v>
      </c>
      <c r="AC19" s="15" t="s">
        <v>2</v>
      </c>
      <c r="AD19" s="15">
        <v>0</v>
      </c>
      <c r="AE19" s="19"/>
      <c r="AF19" s="19"/>
    </row>
    <row r="20" spans="2:32">
      <c r="S20" s="12" t="s">
        <v>3</v>
      </c>
      <c r="T20" s="15">
        <v>5.3067600000000006</v>
      </c>
      <c r="U20" s="15">
        <v>10.26332</v>
      </c>
      <c r="V20" s="15" t="s">
        <v>2</v>
      </c>
      <c r="W20" s="15" t="s">
        <v>2</v>
      </c>
      <c r="X20" s="15" t="s">
        <v>2</v>
      </c>
      <c r="Y20" s="15" t="s">
        <v>2</v>
      </c>
      <c r="Z20" s="15">
        <v>5.1729899999999995</v>
      </c>
      <c r="AA20" s="15" t="s">
        <v>2</v>
      </c>
      <c r="AB20" s="15">
        <v>5.7380000000000004</v>
      </c>
      <c r="AC20" s="15">
        <v>0.08</v>
      </c>
      <c r="AD20" s="15">
        <v>0</v>
      </c>
    </row>
    <row r="21" spans="2:32">
      <c r="S21" s="12" t="s">
        <v>4</v>
      </c>
      <c r="T21" s="15" t="s">
        <v>2</v>
      </c>
      <c r="U21" s="15">
        <v>4.41</v>
      </c>
      <c r="V21" s="15">
        <v>7.5699899999999998</v>
      </c>
      <c r="W21" s="15" t="s">
        <v>2</v>
      </c>
      <c r="X21" s="15" t="s">
        <v>2</v>
      </c>
      <c r="Y21" s="15">
        <v>2.8332299999999999</v>
      </c>
      <c r="Z21" s="15">
        <v>6.7590900000000005</v>
      </c>
      <c r="AA21" s="15">
        <v>5.7007699999999994</v>
      </c>
      <c r="AB21" s="15" t="s">
        <v>2</v>
      </c>
      <c r="AC21" s="15" t="s">
        <v>2</v>
      </c>
      <c r="AD21" s="15">
        <v>0</v>
      </c>
    </row>
    <row r="22" spans="2:32">
      <c r="K22" s="12"/>
    </row>
    <row r="23" spans="2:32">
      <c r="K23" s="12"/>
    </row>
    <row r="24" spans="2:32">
      <c r="K24" s="12"/>
    </row>
    <row r="25" spans="2:32">
      <c r="B25" s="6" t="s">
        <v>12</v>
      </c>
      <c r="K25" s="12"/>
    </row>
    <row r="26" spans="2:32">
      <c r="B26" s="14" t="s">
        <v>27</v>
      </c>
      <c r="K26" s="12"/>
    </row>
    <row r="27" spans="2:32">
      <c r="B27" s="13" t="s">
        <v>28</v>
      </c>
      <c r="K27" s="12"/>
    </row>
    <row r="28" spans="2:32">
      <c r="K28" s="12"/>
    </row>
    <row r="29" spans="2:32">
      <c r="K29" s="12"/>
    </row>
    <row r="33" spans="2:9" ht="18.75">
      <c r="B33" s="69" t="s">
        <v>14</v>
      </c>
      <c r="C33" s="69"/>
      <c r="D33" s="69"/>
      <c r="E33" s="69"/>
      <c r="F33" s="69"/>
      <c r="G33" s="69"/>
      <c r="H33" s="69"/>
      <c r="I33" s="69"/>
    </row>
    <row r="34" spans="2:9" ht="16.5">
      <c r="I34" s="4"/>
    </row>
    <row r="35" spans="2:9" ht="20.25">
      <c r="B35" s="68" t="s">
        <v>11</v>
      </c>
      <c r="C35" s="68"/>
      <c r="D35" s="68"/>
      <c r="E35" s="68"/>
      <c r="F35" s="68"/>
      <c r="G35" s="68"/>
      <c r="H35" s="68"/>
      <c r="I35" s="68"/>
    </row>
    <row r="36" spans="2:9" ht="20.25">
      <c r="B36" s="68" t="s">
        <v>16</v>
      </c>
      <c r="C36" s="68"/>
      <c r="D36" s="68"/>
      <c r="E36" s="68"/>
      <c r="F36" s="68"/>
      <c r="G36" s="68"/>
      <c r="H36" s="68"/>
      <c r="I36" s="68"/>
    </row>
    <row r="37" spans="2:9">
      <c r="E37" s="5"/>
    </row>
    <row r="38" spans="2:9" ht="18.75">
      <c r="B38" s="69" t="s">
        <v>30</v>
      </c>
      <c r="C38" s="69"/>
      <c r="D38" s="69"/>
      <c r="E38" s="69"/>
      <c r="F38" s="69"/>
      <c r="G38" s="69"/>
      <c r="H38" s="69"/>
      <c r="I38" s="69"/>
    </row>
    <row r="39" spans="2:9" ht="18.75">
      <c r="B39" s="11"/>
      <c r="C39" s="11"/>
      <c r="D39" s="11"/>
      <c r="E39" s="11"/>
      <c r="F39" s="11"/>
      <c r="G39" s="11"/>
      <c r="H39" s="11"/>
      <c r="I39" s="11"/>
    </row>
    <row r="40" spans="2:9" ht="18.75">
      <c r="B40" s="11"/>
      <c r="C40" s="11"/>
      <c r="D40" s="11"/>
      <c r="E40" s="11"/>
      <c r="F40" s="11"/>
      <c r="G40" s="11"/>
      <c r="H40" s="11"/>
      <c r="I40" s="11"/>
    </row>
    <row r="41" spans="2:9" ht="18.75">
      <c r="B41" s="11"/>
      <c r="C41" s="11"/>
      <c r="D41" s="11"/>
      <c r="E41" s="11"/>
      <c r="F41" s="11"/>
      <c r="G41" s="11"/>
      <c r="H41" s="11"/>
      <c r="I41" s="11"/>
    </row>
    <row r="42" spans="2:9" ht="18.75">
      <c r="B42" s="11"/>
      <c r="C42" s="11"/>
      <c r="D42" s="11"/>
      <c r="E42" s="11"/>
      <c r="F42" s="11"/>
      <c r="G42" s="11"/>
      <c r="H42" s="11"/>
      <c r="I42" s="11"/>
    </row>
    <row r="55" spans="2:2">
      <c r="B55" s="6" t="s">
        <v>12</v>
      </c>
    </row>
    <row r="56" spans="2:2">
      <c r="B56" s="14" t="s">
        <v>27</v>
      </c>
    </row>
    <row r="57" spans="2:2">
      <c r="B57" s="13" t="s">
        <v>28</v>
      </c>
    </row>
    <row r="59" spans="2:2">
      <c r="B59" s="7"/>
    </row>
  </sheetData>
  <mergeCells count="8">
    <mergeCell ref="B36:I36"/>
    <mergeCell ref="B38:I38"/>
    <mergeCell ref="B3:I3"/>
    <mergeCell ref="B5:I5"/>
    <mergeCell ref="B6:I6"/>
    <mergeCell ref="B8:I8"/>
    <mergeCell ref="B33:I33"/>
    <mergeCell ref="B35:I35"/>
  </mergeCells>
  <phoneticPr fontId="0" type="noConversion"/>
  <printOptions horizontalCentered="1" verticalCentered="1"/>
  <pageMargins left="0" right="0" top="0.59055118110236227" bottom="0.59055118110236227" header="0" footer="0"/>
  <pageSetup paperSize="9" scale="3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2:IT25"/>
  <sheetViews>
    <sheetView zoomScale="75" workbookViewId="0">
      <selection activeCell="C3" sqref="C3"/>
    </sheetView>
  </sheetViews>
  <sheetFormatPr defaultColWidth="8.88671875" defaultRowHeight="15"/>
  <cols>
    <col min="1" max="9" width="9.21875" customWidth="1"/>
    <col min="10" max="10" width="3.44140625" customWidth="1"/>
    <col min="11" max="11" width="10.33203125" bestFit="1" customWidth="1"/>
    <col min="12" max="247" width="9.21875" customWidth="1"/>
    <col min="248" max="248" width="9.33203125" bestFit="1" customWidth="1"/>
    <col min="249" max="249" width="9.33203125" style="2" bestFit="1" customWidth="1"/>
    <col min="250" max="251" width="8.88671875" style="2"/>
    <col min="252" max="252" width="22" style="2" bestFit="1" customWidth="1"/>
    <col min="253" max="253" width="5.5546875" style="2" bestFit="1" customWidth="1"/>
    <col min="254" max="16384" width="8.88671875" style="2"/>
  </cols>
  <sheetData>
    <row r="2" spans="2:254" ht="18.75">
      <c r="B2" s="69" t="s">
        <v>23</v>
      </c>
      <c r="C2" s="69"/>
      <c r="D2" s="69"/>
      <c r="E2" s="69"/>
      <c r="F2" s="69"/>
      <c r="G2" s="69"/>
      <c r="H2" s="69"/>
      <c r="I2" s="69"/>
    </row>
    <row r="4" spans="2:254" ht="20.25">
      <c r="B4" s="68" t="s">
        <v>22</v>
      </c>
      <c r="C4" s="68"/>
      <c r="D4" s="68"/>
      <c r="E4" s="68"/>
      <c r="F4" s="68"/>
      <c r="G4" s="68"/>
      <c r="H4" s="68"/>
      <c r="I4" s="68"/>
    </row>
    <row r="6" spans="2:254" ht="18.75">
      <c r="B6" s="69">
        <v>2000</v>
      </c>
      <c r="C6" s="69"/>
      <c r="D6" s="69"/>
      <c r="E6" s="69"/>
      <c r="F6" s="69"/>
      <c r="G6" s="69"/>
      <c r="H6" s="69"/>
      <c r="I6" s="69"/>
      <c r="IM6" s="21"/>
      <c r="IN6" s="21"/>
      <c r="IR6" s="12" t="s">
        <v>0</v>
      </c>
      <c r="IS6" s="19">
        <v>5793.9327589879513</v>
      </c>
      <c r="IT6" s="22">
        <f>(IS6*100)/IS11</f>
        <v>37.144137111550272</v>
      </c>
    </row>
    <row r="7" spans="2:254" ht="15" customHeight="1">
      <c r="IM7" s="20"/>
      <c r="IN7" s="20"/>
      <c r="IR7" s="12" t="s">
        <v>17</v>
      </c>
      <c r="IS7" s="19">
        <v>4660.8886343636368</v>
      </c>
      <c r="IT7" s="22">
        <f>(IS7*100)/IS11</f>
        <v>29.880340987372726</v>
      </c>
    </row>
    <row r="8" spans="2:254" ht="15" customHeight="1">
      <c r="IM8" s="20"/>
      <c r="IN8" s="20"/>
      <c r="IR8" s="12" t="s">
        <v>6</v>
      </c>
      <c r="IS8" s="19">
        <v>3804.8646194444441</v>
      </c>
      <c r="IT8" s="22">
        <f>(IS8*100)/IS11</f>
        <v>24.392484171704012</v>
      </c>
    </row>
    <row r="9" spans="2:254" ht="15" customHeight="1">
      <c r="IM9" s="20"/>
      <c r="IN9" s="20"/>
      <c r="IR9" s="12" t="s">
        <v>5</v>
      </c>
      <c r="IS9" s="19">
        <v>902.79350873417741</v>
      </c>
      <c r="IT9" s="22">
        <f>(IS9*100)/IS11</f>
        <v>5.7876898588131471</v>
      </c>
    </row>
    <row r="10" spans="2:254" ht="15" customHeight="1">
      <c r="K10" s="12"/>
      <c r="L10" s="24"/>
      <c r="IM10" s="20"/>
      <c r="IN10" s="20"/>
      <c r="IR10" s="12" t="s">
        <v>21</v>
      </c>
      <c r="IS10" s="19">
        <f>SUM(IS16:IS21)</f>
        <v>436.03267862608755</v>
      </c>
      <c r="IT10" s="22">
        <f>(IS10*100)/IS11</f>
        <v>2.7953478705598509</v>
      </c>
    </row>
    <row r="11" spans="2:254" ht="15" customHeight="1">
      <c r="K11" s="12"/>
      <c r="L11" s="24"/>
      <c r="IM11" s="20"/>
      <c r="IN11" s="20"/>
      <c r="IO11" s="19"/>
      <c r="IS11" s="15">
        <f>SUM(IS6:IS10)</f>
        <v>15598.512200156296</v>
      </c>
      <c r="IT11" s="23">
        <f>SUM(IT6:IT10)</f>
        <v>100.00000000000001</v>
      </c>
    </row>
    <row r="12" spans="2:254" ht="15" customHeight="1">
      <c r="K12" s="12"/>
      <c r="L12" s="24"/>
      <c r="IM12" s="20"/>
      <c r="IN12" s="20"/>
      <c r="IO12" s="19"/>
      <c r="IR12" s="12"/>
      <c r="IS12" s="15"/>
    </row>
    <row r="13" spans="2:254" ht="15" customHeight="1">
      <c r="K13" s="12"/>
      <c r="L13" s="24"/>
      <c r="IM13" s="20"/>
      <c r="IN13" s="20"/>
      <c r="IO13" s="19"/>
      <c r="IR13" s="12"/>
      <c r="IS13" s="16"/>
    </row>
    <row r="14" spans="2:254" ht="15" customHeight="1">
      <c r="K14" s="26"/>
      <c r="L14" s="24"/>
      <c r="IM14" s="20"/>
      <c r="IN14" s="20"/>
      <c r="IO14" s="19"/>
      <c r="IR14" s="12"/>
      <c r="IS14" s="15"/>
    </row>
    <row r="15" spans="2:254" ht="15" customHeight="1">
      <c r="L15" s="25"/>
      <c r="IM15" s="20"/>
      <c r="IN15" s="20"/>
      <c r="IO15" s="19"/>
      <c r="IR15" s="12"/>
      <c r="IS15" s="15"/>
    </row>
    <row r="16" spans="2:254" ht="15" customHeight="1">
      <c r="I16" s="3"/>
      <c r="J16" s="8"/>
      <c r="IM16" s="20"/>
      <c r="IN16" s="20"/>
      <c r="IR16" s="12" t="s">
        <v>18</v>
      </c>
    </row>
    <row r="17" spans="2:254" ht="15" customHeight="1">
      <c r="I17" s="3"/>
      <c r="J17" s="8"/>
      <c r="IM17" s="20"/>
      <c r="IN17" s="20"/>
      <c r="IR17" s="12" t="s">
        <v>19</v>
      </c>
      <c r="IS17" s="19">
        <v>60.73309583333333</v>
      </c>
      <c r="IT17" s="19"/>
    </row>
    <row r="18" spans="2:254" ht="15" customHeight="1">
      <c r="I18" s="3"/>
      <c r="J18" s="8"/>
      <c r="IM18" s="20"/>
      <c r="IN18" s="20"/>
      <c r="IO18" s="19"/>
      <c r="IR18" s="12" t="s">
        <v>7</v>
      </c>
      <c r="IS18" s="19">
        <v>106.69044653061223</v>
      </c>
      <c r="IT18" s="19"/>
    </row>
    <row r="19" spans="2:254" ht="15" customHeight="1">
      <c r="IM19" s="20"/>
      <c r="IN19" s="20"/>
      <c r="IR19" s="12" t="s">
        <v>20</v>
      </c>
    </row>
    <row r="20" spans="2:254" ht="15" customHeight="1">
      <c r="IM20" s="20"/>
      <c r="IN20" s="20"/>
      <c r="IR20" s="12" t="s">
        <v>10</v>
      </c>
      <c r="IS20" s="19">
        <v>145.64837735803241</v>
      </c>
      <c r="IT20" s="19"/>
    </row>
    <row r="21" spans="2:254" ht="15" customHeight="1">
      <c r="IM21" s="20"/>
      <c r="IN21" s="20"/>
      <c r="IO21" s="19"/>
      <c r="IR21" s="12" t="s">
        <v>8</v>
      </c>
      <c r="IS21" s="19">
        <v>122.9607589041096</v>
      </c>
      <c r="IT21" s="19"/>
    </row>
    <row r="22" spans="2:254">
      <c r="IM22" s="20"/>
      <c r="IN22" s="20"/>
      <c r="IO22" s="19"/>
    </row>
    <row r="23" spans="2:254">
      <c r="B23" s="6" t="s">
        <v>12</v>
      </c>
      <c r="IM23" s="20"/>
      <c r="IN23" s="20"/>
      <c r="IO23" s="19"/>
    </row>
    <row r="24" spans="2:254" ht="17.25">
      <c r="B24" s="10" t="s">
        <v>25</v>
      </c>
    </row>
    <row r="25" spans="2:254" ht="15.75">
      <c r="B25" s="9" t="s">
        <v>24</v>
      </c>
    </row>
  </sheetData>
  <mergeCells count="3">
    <mergeCell ref="B2:I2"/>
    <mergeCell ref="B4:I4"/>
    <mergeCell ref="B6:I6"/>
  </mergeCells>
  <phoneticPr fontId="0" type="noConversion"/>
  <printOptions horizontalCentered="1" verticalCentered="1"/>
  <pageMargins left="0" right="0" top="0.98425196850393704" bottom="4" header="0.51181102362204722" footer="0.51181102362204722"/>
  <pageSetup paperSize="9" scale="1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D7AE1-8623-4249-9185-42A24FC29C5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ADB1A9-F9CA-4D34-A34F-E0747BFD1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D23432-0574-49B5-8BFB-60A5BE8738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T1.19</vt:lpstr>
      <vt:lpstr>Gráfico 31 e 32</vt:lpstr>
      <vt:lpstr>Figura 08</vt:lpstr>
      <vt:lpstr>T1.19!Area_de_impressao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Paulo Moraes Filho</dc:creator>
  <cp:lastModifiedBy>Pedro Paulo Moraes Filho</cp:lastModifiedBy>
  <cp:lastPrinted>2007-09-04T18:35:47Z</cp:lastPrinted>
  <dcterms:created xsi:type="dcterms:W3CDTF">1998-02-13T16:54:25Z</dcterms:created>
  <dcterms:modified xsi:type="dcterms:W3CDTF">2024-08-23T17:14:58Z</dcterms:modified>
</cp:coreProperties>
</file>