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1"/>
  <workbookPr/>
  <xr:revisionPtr revIDLastSave="0" documentId="8_{834B8AC9-FA63-4DB6-A08F-7539A4177C28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61" i="1" l="1"/>
  <c r="AL61" i="1"/>
  <c r="AK61" i="1"/>
  <c r="AJ61" i="1"/>
  <c r="AN61" i="1" s="1"/>
  <c r="AM60" i="1"/>
  <c r="AL60" i="1"/>
  <c r="AK60" i="1"/>
  <c r="AJ60" i="1"/>
  <c r="AN60" i="1" s="1"/>
  <c r="AM59" i="1"/>
  <c r="AL59" i="1"/>
  <c r="AK59" i="1"/>
  <c r="AJ59" i="1"/>
  <c r="AN59" i="1" s="1"/>
  <c r="AM58" i="1"/>
  <c r="AL58" i="1"/>
  <c r="AK58" i="1"/>
  <c r="AJ58" i="1"/>
  <c r="AN58" i="1" s="1"/>
  <c r="AM57" i="1"/>
  <c r="AL57" i="1"/>
  <c r="AK57" i="1"/>
  <c r="AJ57" i="1"/>
  <c r="AN57" i="1" s="1"/>
  <c r="AM56" i="1"/>
  <c r="AL56" i="1"/>
  <c r="AK56" i="1"/>
  <c r="AJ56" i="1"/>
  <c r="AN56" i="1" s="1"/>
  <c r="AM55" i="1"/>
  <c r="AL55" i="1"/>
  <c r="AK55" i="1"/>
  <c r="AJ55" i="1"/>
  <c r="AN55" i="1" s="1"/>
  <c r="AM54" i="1"/>
  <c r="AL54" i="1"/>
  <c r="AK54" i="1"/>
  <c r="AJ54" i="1"/>
  <c r="AN54" i="1" s="1"/>
  <c r="AM53" i="1"/>
  <c r="AL53" i="1"/>
  <c r="AK53" i="1"/>
  <c r="AJ53" i="1"/>
  <c r="AN53" i="1" s="1"/>
  <c r="AM52" i="1"/>
  <c r="AL52" i="1"/>
  <c r="AK52" i="1"/>
  <c r="AJ52" i="1"/>
  <c r="AN52" i="1" s="1"/>
  <c r="AM51" i="1"/>
  <c r="AL51" i="1"/>
  <c r="AK51" i="1"/>
  <c r="AJ51" i="1"/>
  <c r="AN51" i="1" s="1"/>
  <c r="AM50" i="1"/>
  <c r="AL50" i="1"/>
  <c r="AK50" i="1"/>
  <c r="AJ50" i="1"/>
  <c r="AN50" i="1" s="1"/>
  <c r="AM49" i="1"/>
  <c r="AL49" i="1"/>
  <c r="AK49" i="1"/>
  <c r="AJ49" i="1"/>
  <c r="AN49" i="1" s="1"/>
  <c r="AM48" i="1"/>
  <c r="AL48" i="1"/>
  <c r="AK48" i="1"/>
  <c r="AJ48" i="1"/>
  <c r="AN48" i="1" s="1"/>
  <c r="AM47" i="1"/>
  <c r="AL47" i="1"/>
  <c r="AK47" i="1"/>
  <c r="AJ47" i="1"/>
  <c r="AN47" i="1" s="1"/>
  <c r="AM46" i="1"/>
  <c r="AL46" i="1"/>
  <c r="AK46" i="1"/>
  <c r="AJ46" i="1"/>
  <c r="AN46" i="1" s="1"/>
  <c r="AM45" i="1"/>
  <c r="AM62" i="1" s="1"/>
  <c r="AL45" i="1"/>
  <c r="AL62" i="1" s="1"/>
  <c r="AK45" i="1"/>
  <c r="AK62" i="1" s="1"/>
  <c r="AJ45" i="1"/>
  <c r="AM41" i="1"/>
  <c r="AL41" i="1"/>
  <c r="AK41" i="1"/>
  <c r="AJ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41" i="1" s="1"/>
  <c r="AM20" i="1"/>
  <c r="AL20" i="1"/>
  <c r="AK20" i="1"/>
  <c r="AJ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N6" i="1"/>
  <c r="AN5" i="1"/>
  <c r="AN4" i="1"/>
  <c r="AN3" i="1"/>
  <c r="AN20" i="1" s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AG22" i="1" s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AG21" i="1" s="1"/>
  <c r="AE20" i="1"/>
  <c r="AD20" i="1"/>
  <c r="AD23" i="1" s="1"/>
  <c r="AC20" i="1"/>
  <c r="AC23" i="1" s="1"/>
  <c r="AB20" i="1"/>
  <c r="AB23" i="1" s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AG20" i="1" s="1"/>
  <c r="AE19" i="1"/>
  <c r="AD19" i="1"/>
  <c r="AC19" i="1"/>
  <c r="AB19" i="1"/>
  <c r="AA19" i="1"/>
  <c r="AA23" i="1" s="1"/>
  <c r="Z19" i="1"/>
  <c r="Z23" i="1" s="1"/>
  <c r="Y19" i="1"/>
  <c r="Y23" i="1" s="1"/>
  <c r="X19" i="1"/>
  <c r="W19" i="1"/>
  <c r="W23" i="1" s="1"/>
  <c r="V19" i="1"/>
  <c r="V23" i="1" s="1"/>
  <c r="U19" i="1"/>
  <c r="T19" i="1"/>
  <c r="T23" i="1" s="1"/>
  <c r="S19" i="1"/>
  <c r="S23" i="1" s="1"/>
  <c r="R19" i="1"/>
  <c r="R23" i="1" s="1"/>
  <c r="Q19" i="1"/>
  <c r="Q23" i="1" s="1"/>
  <c r="P19" i="1"/>
  <c r="P23" i="1" s="1"/>
  <c r="O19" i="1"/>
  <c r="AE15" i="1"/>
  <c r="AD15" i="1"/>
  <c r="AC15" i="1"/>
  <c r="AB15" i="1"/>
  <c r="AA15" i="1"/>
  <c r="Z15" i="1"/>
  <c r="Y15" i="1"/>
  <c r="W15" i="1"/>
  <c r="V15" i="1"/>
  <c r="T15" i="1"/>
  <c r="S15" i="1"/>
  <c r="R15" i="1"/>
  <c r="Q15" i="1"/>
  <c r="P15" i="1"/>
  <c r="O15" i="1"/>
  <c r="AG14" i="1"/>
  <c r="AG13" i="1"/>
  <c r="AG12" i="1"/>
  <c r="AG11" i="1"/>
  <c r="AG15" i="1" s="1"/>
  <c r="AD7" i="1"/>
  <c r="AC7" i="1"/>
  <c r="AB7" i="1"/>
  <c r="AA7" i="1"/>
  <c r="Z7" i="1"/>
  <c r="Y7" i="1"/>
  <c r="W7" i="1"/>
  <c r="V7" i="1"/>
  <c r="T7" i="1"/>
  <c r="S7" i="1"/>
  <c r="R7" i="1"/>
  <c r="Q7" i="1"/>
  <c r="P7" i="1"/>
  <c r="O7" i="1"/>
  <c r="AG7" i="1" s="1"/>
  <c r="AG6" i="1"/>
  <c r="AG5" i="1"/>
  <c r="AG4" i="1"/>
  <c r="AG3" i="1"/>
  <c r="K31" i="1"/>
  <c r="J31" i="1"/>
  <c r="I31" i="1"/>
  <c r="H31" i="1"/>
  <c r="G31" i="1"/>
  <c r="L30" i="1"/>
  <c r="L29" i="1"/>
  <c r="L28" i="1"/>
  <c r="L27" i="1"/>
  <c r="L31" i="1" s="1"/>
  <c r="K22" i="1"/>
  <c r="K33" i="1" s="1"/>
  <c r="J22" i="1"/>
  <c r="J33" i="1" s="1"/>
  <c r="I22" i="1"/>
  <c r="I33" i="1" s="1"/>
  <c r="H22" i="1"/>
  <c r="H33" i="1" s="1"/>
  <c r="G22" i="1"/>
  <c r="G33" i="1" s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22" i="1" s="1"/>
  <c r="L33" i="1" s="1"/>
  <c r="B33" i="1"/>
  <c r="B35" i="1" s="1"/>
  <c r="D21" i="1"/>
  <c r="C21" i="1"/>
  <c r="B21" i="1"/>
  <c r="B23" i="1" s="1"/>
  <c r="B37" i="1" s="1"/>
  <c r="AJ62" i="1" l="1"/>
  <c r="AN45" i="1"/>
  <c r="AN62" i="1" s="1"/>
  <c r="O23" i="1"/>
  <c r="AG23" i="1" s="1"/>
  <c r="AG19" i="1"/>
</calcChain>
</file>

<file path=xl/sharedStrings.xml><?xml version="1.0" encoding="utf-8"?>
<sst xmlns="http://schemas.openxmlformats.org/spreadsheetml/2006/main" count="93" uniqueCount="34">
  <si>
    <t>Planilha Orçamentária PRH-ANP/MCTI e Cláusula de P, D &amp; I (Superior)</t>
  </si>
  <si>
    <t>Planilha de Repasses PRH-ANP/MCTI (Superior)</t>
  </si>
  <si>
    <t>Bolsas concedidas (CTPETRO)</t>
  </si>
  <si>
    <t>Bolsas Concedidas (CTPetro)</t>
  </si>
  <si>
    <t>Ano</t>
  </si>
  <si>
    <t>Fonte ANP</t>
  </si>
  <si>
    <t>Fonte CTPetro</t>
  </si>
  <si>
    <t>Fonte Cláusula de P, D &amp; I</t>
  </si>
  <si>
    <t>Recursos ANP</t>
  </si>
  <si>
    <t>Recursos CTPetro</t>
  </si>
  <si>
    <t xml:space="preserve">  </t>
  </si>
  <si>
    <t xml:space="preserve">2000  </t>
  </si>
  <si>
    <t xml:space="preserve">Total </t>
  </si>
  <si>
    <t>ANO</t>
  </si>
  <si>
    <t>TEC</t>
  </si>
  <si>
    <t xml:space="preserve">GRA </t>
  </si>
  <si>
    <t xml:space="preserve">MSc </t>
  </si>
  <si>
    <t xml:space="preserve">DSc </t>
  </si>
  <si>
    <t>Bolsa &amp; Tx Bancada</t>
  </si>
  <si>
    <t>Bolsas</t>
  </si>
  <si>
    <t>Tx. Bancada</t>
  </si>
  <si>
    <t>Tx. Custeio</t>
  </si>
  <si>
    <t>Totais</t>
  </si>
  <si>
    <t>Tec</t>
  </si>
  <si>
    <t>Bolsas concedidas  (Cláusula de Investimento em P&amp;D)</t>
  </si>
  <si>
    <t>Bolsas concedidas (CTPETRO + Cláusula de Investimento em P&amp;D)</t>
  </si>
  <si>
    <t>Total</t>
  </si>
  <si>
    <t>Subtotal</t>
  </si>
  <si>
    <t>Bolsas Concedidas (Cláusula de Investimento em P&amp;D&amp;I)</t>
  </si>
  <si>
    <t>Planilha de Repasses PRH-ANP/MEC (Técnico)</t>
  </si>
  <si>
    <t>Planilha Orçamentária PRH-ANP/MEC (Técnico)</t>
  </si>
  <si>
    <t>Total Geral</t>
  </si>
  <si>
    <t>OBS: Não foram considerados os repasses da Fonte de Recursos da Cláusula de       P, D &amp; I que são de responsabilidade dos Concessionários.</t>
  </si>
  <si>
    <t>Bolsas Concedidas (CTPetro &amp; Cláusula de Investimento em P&amp;D&amp;I)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</si>
</sst>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Border="1"/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3" fontId="4" fillId="0" borderId="5" xfId="1" applyFont="1" applyFill="1" applyBorder="1" applyAlignment="1"/>
    <xf numFmtId="43" fontId="0" fillId="0" borderId="6" xfId="1" applyFont="1" applyFill="1" applyBorder="1" applyAlignment="1"/>
    <xf numFmtId="0" fontId="0" fillId="0" borderId="5" xfId="0" applyBorder="1" applyAlignment="1">
      <alignment horizontal="center"/>
    </xf>
    <xf numFmtId="43" fontId="0" fillId="0" borderId="5" xfId="1" applyFont="1" applyFill="1" applyBorder="1" applyAlignment="1">
      <alignment horizontal="right"/>
    </xf>
    <xf numFmtId="0" fontId="3" fillId="0" borderId="4" xfId="0" applyFont="1" applyBorder="1"/>
    <xf numFmtId="164" fontId="3" fillId="0" borderId="5" xfId="0" applyNumberFormat="1" applyFont="1" applyBorder="1"/>
    <xf numFmtId="43" fontId="3" fillId="0" borderId="5" xfId="1" applyFont="1" applyFill="1" applyBorder="1" applyAlignment="1"/>
    <xf numFmtId="43" fontId="3" fillId="0" borderId="6" xfId="1" applyFont="1" applyFill="1" applyBorder="1" applyAlignment="1"/>
    <xf numFmtId="0" fontId="3" fillId="0" borderId="8" xfId="0" applyFont="1" applyBorder="1"/>
    <xf numFmtId="0" fontId="3" fillId="0" borderId="9" xfId="0" applyFont="1" applyBorder="1"/>
    <xf numFmtId="43" fontId="3" fillId="0" borderId="9" xfId="1" applyFont="1" applyFill="1" applyBorder="1" applyAlignment="1"/>
    <xf numFmtId="43" fontId="3" fillId="0" borderId="10" xfId="1" applyFont="1" applyFill="1" applyBorder="1" applyAlignment="1"/>
    <xf numFmtId="0" fontId="0" fillId="0" borderId="9" xfId="0" applyBorder="1"/>
    <xf numFmtId="164" fontId="3" fillId="0" borderId="10" xfId="0" applyNumberFormat="1" applyFont="1" applyBorder="1"/>
    <xf numFmtId="164" fontId="3" fillId="0" borderId="7" xfId="0" applyNumberFormat="1" applyFont="1" applyBorder="1" applyAlignment="1">
      <alignment horizontal="center"/>
    </xf>
    <xf numFmtId="43" fontId="4" fillId="0" borderId="5" xfId="1" applyFont="1" applyBorder="1" applyAlignment="1"/>
    <xf numFmtId="43" fontId="0" fillId="0" borderId="6" xfId="1" applyFont="1" applyBorder="1" applyAlignment="1"/>
    <xf numFmtId="43" fontId="4" fillId="0" borderId="6" xfId="1" applyFont="1" applyBorder="1" applyAlignment="1"/>
    <xf numFmtId="164" fontId="3" fillId="0" borderId="6" xfId="0" applyNumberFormat="1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0" xfId="0" applyFont="1"/>
    <xf numFmtId="164" fontId="3" fillId="0" borderId="12" xfId="0" applyNumberFormat="1" applyFont="1" applyBorder="1"/>
    <xf numFmtId="0" fontId="3" fillId="0" borderId="13" xfId="0" applyFont="1" applyBorder="1"/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0" fillId="0" borderId="7" xfId="0" applyNumberFormat="1" applyBorder="1" applyAlignment="1">
      <alignment horizontal="right" wrapText="1"/>
    </xf>
    <xf numFmtId="4" fontId="0" fillId="0" borderId="7" xfId="0" applyNumberForma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wrapText="1"/>
    </xf>
    <xf numFmtId="43" fontId="0" fillId="0" borderId="7" xfId="1" applyFont="1" applyBorder="1" applyAlignment="1">
      <alignment horizontal="right" wrapText="1"/>
    </xf>
    <xf numFmtId="3" fontId="3" fillId="0" borderId="7" xfId="0" applyNumberFormat="1" applyFont="1" applyBorder="1" applyAlignment="1">
      <alignment horizontal="right" wrapText="1"/>
    </xf>
    <xf numFmtId="4" fontId="3" fillId="0" borderId="7" xfId="0" applyNumberFormat="1" applyFont="1" applyBorder="1" applyAlignment="1">
      <alignment horizontal="right" wrapText="1"/>
    </xf>
    <xf numFmtId="0" fontId="3" fillId="0" borderId="8" xfId="0" applyFont="1" applyBorder="1" applyAlignment="1">
      <alignment horizontal="center" wrapText="1"/>
    </xf>
    <xf numFmtId="4" fontId="3" fillId="0" borderId="9" xfId="0" applyNumberFormat="1" applyFont="1" applyBorder="1" applyAlignment="1">
      <alignment horizontal="right" wrapText="1"/>
    </xf>
    <xf numFmtId="4" fontId="3" fillId="0" borderId="10" xfId="0" applyNumberFormat="1" applyFont="1" applyBorder="1" applyAlignment="1">
      <alignment horizontal="right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3" fontId="0" fillId="0" borderId="7" xfId="0" applyNumberFormat="1" applyBorder="1" applyAlignment="1">
      <alignment horizontal="right" vertical="center" wrapText="1"/>
    </xf>
    <xf numFmtId="3" fontId="0" fillId="0" borderId="7" xfId="0" applyNumberForma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right" vertical="center"/>
    </xf>
    <xf numFmtId="3" fontId="3" fillId="0" borderId="18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wrapText="1" readingOrder="1"/>
    </xf>
    <xf numFmtId="0" fontId="6" fillId="0" borderId="7" xfId="0" applyFont="1" applyBorder="1" applyAlignment="1">
      <alignment horizontal="center" wrapText="1" readingOrder="1"/>
    </xf>
    <xf numFmtId="0" fontId="6" fillId="0" borderId="5" xfId="0" applyFont="1" applyBorder="1" applyAlignment="1">
      <alignment horizontal="center" wrapText="1" readingOrder="1"/>
    </xf>
    <xf numFmtId="0" fontId="6" fillId="0" borderId="6" xfId="0" applyFont="1" applyBorder="1" applyAlignment="1">
      <alignment horizontal="center" wrapText="1" readingOrder="1"/>
    </xf>
    <xf numFmtId="0" fontId="6" fillId="0" borderId="4" xfId="0" applyFont="1" applyBorder="1" applyAlignment="1">
      <alignment horizontal="center" wrapText="1" readingOrder="1"/>
    </xf>
    <xf numFmtId="0" fontId="7" fillId="0" borderId="7" xfId="0" applyFont="1" applyBorder="1" applyAlignment="1">
      <alignment horizontal="center" wrapText="1" readingOrder="1"/>
    </xf>
    <xf numFmtId="0" fontId="7" fillId="0" borderId="5" xfId="0" applyFont="1" applyBorder="1" applyAlignment="1">
      <alignment horizontal="center" wrapText="1" readingOrder="1"/>
    </xf>
    <xf numFmtId="0" fontId="7" fillId="0" borderId="6" xfId="0" applyFont="1" applyBorder="1" applyAlignment="1">
      <alignment horizontal="center" wrapText="1" readingOrder="1"/>
    </xf>
    <xf numFmtId="0" fontId="6" fillId="0" borderId="13" xfId="0" applyFont="1" applyBorder="1" applyAlignment="1">
      <alignment horizontal="center" wrapText="1" readingOrder="1"/>
    </xf>
    <xf numFmtId="0" fontId="6" fillId="0" borderId="17" xfId="0" applyFont="1" applyBorder="1" applyAlignment="1">
      <alignment horizontal="center" wrapText="1" readingOrder="1"/>
    </xf>
    <xf numFmtId="0" fontId="6" fillId="0" borderId="14" xfId="0" applyFont="1" applyBorder="1" applyAlignment="1">
      <alignment horizontal="center" wrapText="1" readingOrder="1"/>
    </xf>
    <xf numFmtId="0" fontId="6" fillId="0" borderId="18" xfId="0" applyFont="1" applyBorder="1" applyAlignment="1">
      <alignment horizontal="center" wrapText="1" readingOrder="1"/>
    </xf>
    <xf numFmtId="0" fontId="7" fillId="0" borderId="0" xfId="0" applyFont="1"/>
    <xf numFmtId="0" fontId="3" fillId="4" borderId="24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 wrapText="1" readingOrder="1"/>
    </xf>
    <xf numFmtId="0" fontId="6" fillId="4" borderId="26" xfId="0" applyFont="1" applyFill="1" applyBorder="1" applyAlignment="1">
      <alignment horizontal="center" wrapText="1" readingOrder="1"/>
    </xf>
    <xf numFmtId="0" fontId="3" fillId="0" borderId="13" xfId="0" applyFont="1" applyBorder="1" applyAlignment="1">
      <alignment horizontal="center" wrapText="1"/>
    </xf>
    <xf numFmtId="0" fontId="3" fillId="4" borderId="4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wrapText="1" readingOrder="1"/>
    </xf>
    <xf numFmtId="0" fontId="6" fillId="4" borderId="6" xfId="0" applyFont="1" applyFill="1" applyBorder="1" applyAlignment="1">
      <alignment horizontal="center" wrapText="1" readingOrder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3" fillId="0" borderId="5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64" fontId="3" fillId="0" borderId="14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2"/>
  <sheetViews>
    <sheetView tabSelected="1" topLeftCell="X57" workbookViewId="0">
      <selection activeCell="AI1" sqref="AI1:AN62"/>
    </sheetView>
  </sheetViews>
  <sheetFormatPr defaultRowHeight="15"/>
  <cols>
    <col min="1" max="1" width="11" bestFit="1" customWidth="1"/>
    <col min="2" max="3" width="18.85546875" bestFit="1" customWidth="1"/>
    <col min="4" max="4" width="24.140625" bestFit="1" customWidth="1"/>
    <col min="7" max="7" width="9.85546875" bestFit="1" customWidth="1"/>
    <col min="8" max="8" width="11.85546875" bestFit="1" customWidth="1"/>
    <col min="9" max="9" width="10.85546875" bestFit="1" customWidth="1"/>
    <col min="10" max="10" width="12" bestFit="1" customWidth="1"/>
    <col min="11" max="11" width="11.85546875" bestFit="1" customWidth="1"/>
    <col min="12" max="12" width="12" bestFit="1" customWidth="1"/>
    <col min="14" max="14" width="5.42578125" bestFit="1" customWidth="1"/>
    <col min="15" max="15" width="5.140625" bestFit="1" customWidth="1"/>
    <col min="16" max="16" width="5.7109375" bestFit="1" customWidth="1"/>
    <col min="17" max="32" width="5.140625" bestFit="1" customWidth="1"/>
    <col min="33" max="33" width="5.42578125" bestFit="1" customWidth="1"/>
    <col min="35" max="40" width="10.7109375" customWidth="1"/>
  </cols>
  <sheetData>
    <row r="1" spans="1:40">
      <c r="A1" s="90" t="s">
        <v>0</v>
      </c>
      <c r="B1" s="91"/>
      <c r="C1" s="91"/>
      <c r="D1" s="92"/>
      <c r="F1" s="102" t="s">
        <v>1</v>
      </c>
      <c r="G1" s="103"/>
      <c r="H1" s="103"/>
      <c r="I1" s="103"/>
      <c r="J1" s="103"/>
      <c r="K1" s="103"/>
      <c r="L1" s="104"/>
      <c r="N1" s="86" t="s">
        <v>2</v>
      </c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8"/>
      <c r="AG1" s="89"/>
      <c r="AI1" s="76" t="s">
        <v>3</v>
      </c>
      <c r="AJ1" s="77"/>
      <c r="AK1" s="77"/>
      <c r="AL1" s="77"/>
      <c r="AM1" s="77"/>
      <c r="AN1" s="78"/>
    </row>
    <row r="2" spans="1:40">
      <c r="A2" s="1" t="s">
        <v>4</v>
      </c>
      <c r="B2" s="2" t="s">
        <v>5</v>
      </c>
      <c r="C2" s="2" t="s">
        <v>6</v>
      </c>
      <c r="D2" s="3" t="s">
        <v>7</v>
      </c>
      <c r="F2" s="105" t="s">
        <v>8</v>
      </c>
      <c r="G2" s="106"/>
      <c r="H2" s="106"/>
      <c r="I2" s="106"/>
      <c r="J2" s="107" t="s">
        <v>9</v>
      </c>
      <c r="K2" s="108"/>
      <c r="L2" s="109"/>
      <c r="N2" s="56" t="s">
        <v>10</v>
      </c>
      <c r="O2" s="57">
        <v>1999</v>
      </c>
      <c r="P2" s="57" t="s">
        <v>11</v>
      </c>
      <c r="Q2" s="57">
        <v>2001</v>
      </c>
      <c r="R2" s="57">
        <v>2002</v>
      </c>
      <c r="S2" s="57">
        <v>2003</v>
      </c>
      <c r="T2" s="57">
        <v>2004</v>
      </c>
      <c r="U2" s="57">
        <v>2005</v>
      </c>
      <c r="V2" s="57">
        <v>2006</v>
      </c>
      <c r="W2" s="57">
        <v>2007</v>
      </c>
      <c r="X2" s="57">
        <v>2008</v>
      </c>
      <c r="Y2" s="57">
        <v>2009</v>
      </c>
      <c r="Z2" s="57">
        <v>2010</v>
      </c>
      <c r="AA2" s="57">
        <v>2011</v>
      </c>
      <c r="AB2" s="57">
        <v>2012</v>
      </c>
      <c r="AC2" s="57">
        <v>2013</v>
      </c>
      <c r="AD2" s="57">
        <v>2014</v>
      </c>
      <c r="AE2" s="57">
        <v>2015</v>
      </c>
      <c r="AF2" s="58">
        <v>2016</v>
      </c>
      <c r="AG2" s="59" t="s">
        <v>12</v>
      </c>
      <c r="AI2" s="69" t="s">
        <v>13</v>
      </c>
      <c r="AJ2" s="70" t="s">
        <v>14</v>
      </c>
      <c r="AK2" s="70" t="s">
        <v>15</v>
      </c>
      <c r="AL2" s="70" t="s">
        <v>16</v>
      </c>
      <c r="AM2" s="70" t="s">
        <v>17</v>
      </c>
      <c r="AN2" s="71" t="s">
        <v>12</v>
      </c>
    </row>
    <row r="3" spans="1:40">
      <c r="A3" s="4"/>
      <c r="B3" s="5" t="s">
        <v>18</v>
      </c>
      <c r="C3" s="5" t="s">
        <v>18</v>
      </c>
      <c r="D3" s="6" t="s">
        <v>18</v>
      </c>
      <c r="F3" s="7" t="s">
        <v>13</v>
      </c>
      <c r="G3" s="5" t="s">
        <v>19</v>
      </c>
      <c r="H3" s="32" t="s">
        <v>20</v>
      </c>
      <c r="I3" s="32" t="s">
        <v>21</v>
      </c>
      <c r="J3" s="5" t="s">
        <v>19</v>
      </c>
      <c r="K3" s="32" t="s">
        <v>20</v>
      </c>
      <c r="L3" s="33" t="s">
        <v>22</v>
      </c>
      <c r="N3" s="60" t="s">
        <v>23</v>
      </c>
      <c r="O3" s="61"/>
      <c r="P3" s="61"/>
      <c r="Q3" s="61">
        <v>672</v>
      </c>
      <c r="R3" s="61"/>
      <c r="S3" s="61">
        <v>141</v>
      </c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2"/>
      <c r="AG3" s="63">
        <f>SUM(O3:AE3)</f>
        <v>813</v>
      </c>
      <c r="AI3" s="34">
        <v>1999</v>
      </c>
      <c r="AJ3" s="61"/>
      <c r="AK3" s="61">
        <v>74</v>
      </c>
      <c r="AL3" s="61">
        <v>52</v>
      </c>
      <c r="AM3" s="61">
        <v>18</v>
      </c>
      <c r="AN3" s="59">
        <f>SUM(AJ3:AM3)</f>
        <v>144</v>
      </c>
    </row>
    <row r="4" spans="1:40">
      <c r="A4" s="7">
        <v>1999</v>
      </c>
      <c r="B4" s="8">
        <v>538777.98</v>
      </c>
      <c r="C4" s="8"/>
      <c r="D4" s="9"/>
      <c r="F4" s="34">
        <v>1999</v>
      </c>
      <c r="G4" s="35">
        <v>315577.98</v>
      </c>
      <c r="H4" s="35">
        <v>223200</v>
      </c>
      <c r="I4" s="36">
        <v>0</v>
      </c>
      <c r="J4" s="36">
        <v>0</v>
      </c>
      <c r="K4" s="36">
        <v>0</v>
      </c>
      <c r="L4" s="37">
        <f>SUM(G4:K4)</f>
        <v>538777.98</v>
      </c>
      <c r="N4" s="60" t="s">
        <v>15</v>
      </c>
      <c r="O4" s="61">
        <v>74</v>
      </c>
      <c r="P4" s="61">
        <v>179</v>
      </c>
      <c r="Q4" s="61">
        <v>201</v>
      </c>
      <c r="R4" s="61">
        <v>322</v>
      </c>
      <c r="S4" s="61">
        <v>322</v>
      </c>
      <c r="T4" s="61">
        <v>360</v>
      </c>
      <c r="U4" s="61"/>
      <c r="V4" s="61">
        <v>355</v>
      </c>
      <c r="W4" s="61">
        <v>432</v>
      </c>
      <c r="X4" s="61"/>
      <c r="Y4" s="61">
        <v>373</v>
      </c>
      <c r="Z4" s="61">
        <v>105</v>
      </c>
      <c r="AA4" s="61"/>
      <c r="AB4" s="61">
        <v>253</v>
      </c>
      <c r="AC4" s="61">
        <v>239</v>
      </c>
      <c r="AD4" s="61"/>
      <c r="AE4" s="61"/>
      <c r="AF4" s="62"/>
      <c r="AG4" s="63">
        <f t="shared" ref="AG4:AG7" si="0">SUM(O4:AE4)</f>
        <v>3215</v>
      </c>
      <c r="AI4" s="34">
        <v>2000</v>
      </c>
      <c r="AJ4" s="61"/>
      <c r="AK4" s="61">
        <v>179</v>
      </c>
      <c r="AL4" s="61">
        <v>101</v>
      </c>
      <c r="AM4" s="61">
        <v>37</v>
      </c>
      <c r="AN4" s="59">
        <f t="shared" ref="AN4:AN19" si="1">SUM(AJ4:AM4)</f>
        <v>317</v>
      </c>
    </row>
    <row r="5" spans="1:40">
      <c r="A5" s="7">
        <v>2000</v>
      </c>
      <c r="B5" s="10"/>
      <c r="C5" s="8">
        <v>8325050.2599999998</v>
      </c>
      <c r="D5" s="9"/>
      <c r="F5" s="34">
        <v>2000</v>
      </c>
      <c r="G5" s="38"/>
      <c r="H5" s="38"/>
      <c r="I5" s="38"/>
      <c r="J5" s="35">
        <v>3481424.44</v>
      </c>
      <c r="K5" s="35">
        <v>2568500</v>
      </c>
      <c r="L5" s="37">
        <f>SUM(G5:K5)</f>
        <v>6049924.4399999995</v>
      </c>
      <c r="N5" s="60" t="s">
        <v>16</v>
      </c>
      <c r="O5" s="61">
        <v>52</v>
      </c>
      <c r="P5" s="61">
        <v>101</v>
      </c>
      <c r="Q5" s="61">
        <v>108</v>
      </c>
      <c r="R5" s="61">
        <v>162</v>
      </c>
      <c r="S5" s="61">
        <v>162</v>
      </c>
      <c r="T5" s="61">
        <v>166</v>
      </c>
      <c r="U5" s="61"/>
      <c r="V5" s="61">
        <v>160</v>
      </c>
      <c r="W5" s="61">
        <v>217</v>
      </c>
      <c r="X5" s="61"/>
      <c r="Y5" s="61">
        <v>173</v>
      </c>
      <c r="Z5" s="61">
        <v>56</v>
      </c>
      <c r="AA5" s="61"/>
      <c r="AB5" s="61">
        <v>140</v>
      </c>
      <c r="AC5" s="61">
        <v>134</v>
      </c>
      <c r="AD5" s="61"/>
      <c r="AE5" s="61"/>
      <c r="AF5" s="62"/>
      <c r="AG5" s="63">
        <f t="shared" si="0"/>
        <v>1631</v>
      </c>
      <c r="AI5" s="34">
        <v>2001</v>
      </c>
      <c r="AJ5" s="61">
        <v>672</v>
      </c>
      <c r="AK5" s="61">
        <v>201</v>
      </c>
      <c r="AL5" s="61">
        <v>108</v>
      </c>
      <c r="AM5" s="61">
        <v>44</v>
      </c>
      <c r="AN5" s="59">
        <f t="shared" si="1"/>
        <v>1025</v>
      </c>
    </row>
    <row r="6" spans="1:40">
      <c r="A6" s="7">
        <v>2001</v>
      </c>
      <c r="B6" s="10"/>
      <c r="C6" s="8">
        <v>13031344.91</v>
      </c>
      <c r="D6" s="9"/>
      <c r="F6" s="34">
        <v>2001</v>
      </c>
      <c r="G6" s="38"/>
      <c r="H6" s="38"/>
      <c r="I6" s="38"/>
      <c r="J6" s="35">
        <v>7326171.2699999996</v>
      </c>
      <c r="K6" s="35">
        <v>5548200</v>
      </c>
      <c r="L6" s="37">
        <f>SUM(G6:K6)</f>
        <v>12874371.27</v>
      </c>
      <c r="N6" s="60" t="s">
        <v>17</v>
      </c>
      <c r="O6" s="61">
        <v>18</v>
      </c>
      <c r="P6" s="61">
        <v>37</v>
      </c>
      <c r="Q6" s="61">
        <v>44</v>
      </c>
      <c r="R6" s="61">
        <v>57</v>
      </c>
      <c r="S6" s="61">
        <v>57</v>
      </c>
      <c r="T6" s="61">
        <v>59</v>
      </c>
      <c r="U6" s="61"/>
      <c r="V6" s="61">
        <v>57</v>
      </c>
      <c r="W6" s="61">
        <v>71</v>
      </c>
      <c r="X6" s="61"/>
      <c r="Y6" s="61">
        <v>72</v>
      </c>
      <c r="Z6" s="61">
        <v>24</v>
      </c>
      <c r="AA6" s="61"/>
      <c r="AB6" s="61">
        <v>69</v>
      </c>
      <c r="AC6" s="61">
        <v>70</v>
      </c>
      <c r="AD6" s="61"/>
      <c r="AE6" s="61"/>
      <c r="AF6" s="62"/>
      <c r="AG6" s="63">
        <f t="shared" si="0"/>
        <v>635</v>
      </c>
      <c r="AI6" s="34">
        <v>2002</v>
      </c>
      <c r="AJ6" s="61"/>
      <c r="AK6" s="61">
        <v>322</v>
      </c>
      <c r="AL6" s="61">
        <v>162</v>
      </c>
      <c r="AM6" s="61">
        <v>57</v>
      </c>
      <c r="AN6" s="59">
        <f t="shared" si="1"/>
        <v>541</v>
      </c>
    </row>
    <row r="7" spans="1:40">
      <c r="A7" s="7">
        <v>2002</v>
      </c>
      <c r="B7" s="10"/>
      <c r="C7" s="8">
        <v>18075749.140000001</v>
      </c>
      <c r="D7" s="9"/>
      <c r="F7" s="34">
        <v>2002</v>
      </c>
      <c r="G7" s="38"/>
      <c r="H7" s="38"/>
      <c r="I7" s="38"/>
      <c r="J7" s="35">
        <v>9184895</v>
      </c>
      <c r="K7" s="35">
        <v>7208900</v>
      </c>
      <c r="L7" s="37">
        <f>SUM(G7:K7)</f>
        <v>16393795</v>
      </c>
      <c r="N7" s="64" t="s">
        <v>12</v>
      </c>
      <c r="O7" s="65">
        <f>SUM(O3:O6)</f>
        <v>144</v>
      </c>
      <c r="P7" s="65">
        <f>SUM(P3:P6)</f>
        <v>317</v>
      </c>
      <c r="Q7" s="65">
        <f t="shared" ref="Q7:AA7" si="2">SUM(Q3:Q6)</f>
        <v>1025</v>
      </c>
      <c r="R7" s="65">
        <f t="shared" si="2"/>
        <v>541</v>
      </c>
      <c r="S7" s="65">
        <f t="shared" si="2"/>
        <v>682</v>
      </c>
      <c r="T7" s="65">
        <f t="shared" si="2"/>
        <v>585</v>
      </c>
      <c r="U7" s="65"/>
      <c r="V7" s="65">
        <f t="shared" si="2"/>
        <v>572</v>
      </c>
      <c r="W7" s="65">
        <f t="shared" si="2"/>
        <v>720</v>
      </c>
      <c r="X7" s="65"/>
      <c r="Y7" s="65">
        <f t="shared" si="2"/>
        <v>618</v>
      </c>
      <c r="Z7" s="65">
        <f t="shared" si="2"/>
        <v>185</v>
      </c>
      <c r="AA7" s="65">
        <f t="shared" si="2"/>
        <v>0</v>
      </c>
      <c r="AB7" s="65">
        <f>SUM(AB4:AB6)</f>
        <v>462</v>
      </c>
      <c r="AC7" s="65">
        <f t="shared" ref="AC7:AD7" si="3">SUM(AC4:AC6)</f>
        <v>443</v>
      </c>
      <c r="AD7" s="65">
        <f t="shared" si="3"/>
        <v>0</v>
      </c>
      <c r="AE7" s="65">
        <v>0</v>
      </c>
      <c r="AF7" s="66">
        <v>0</v>
      </c>
      <c r="AG7" s="67">
        <f t="shared" si="0"/>
        <v>6294</v>
      </c>
      <c r="AI7" s="34">
        <v>2003</v>
      </c>
      <c r="AJ7" s="61">
        <v>141</v>
      </c>
      <c r="AK7" s="61">
        <v>322</v>
      </c>
      <c r="AL7" s="61">
        <v>162</v>
      </c>
      <c r="AM7" s="61">
        <v>57</v>
      </c>
      <c r="AN7" s="59">
        <f t="shared" si="1"/>
        <v>682</v>
      </c>
    </row>
    <row r="8" spans="1:40">
      <c r="A8" s="7">
        <v>2003</v>
      </c>
      <c r="B8" s="10"/>
      <c r="C8" s="8">
        <v>11153738</v>
      </c>
      <c r="D8" s="9"/>
      <c r="F8" s="34">
        <v>2003</v>
      </c>
      <c r="G8" s="38"/>
      <c r="H8" s="38"/>
      <c r="I8" s="38"/>
      <c r="J8" s="35">
        <v>6509293.96</v>
      </c>
      <c r="K8" s="35">
        <v>4644444.43</v>
      </c>
      <c r="L8" s="37">
        <f>SUM(G8:K8)</f>
        <v>11153738.390000001</v>
      </c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I8" s="34">
        <v>2004</v>
      </c>
      <c r="AJ8" s="61"/>
      <c r="AK8" s="61">
        <v>360</v>
      </c>
      <c r="AL8" s="61">
        <v>166</v>
      </c>
      <c r="AM8" s="61">
        <v>59</v>
      </c>
      <c r="AN8" s="59">
        <f t="shared" si="1"/>
        <v>585</v>
      </c>
    </row>
    <row r="9" spans="1:40">
      <c r="A9" s="7">
        <v>2004</v>
      </c>
      <c r="B9" s="10"/>
      <c r="C9" s="8">
        <v>22476978</v>
      </c>
      <c r="D9" s="9"/>
      <c r="F9" s="34">
        <v>2004</v>
      </c>
      <c r="G9" s="38"/>
      <c r="H9" s="38"/>
      <c r="I9" s="38"/>
      <c r="J9" s="35">
        <v>13226438.050000001</v>
      </c>
      <c r="K9" s="35">
        <v>9250539.9499999993</v>
      </c>
      <c r="L9" s="37">
        <f t="shared" ref="L9:L21" si="4">SUM(G9:K9)</f>
        <v>22476978</v>
      </c>
      <c r="N9" s="86" t="s">
        <v>24</v>
      </c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8"/>
      <c r="AG9" s="89"/>
      <c r="AI9" s="34">
        <v>2005</v>
      </c>
      <c r="AJ9" s="61"/>
      <c r="AK9" s="61"/>
      <c r="AL9" s="61"/>
      <c r="AM9" s="61"/>
      <c r="AN9" s="59">
        <f t="shared" si="1"/>
        <v>0</v>
      </c>
    </row>
    <row r="10" spans="1:40">
      <c r="A10" s="7">
        <v>2005</v>
      </c>
      <c r="B10" s="10"/>
      <c r="C10" s="8">
        <v>15000000</v>
      </c>
      <c r="D10" s="9"/>
      <c r="F10" s="34">
        <v>2005</v>
      </c>
      <c r="G10" s="38"/>
      <c r="H10" s="38"/>
      <c r="I10" s="38"/>
      <c r="J10" s="35">
        <v>7698350.9299999997</v>
      </c>
      <c r="K10" s="35">
        <v>7250119.2000000002</v>
      </c>
      <c r="L10" s="37">
        <f t="shared" si="4"/>
        <v>14948470.129999999</v>
      </c>
      <c r="N10" s="56" t="s">
        <v>10</v>
      </c>
      <c r="O10" s="57">
        <v>1999</v>
      </c>
      <c r="P10" s="57" t="s">
        <v>11</v>
      </c>
      <c r="Q10" s="57">
        <v>2001</v>
      </c>
      <c r="R10" s="57">
        <v>2002</v>
      </c>
      <c r="S10" s="57">
        <v>2003</v>
      </c>
      <c r="T10" s="57">
        <v>2004</v>
      </c>
      <c r="U10" s="57">
        <v>2005</v>
      </c>
      <c r="V10" s="57">
        <v>2006</v>
      </c>
      <c r="W10" s="57">
        <v>2007</v>
      </c>
      <c r="X10" s="57">
        <v>2008</v>
      </c>
      <c r="Y10" s="57">
        <v>2009</v>
      </c>
      <c r="Z10" s="57">
        <v>2010</v>
      </c>
      <c r="AA10" s="57">
        <v>2011</v>
      </c>
      <c r="AB10" s="57">
        <v>2012</v>
      </c>
      <c r="AC10" s="57">
        <v>2013</v>
      </c>
      <c r="AD10" s="57">
        <v>2014</v>
      </c>
      <c r="AE10" s="57">
        <v>2015</v>
      </c>
      <c r="AF10" s="58">
        <v>2016</v>
      </c>
      <c r="AG10" s="59" t="s">
        <v>12</v>
      </c>
      <c r="AI10" s="34">
        <v>2006</v>
      </c>
      <c r="AJ10" s="61"/>
      <c r="AK10" s="61">
        <v>355</v>
      </c>
      <c r="AL10" s="61">
        <v>160</v>
      </c>
      <c r="AM10" s="61">
        <v>57</v>
      </c>
      <c r="AN10" s="59">
        <f t="shared" si="1"/>
        <v>572</v>
      </c>
    </row>
    <row r="11" spans="1:40">
      <c r="A11" s="7">
        <v>2006</v>
      </c>
      <c r="B11" s="10"/>
      <c r="C11" s="8">
        <v>24000000</v>
      </c>
      <c r="D11" s="9"/>
      <c r="F11" s="34">
        <v>2006</v>
      </c>
      <c r="G11" s="38"/>
      <c r="H11" s="38"/>
      <c r="I11" s="38"/>
      <c r="J11" s="35">
        <v>9355670</v>
      </c>
      <c r="K11" s="35">
        <v>7644330</v>
      </c>
      <c r="L11" s="37">
        <f t="shared" si="4"/>
        <v>17000000</v>
      </c>
      <c r="N11" s="60" t="s">
        <v>23</v>
      </c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2"/>
      <c r="AG11" s="63">
        <f>SUM(O11:AE11)</f>
        <v>0</v>
      </c>
      <c r="AI11" s="34">
        <v>2007</v>
      </c>
      <c r="AJ11" s="61"/>
      <c r="AK11" s="61">
        <v>432</v>
      </c>
      <c r="AL11" s="61">
        <v>217</v>
      </c>
      <c r="AM11" s="61">
        <v>71</v>
      </c>
      <c r="AN11" s="59">
        <f t="shared" si="1"/>
        <v>720</v>
      </c>
    </row>
    <row r="12" spans="1:40">
      <c r="A12" s="7">
        <v>2007</v>
      </c>
      <c r="B12" s="10"/>
      <c r="C12" s="8">
        <v>27000000</v>
      </c>
      <c r="D12" s="9"/>
      <c r="F12" s="34">
        <v>2007</v>
      </c>
      <c r="G12" s="38"/>
      <c r="H12" s="38"/>
      <c r="I12" s="38"/>
      <c r="J12" s="35">
        <v>13209078.039999999</v>
      </c>
      <c r="K12" s="35">
        <v>10790921.960000001</v>
      </c>
      <c r="L12" s="37">
        <f t="shared" si="4"/>
        <v>24000000</v>
      </c>
      <c r="N12" s="60" t="s">
        <v>15</v>
      </c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>
        <v>90</v>
      </c>
      <c r="Z12" s="61">
        <v>108</v>
      </c>
      <c r="AA12" s="61">
        <v>411</v>
      </c>
      <c r="AB12" s="61">
        <v>285</v>
      </c>
      <c r="AC12" s="61">
        <v>236</v>
      </c>
      <c r="AD12" s="61"/>
      <c r="AE12" s="61"/>
      <c r="AF12" s="62"/>
      <c r="AG12" s="63">
        <f t="shared" ref="AG12:AG14" si="5">SUM(O12:AE12)</f>
        <v>1130</v>
      </c>
      <c r="AI12" s="34">
        <v>2008</v>
      </c>
      <c r="AJ12" s="61"/>
      <c r="AK12" s="61"/>
      <c r="AL12" s="61"/>
      <c r="AM12" s="61"/>
      <c r="AN12" s="59">
        <f t="shared" si="1"/>
        <v>0</v>
      </c>
    </row>
    <row r="13" spans="1:40">
      <c r="A13" s="7">
        <v>2008</v>
      </c>
      <c r="B13" s="10"/>
      <c r="C13" s="8">
        <v>19400000</v>
      </c>
      <c r="D13" s="9"/>
      <c r="F13" s="34">
        <v>2008</v>
      </c>
      <c r="G13" s="38"/>
      <c r="H13" s="38"/>
      <c r="I13" s="38"/>
      <c r="J13" s="35">
        <v>12680546.52</v>
      </c>
      <c r="K13" s="35">
        <v>8082859.6399999997</v>
      </c>
      <c r="L13" s="37">
        <f t="shared" si="4"/>
        <v>20763406.16</v>
      </c>
      <c r="N13" s="60" t="s">
        <v>16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>
        <v>40</v>
      </c>
      <c r="Z13" s="61">
        <v>62</v>
      </c>
      <c r="AA13" s="61">
        <v>200</v>
      </c>
      <c r="AB13" s="61">
        <v>165</v>
      </c>
      <c r="AC13" s="61">
        <v>138</v>
      </c>
      <c r="AD13" s="61"/>
      <c r="AE13" s="61"/>
      <c r="AF13" s="62"/>
      <c r="AG13" s="63">
        <f t="shared" si="5"/>
        <v>605</v>
      </c>
      <c r="AI13" s="34">
        <v>2009</v>
      </c>
      <c r="AJ13" s="61"/>
      <c r="AK13" s="61">
        <v>373</v>
      </c>
      <c r="AL13" s="61">
        <v>173</v>
      </c>
      <c r="AM13" s="61">
        <v>72</v>
      </c>
      <c r="AN13" s="59">
        <f t="shared" si="1"/>
        <v>618</v>
      </c>
    </row>
    <row r="14" spans="1:40">
      <c r="A14" s="7">
        <v>2009</v>
      </c>
      <c r="B14" s="10"/>
      <c r="C14" s="8">
        <v>20000000</v>
      </c>
      <c r="D14" s="9">
        <v>6122750.4000000004</v>
      </c>
      <c r="F14" s="34">
        <v>2009</v>
      </c>
      <c r="G14" s="38"/>
      <c r="H14" s="38"/>
      <c r="I14" s="38"/>
      <c r="J14" s="35">
        <v>11671727.640000001</v>
      </c>
      <c r="K14" s="35">
        <v>6439056.9800000004</v>
      </c>
      <c r="L14" s="37">
        <f t="shared" si="4"/>
        <v>18110784.620000001</v>
      </c>
      <c r="N14" s="60" t="s">
        <v>17</v>
      </c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>
        <v>19</v>
      </c>
      <c r="Z14" s="61">
        <v>21</v>
      </c>
      <c r="AA14" s="61">
        <v>90</v>
      </c>
      <c r="AB14" s="61">
        <v>74</v>
      </c>
      <c r="AC14" s="61">
        <v>57</v>
      </c>
      <c r="AD14" s="61"/>
      <c r="AE14" s="61"/>
      <c r="AF14" s="62"/>
      <c r="AG14" s="63">
        <f t="shared" si="5"/>
        <v>261</v>
      </c>
      <c r="AI14" s="34">
        <v>2010</v>
      </c>
      <c r="AJ14" s="61"/>
      <c r="AK14" s="61">
        <v>105</v>
      </c>
      <c r="AL14" s="61">
        <v>56</v>
      </c>
      <c r="AM14" s="61">
        <v>24</v>
      </c>
      <c r="AN14" s="59">
        <f t="shared" si="1"/>
        <v>185</v>
      </c>
    </row>
    <row r="15" spans="1:40">
      <c r="A15" s="7">
        <v>2010</v>
      </c>
      <c r="B15" s="10"/>
      <c r="C15" s="8">
        <v>20500000</v>
      </c>
      <c r="D15" s="9">
        <v>8675748</v>
      </c>
      <c r="F15" s="34">
        <v>2010</v>
      </c>
      <c r="G15" s="38"/>
      <c r="H15" s="38"/>
      <c r="I15" s="38"/>
      <c r="J15" s="35">
        <v>9750352.2300000004</v>
      </c>
      <c r="K15" s="35">
        <v>5249647.76</v>
      </c>
      <c r="L15" s="37">
        <f t="shared" si="4"/>
        <v>14999999.99</v>
      </c>
      <c r="N15" s="64" t="s">
        <v>12</v>
      </c>
      <c r="O15" s="65">
        <f>SUM(O11:O14)</f>
        <v>0</v>
      </c>
      <c r="P15" s="65">
        <f>SUM(P11:P14)</f>
        <v>0</v>
      </c>
      <c r="Q15" s="65">
        <f t="shared" ref="Q15:AG15" si="6">SUM(Q11:Q14)</f>
        <v>0</v>
      </c>
      <c r="R15" s="65">
        <f t="shared" si="6"/>
        <v>0</v>
      </c>
      <c r="S15" s="65">
        <f t="shared" si="6"/>
        <v>0</v>
      </c>
      <c r="T15" s="65">
        <f t="shared" si="6"/>
        <v>0</v>
      </c>
      <c r="U15" s="65"/>
      <c r="V15" s="65">
        <f t="shared" si="6"/>
        <v>0</v>
      </c>
      <c r="W15" s="65">
        <f t="shared" si="6"/>
        <v>0</v>
      </c>
      <c r="X15" s="65"/>
      <c r="Y15" s="65">
        <f t="shared" si="6"/>
        <v>149</v>
      </c>
      <c r="Z15" s="65">
        <f t="shared" si="6"/>
        <v>191</v>
      </c>
      <c r="AA15" s="65">
        <f t="shared" si="6"/>
        <v>701</v>
      </c>
      <c r="AB15" s="65">
        <f t="shared" si="6"/>
        <v>524</v>
      </c>
      <c r="AC15" s="65">
        <f>SUM(AC11:AC14)</f>
        <v>431</v>
      </c>
      <c r="AD15" s="65">
        <f t="shared" si="6"/>
        <v>0</v>
      </c>
      <c r="AE15" s="65">
        <f t="shared" si="6"/>
        <v>0</v>
      </c>
      <c r="AF15" s="66">
        <v>0</v>
      </c>
      <c r="AG15" s="67">
        <f t="shared" si="6"/>
        <v>1996</v>
      </c>
      <c r="AI15" s="34">
        <v>2011</v>
      </c>
      <c r="AJ15" s="61"/>
      <c r="AK15" s="61"/>
      <c r="AL15" s="61"/>
      <c r="AM15" s="61"/>
      <c r="AN15" s="59">
        <f t="shared" si="1"/>
        <v>0</v>
      </c>
    </row>
    <row r="16" spans="1:40">
      <c r="A16" s="7">
        <v>2011</v>
      </c>
      <c r="B16" s="10"/>
      <c r="C16" s="11"/>
      <c r="D16" s="9">
        <v>30018008.800000001</v>
      </c>
      <c r="F16" s="34">
        <v>2011</v>
      </c>
      <c r="G16" s="38"/>
      <c r="H16" s="38"/>
      <c r="I16" s="38"/>
      <c r="J16" s="35">
        <v>9624452.6300000008</v>
      </c>
      <c r="K16" s="35">
        <v>5875547.3700000001</v>
      </c>
      <c r="L16" s="37">
        <f t="shared" si="4"/>
        <v>15500000</v>
      </c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I16" s="34">
        <v>2012</v>
      </c>
      <c r="AJ16" s="61"/>
      <c r="AK16" s="61">
        <v>253</v>
      </c>
      <c r="AL16" s="61">
        <v>140</v>
      </c>
      <c r="AM16" s="61">
        <v>69</v>
      </c>
      <c r="AN16" s="59">
        <f t="shared" si="1"/>
        <v>462</v>
      </c>
    </row>
    <row r="17" spans="1:40">
      <c r="A17" s="7">
        <v>2012</v>
      </c>
      <c r="B17" s="10"/>
      <c r="C17" s="8">
        <v>20000000</v>
      </c>
      <c r="D17" s="9">
        <v>0</v>
      </c>
      <c r="F17" s="34">
        <v>2012</v>
      </c>
      <c r="G17" s="38"/>
      <c r="H17" s="38"/>
      <c r="I17" s="38"/>
      <c r="J17" s="35">
        <v>10611612.630000001</v>
      </c>
      <c r="K17" s="35">
        <v>4439550.21</v>
      </c>
      <c r="L17" s="37">
        <f t="shared" si="4"/>
        <v>15051162.84</v>
      </c>
      <c r="N17" s="86" t="s">
        <v>25</v>
      </c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8"/>
      <c r="AG17" s="89"/>
      <c r="AI17" s="34">
        <v>2013</v>
      </c>
      <c r="AJ17" s="61"/>
      <c r="AK17" s="61">
        <v>239</v>
      </c>
      <c r="AL17" s="61">
        <v>134</v>
      </c>
      <c r="AM17" s="61">
        <v>70</v>
      </c>
      <c r="AN17" s="59">
        <f t="shared" si="1"/>
        <v>443</v>
      </c>
    </row>
    <row r="18" spans="1:40">
      <c r="A18" s="7">
        <v>2013</v>
      </c>
      <c r="B18" s="10"/>
      <c r="C18" s="8">
        <v>30000000</v>
      </c>
      <c r="D18" s="9">
        <v>39811118.399999999</v>
      </c>
      <c r="F18" s="34">
        <v>2013</v>
      </c>
      <c r="G18" s="38"/>
      <c r="H18" s="38"/>
      <c r="I18" s="38"/>
      <c r="J18" s="35">
        <v>16748584</v>
      </c>
      <c r="K18" s="35">
        <v>8200253</v>
      </c>
      <c r="L18" s="37">
        <f t="shared" si="4"/>
        <v>24948837</v>
      </c>
      <c r="N18" s="56" t="s">
        <v>10</v>
      </c>
      <c r="O18" s="57">
        <v>1999</v>
      </c>
      <c r="P18" s="57" t="s">
        <v>11</v>
      </c>
      <c r="Q18" s="57">
        <v>2001</v>
      </c>
      <c r="R18" s="57">
        <v>2002</v>
      </c>
      <c r="S18" s="57">
        <v>2003</v>
      </c>
      <c r="T18" s="57">
        <v>2004</v>
      </c>
      <c r="U18" s="57">
        <v>2005</v>
      </c>
      <c r="V18" s="57">
        <v>2006</v>
      </c>
      <c r="W18" s="57">
        <v>2007</v>
      </c>
      <c r="X18" s="57">
        <v>2008</v>
      </c>
      <c r="Y18" s="57">
        <v>2009</v>
      </c>
      <c r="Z18" s="57">
        <v>2010</v>
      </c>
      <c r="AA18" s="57">
        <v>2011</v>
      </c>
      <c r="AB18" s="57">
        <v>2012</v>
      </c>
      <c r="AC18" s="57">
        <v>2013</v>
      </c>
      <c r="AD18" s="57">
        <v>2014</v>
      </c>
      <c r="AE18" s="57">
        <v>2015</v>
      </c>
      <c r="AF18" s="58">
        <v>2016</v>
      </c>
      <c r="AG18" s="59" t="s">
        <v>12</v>
      </c>
      <c r="AI18" s="34">
        <v>2014</v>
      </c>
      <c r="AJ18" s="61"/>
      <c r="AK18" s="61"/>
      <c r="AL18" s="61"/>
      <c r="AM18" s="61"/>
      <c r="AN18" s="59">
        <f t="shared" si="1"/>
        <v>0</v>
      </c>
    </row>
    <row r="19" spans="1:40">
      <c r="A19" s="7">
        <v>2014</v>
      </c>
      <c r="B19" s="10"/>
      <c r="C19" s="11"/>
      <c r="D19" s="9">
        <v>32075596.800000001</v>
      </c>
      <c r="F19" s="34">
        <v>2014</v>
      </c>
      <c r="G19" s="38"/>
      <c r="H19" s="38"/>
      <c r="I19" s="38"/>
      <c r="J19" s="35">
        <v>7277311</v>
      </c>
      <c r="K19" s="35">
        <v>2722689</v>
      </c>
      <c r="L19" s="37">
        <f t="shared" si="4"/>
        <v>10000000</v>
      </c>
      <c r="N19" s="60" t="s">
        <v>23</v>
      </c>
      <c r="O19" s="61">
        <f>O3+O11</f>
        <v>0</v>
      </c>
      <c r="P19" s="61">
        <f t="shared" ref="P19:AE19" si="7">P3+P11</f>
        <v>0</v>
      </c>
      <c r="Q19" s="61">
        <f t="shared" si="7"/>
        <v>672</v>
      </c>
      <c r="R19" s="61">
        <f t="shared" si="7"/>
        <v>0</v>
      </c>
      <c r="S19" s="61">
        <f t="shared" si="7"/>
        <v>141</v>
      </c>
      <c r="T19" s="61">
        <f t="shared" si="7"/>
        <v>0</v>
      </c>
      <c r="U19" s="61">
        <f t="shared" si="7"/>
        <v>0</v>
      </c>
      <c r="V19" s="61">
        <f t="shared" si="7"/>
        <v>0</v>
      </c>
      <c r="W19" s="61">
        <f t="shared" si="7"/>
        <v>0</v>
      </c>
      <c r="X19" s="61">
        <f t="shared" si="7"/>
        <v>0</v>
      </c>
      <c r="Y19" s="61">
        <f t="shared" si="7"/>
        <v>0</v>
      </c>
      <c r="Z19" s="61">
        <f t="shared" si="7"/>
        <v>0</v>
      </c>
      <c r="AA19" s="61">
        <f t="shared" si="7"/>
        <v>0</v>
      </c>
      <c r="AB19" s="61">
        <f t="shared" si="7"/>
        <v>0</v>
      </c>
      <c r="AC19" s="61">
        <f t="shared" si="7"/>
        <v>0</v>
      </c>
      <c r="AD19" s="61">
        <f t="shared" si="7"/>
        <v>0</v>
      </c>
      <c r="AE19" s="61">
        <f t="shared" si="7"/>
        <v>0</v>
      </c>
      <c r="AF19" s="62"/>
      <c r="AG19" s="63">
        <f>SUM(O19:AE19)</f>
        <v>813</v>
      </c>
      <c r="AI19" s="34">
        <v>2015</v>
      </c>
      <c r="AJ19" s="61"/>
      <c r="AK19" s="61"/>
      <c r="AL19" s="61"/>
      <c r="AM19" s="61"/>
      <c r="AN19" s="59">
        <f t="shared" si="1"/>
        <v>0</v>
      </c>
    </row>
    <row r="20" spans="1:40">
      <c r="A20" s="7">
        <v>2015</v>
      </c>
      <c r="B20" s="10"/>
      <c r="C20" s="11">
        <v>7000000</v>
      </c>
      <c r="D20" s="9"/>
      <c r="F20" s="34">
        <v>2015</v>
      </c>
      <c r="G20" s="38"/>
      <c r="H20" s="38"/>
      <c r="I20" s="38"/>
      <c r="J20" s="35">
        <v>3000000</v>
      </c>
      <c r="K20" s="35"/>
      <c r="L20" s="37">
        <f t="shared" si="4"/>
        <v>3000000</v>
      </c>
      <c r="N20" s="60" t="s">
        <v>15</v>
      </c>
      <c r="O20" s="61">
        <f t="shared" ref="O20:AE22" si="8">O4+O12</f>
        <v>74</v>
      </c>
      <c r="P20" s="61">
        <f t="shared" si="8"/>
        <v>179</v>
      </c>
      <c r="Q20" s="61">
        <f t="shared" si="8"/>
        <v>201</v>
      </c>
      <c r="R20" s="61">
        <f t="shared" si="8"/>
        <v>322</v>
      </c>
      <c r="S20" s="61">
        <f t="shared" si="8"/>
        <v>322</v>
      </c>
      <c r="T20" s="61">
        <f t="shared" si="8"/>
        <v>360</v>
      </c>
      <c r="U20" s="61">
        <f t="shared" si="8"/>
        <v>0</v>
      </c>
      <c r="V20" s="61">
        <f t="shared" si="8"/>
        <v>355</v>
      </c>
      <c r="W20" s="61">
        <f t="shared" si="8"/>
        <v>432</v>
      </c>
      <c r="X20" s="61">
        <f t="shared" si="8"/>
        <v>0</v>
      </c>
      <c r="Y20" s="61">
        <f t="shared" si="8"/>
        <v>463</v>
      </c>
      <c r="Z20" s="61">
        <f t="shared" si="8"/>
        <v>213</v>
      </c>
      <c r="AA20" s="61">
        <f t="shared" si="8"/>
        <v>411</v>
      </c>
      <c r="AB20" s="61">
        <f t="shared" si="8"/>
        <v>538</v>
      </c>
      <c r="AC20" s="61">
        <f t="shared" si="8"/>
        <v>475</v>
      </c>
      <c r="AD20" s="61">
        <f t="shared" si="8"/>
        <v>0</v>
      </c>
      <c r="AE20" s="61">
        <f t="shared" si="8"/>
        <v>0</v>
      </c>
      <c r="AF20" s="62"/>
      <c r="AG20" s="63">
        <f t="shared" ref="AG20:AG23" si="9">SUM(O20:AE20)</f>
        <v>4345</v>
      </c>
      <c r="AI20" s="72" t="s">
        <v>26</v>
      </c>
      <c r="AJ20" s="65">
        <f>SUM(AJ3:AJ19)</f>
        <v>813</v>
      </c>
      <c r="AK20" s="65">
        <f t="shared" ref="AK20:AN20" si="10">SUM(AK3:AK19)</f>
        <v>3215</v>
      </c>
      <c r="AL20" s="65">
        <f t="shared" si="10"/>
        <v>1631</v>
      </c>
      <c r="AM20" s="65">
        <f t="shared" si="10"/>
        <v>635</v>
      </c>
      <c r="AN20" s="67">
        <f t="shared" si="10"/>
        <v>6294</v>
      </c>
    </row>
    <row r="21" spans="1:40">
      <c r="A21" s="12" t="s">
        <v>27</v>
      </c>
      <c r="B21" s="13">
        <f>SUM(B4:B20)</f>
        <v>538777.98</v>
      </c>
      <c r="C21" s="14">
        <f>SUM(C4:C20)</f>
        <v>255962860.31</v>
      </c>
      <c r="D21" s="15">
        <f>SUM(D4:D20)</f>
        <v>116703222.39999999</v>
      </c>
      <c r="F21" s="34">
        <v>2016</v>
      </c>
      <c r="G21" s="38"/>
      <c r="H21" s="38"/>
      <c r="I21" s="38"/>
      <c r="J21" s="35">
        <v>4000000</v>
      </c>
      <c r="K21" s="35"/>
      <c r="L21" s="37">
        <f t="shared" si="4"/>
        <v>4000000</v>
      </c>
      <c r="N21" s="60" t="s">
        <v>16</v>
      </c>
      <c r="O21" s="61">
        <f t="shared" si="8"/>
        <v>52</v>
      </c>
      <c r="P21" s="61">
        <f t="shared" si="8"/>
        <v>101</v>
      </c>
      <c r="Q21" s="61">
        <f t="shared" si="8"/>
        <v>108</v>
      </c>
      <c r="R21" s="61">
        <f t="shared" si="8"/>
        <v>162</v>
      </c>
      <c r="S21" s="61">
        <f t="shared" si="8"/>
        <v>162</v>
      </c>
      <c r="T21" s="61">
        <f t="shared" si="8"/>
        <v>166</v>
      </c>
      <c r="U21" s="61">
        <f t="shared" si="8"/>
        <v>0</v>
      </c>
      <c r="V21" s="61">
        <f t="shared" si="8"/>
        <v>160</v>
      </c>
      <c r="W21" s="61">
        <f t="shared" si="8"/>
        <v>217</v>
      </c>
      <c r="X21" s="61">
        <f t="shared" si="8"/>
        <v>0</v>
      </c>
      <c r="Y21" s="61">
        <f t="shared" si="8"/>
        <v>213</v>
      </c>
      <c r="Z21" s="61">
        <f t="shared" si="8"/>
        <v>118</v>
      </c>
      <c r="AA21" s="61">
        <f t="shared" si="8"/>
        <v>200</v>
      </c>
      <c r="AB21" s="61">
        <f t="shared" si="8"/>
        <v>305</v>
      </c>
      <c r="AC21" s="61">
        <f t="shared" si="8"/>
        <v>272</v>
      </c>
      <c r="AD21" s="61">
        <f t="shared" si="8"/>
        <v>0</v>
      </c>
      <c r="AE21" s="61">
        <f t="shared" si="8"/>
        <v>0</v>
      </c>
      <c r="AF21" s="62"/>
      <c r="AG21" s="63">
        <f t="shared" si="9"/>
        <v>2236</v>
      </c>
    </row>
    <row r="22" spans="1:40">
      <c r="A22" s="16"/>
      <c r="B22" s="17"/>
      <c r="C22" s="18"/>
      <c r="D22" s="19"/>
      <c r="F22" s="34" t="s">
        <v>26</v>
      </c>
      <c r="G22" s="39">
        <f>SUM(G4:G19)</f>
        <v>315577.98</v>
      </c>
      <c r="H22" s="39">
        <f>SUM(H4:H19)</f>
        <v>223200</v>
      </c>
      <c r="I22" s="40">
        <f>SUM(I4:I19)</f>
        <v>0</v>
      </c>
      <c r="J22" s="39">
        <f>SUM(J4:J21)</f>
        <v>155355908.33999997</v>
      </c>
      <c r="K22" s="39">
        <f>SUM(K4:K21)</f>
        <v>95915559.5</v>
      </c>
      <c r="L22" s="37">
        <f>SUM(L4:L19)</f>
        <v>244810245.82000002</v>
      </c>
      <c r="N22" s="60" t="s">
        <v>17</v>
      </c>
      <c r="O22" s="61">
        <f t="shared" si="8"/>
        <v>18</v>
      </c>
      <c r="P22" s="61">
        <f t="shared" si="8"/>
        <v>37</v>
      </c>
      <c r="Q22" s="61">
        <f t="shared" si="8"/>
        <v>44</v>
      </c>
      <c r="R22" s="61">
        <f t="shared" si="8"/>
        <v>57</v>
      </c>
      <c r="S22" s="61">
        <f t="shared" si="8"/>
        <v>57</v>
      </c>
      <c r="T22" s="61">
        <f t="shared" si="8"/>
        <v>59</v>
      </c>
      <c r="U22" s="61">
        <f t="shared" si="8"/>
        <v>0</v>
      </c>
      <c r="V22" s="61">
        <f t="shared" si="8"/>
        <v>57</v>
      </c>
      <c r="W22" s="61">
        <f t="shared" si="8"/>
        <v>71</v>
      </c>
      <c r="X22" s="61">
        <f t="shared" si="8"/>
        <v>0</v>
      </c>
      <c r="Y22" s="61">
        <f t="shared" si="8"/>
        <v>91</v>
      </c>
      <c r="Z22" s="61">
        <f t="shared" si="8"/>
        <v>45</v>
      </c>
      <c r="AA22" s="61">
        <f t="shared" si="8"/>
        <v>90</v>
      </c>
      <c r="AB22" s="61">
        <f t="shared" si="8"/>
        <v>143</v>
      </c>
      <c r="AC22" s="61">
        <f t="shared" si="8"/>
        <v>127</v>
      </c>
      <c r="AD22" s="61">
        <f t="shared" si="8"/>
        <v>0</v>
      </c>
      <c r="AE22" s="61">
        <f t="shared" si="8"/>
        <v>0</v>
      </c>
      <c r="AF22" s="62"/>
      <c r="AG22" s="63">
        <f t="shared" si="9"/>
        <v>896</v>
      </c>
      <c r="AI22" s="76" t="s">
        <v>28</v>
      </c>
      <c r="AJ22" s="77"/>
      <c r="AK22" s="77"/>
      <c r="AL22" s="77"/>
      <c r="AM22" s="77"/>
      <c r="AN22" s="78"/>
    </row>
    <row r="23" spans="1:40">
      <c r="A23" s="12" t="s">
        <v>26</v>
      </c>
      <c r="B23" s="93">
        <f>SUM(B21:D21)</f>
        <v>373204860.69</v>
      </c>
      <c r="C23" s="94"/>
      <c r="D23" s="95"/>
      <c r="F23" s="41"/>
      <c r="G23" s="42"/>
      <c r="H23" s="42"/>
      <c r="I23" s="42"/>
      <c r="J23" s="42"/>
      <c r="K23" s="42"/>
      <c r="L23" s="43"/>
      <c r="N23" s="64" t="s">
        <v>12</v>
      </c>
      <c r="O23" s="65">
        <f t="shared" ref="O23:T23" si="11">SUM(O19:O22)</f>
        <v>144</v>
      </c>
      <c r="P23" s="65">
        <f t="shared" si="11"/>
        <v>317</v>
      </c>
      <c r="Q23" s="65">
        <f t="shared" si="11"/>
        <v>1025</v>
      </c>
      <c r="R23" s="65">
        <f t="shared" si="11"/>
        <v>541</v>
      </c>
      <c r="S23" s="65">
        <f t="shared" si="11"/>
        <v>682</v>
      </c>
      <c r="T23" s="65">
        <f t="shared" si="11"/>
        <v>585</v>
      </c>
      <c r="U23" s="65"/>
      <c r="V23" s="65">
        <f>SUM(V19:V22)</f>
        <v>572</v>
      </c>
      <c r="W23" s="65">
        <f>SUM(W19:W22)</f>
        <v>720</v>
      </c>
      <c r="X23" s="65"/>
      <c r="Y23" s="65">
        <f>SUM(Y19:Y22)</f>
        <v>767</v>
      </c>
      <c r="Z23" s="65">
        <f>SUM(Z19:Z22)</f>
        <v>376</v>
      </c>
      <c r="AA23" s="65">
        <f>SUM(AA19:AA22)</f>
        <v>701</v>
      </c>
      <c r="AB23" s="65">
        <f>SUM(AB20:AB22)</f>
        <v>986</v>
      </c>
      <c r="AC23" s="65">
        <f>SUM(AC20:AC22)</f>
        <v>874</v>
      </c>
      <c r="AD23" s="65">
        <f>SUM(AD20:AD22)</f>
        <v>0</v>
      </c>
      <c r="AE23" s="65">
        <v>0</v>
      </c>
      <c r="AF23" s="66">
        <v>0</v>
      </c>
      <c r="AG23" s="67">
        <f t="shared" si="9"/>
        <v>8290</v>
      </c>
      <c r="AI23" s="73" t="s">
        <v>13</v>
      </c>
      <c r="AJ23" s="74" t="s">
        <v>14</v>
      </c>
      <c r="AK23" s="74" t="s">
        <v>15</v>
      </c>
      <c r="AL23" s="74" t="s">
        <v>16</v>
      </c>
      <c r="AM23" s="74" t="s">
        <v>17</v>
      </c>
      <c r="AN23" s="75" t="s">
        <v>12</v>
      </c>
    </row>
    <row r="24" spans="1:40">
      <c r="A24" s="16"/>
      <c r="B24" s="17"/>
      <c r="C24" s="20"/>
      <c r="D24" s="21"/>
      <c r="F24" s="110" t="s">
        <v>29</v>
      </c>
      <c r="G24" s="111"/>
      <c r="H24" s="111"/>
      <c r="I24" s="111"/>
      <c r="J24" s="111"/>
      <c r="K24" s="111"/>
      <c r="L24" s="112"/>
      <c r="AI24" s="34">
        <v>1999</v>
      </c>
      <c r="AJ24" s="61"/>
      <c r="AK24" s="61"/>
      <c r="AL24" s="61"/>
      <c r="AM24" s="61"/>
      <c r="AN24" s="59">
        <f>SUM(AJ24:AM24)</f>
        <v>0</v>
      </c>
    </row>
    <row r="25" spans="1:40">
      <c r="A25" s="96" t="s">
        <v>30</v>
      </c>
      <c r="B25" s="97"/>
      <c r="C25" s="97"/>
      <c r="D25" s="98"/>
      <c r="F25" s="113" t="s">
        <v>8</v>
      </c>
      <c r="G25" s="79"/>
      <c r="H25" s="79"/>
      <c r="I25" s="79"/>
      <c r="J25" s="79" t="s">
        <v>9</v>
      </c>
      <c r="K25" s="79"/>
      <c r="L25" s="80"/>
      <c r="AI25" s="34">
        <v>2000</v>
      </c>
      <c r="AJ25" s="61"/>
      <c r="AK25" s="61"/>
      <c r="AL25" s="61"/>
      <c r="AM25" s="61"/>
      <c r="AN25" s="59">
        <f t="shared" ref="AN25:AN40" si="12">SUM(AJ25:AM25)</f>
        <v>0</v>
      </c>
    </row>
    <row r="26" spans="1:40">
      <c r="A26" s="1" t="s">
        <v>4</v>
      </c>
      <c r="B26" s="22" t="s">
        <v>5</v>
      </c>
      <c r="C26" s="2" t="s">
        <v>6</v>
      </c>
      <c r="D26" s="3" t="s">
        <v>7</v>
      </c>
      <c r="F26" s="44" t="s">
        <v>13</v>
      </c>
      <c r="G26" s="32" t="s">
        <v>19</v>
      </c>
      <c r="H26" s="32" t="s">
        <v>20</v>
      </c>
      <c r="I26" s="32" t="s">
        <v>21</v>
      </c>
      <c r="J26" s="32" t="s">
        <v>19</v>
      </c>
      <c r="K26" s="32" t="s">
        <v>20</v>
      </c>
      <c r="L26" s="45" t="s">
        <v>22</v>
      </c>
      <c r="AI26" s="34">
        <v>2001</v>
      </c>
      <c r="AJ26" s="61"/>
      <c r="AK26" s="61"/>
      <c r="AL26" s="61"/>
      <c r="AM26" s="61"/>
      <c r="AN26" s="59">
        <f t="shared" si="12"/>
        <v>0</v>
      </c>
    </row>
    <row r="27" spans="1:40">
      <c r="A27" s="7">
        <v>1999</v>
      </c>
      <c r="B27" s="23"/>
      <c r="C27" s="23"/>
      <c r="D27" s="24"/>
      <c r="F27" s="46">
        <v>2001</v>
      </c>
      <c r="G27" s="47">
        <v>594000</v>
      </c>
      <c r="H27" s="48">
        <v>444000</v>
      </c>
      <c r="I27" s="47">
        <v>532258.80000000005</v>
      </c>
      <c r="J27" s="36">
        <v>0</v>
      </c>
      <c r="K27" s="36">
        <v>0</v>
      </c>
      <c r="L27" s="37">
        <f>SUM(G27:K27)</f>
        <v>1570258.8</v>
      </c>
      <c r="AI27" s="34">
        <v>2002</v>
      </c>
      <c r="AJ27" s="61"/>
      <c r="AK27" s="61"/>
      <c r="AL27" s="61"/>
      <c r="AM27" s="61"/>
      <c r="AN27" s="59">
        <f t="shared" si="12"/>
        <v>0</v>
      </c>
    </row>
    <row r="28" spans="1:40">
      <c r="A28" s="7">
        <v>2000</v>
      </c>
      <c r="B28" s="23"/>
      <c r="C28" s="23"/>
      <c r="D28" s="24"/>
      <c r="F28" s="46">
        <v>2002</v>
      </c>
      <c r="G28" s="47">
        <v>1055040</v>
      </c>
      <c r="H28" s="48">
        <v>792000</v>
      </c>
      <c r="I28" s="47">
        <v>550720</v>
      </c>
      <c r="J28" s="36">
        <v>0</v>
      </c>
      <c r="K28" s="36">
        <v>0</v>
      </c>
      <c r="L28" s="37">
        <f t="shared" ref="L28:L30" si="13">SUM(G28:K28)</f>
        <v>2397760</v>
      </c>
      <c r="AI28" s="34">
        <v>2003</v>
      </c>
      <c r="AJ28" s="61"/>
      <c r="AK28" s="61"/>
      <c r="AL28" s="61"/>
      <c r="AM28" s="61"/>
      <c r="AN28" s="59">
        <f t="shared" si="12"/>
        <v>0</v>
      </c>
    </row>
    <row r="29" spans="1:40">
      <c r="A29" s="7">
        <v>2001</v>
      </c>
      <c r="B29" s="8">
        <v>3412658.8</v>
      </c>
      <c r="C29" s="23"/>
      <c r="D29" s="25"/>
      <c r="F29" s="46">
        <v>2003</v>
      </c>
      <c r="G29" s="49">
        <v>0</v>
      </c>
      <c r="H29" s="36">
        <v>0</v>
      </c>
      <c r="I29" s="36">
        <v>0</v>
      </c>
      <c r="J29" s="36">
        <v>0</v>
      </c>
      <c r="K29" s="36">
        <v>0</v>
      </c>
      <c r="L29" s="50">
        <f t="shared" si="13"/>
        <v>0</v>
      </c>
      <c r="AI29" s="34">
        <v>2004</v>
      </c>
      <c r="AJ29" s="61"/>
      <c r="AK29" s="61"/>
      <c r="AL29" s="61"/>
      <c r="AM29" s="61"/>
      <c r="AN29" s="59">
        <f t="shared" si="12"/>
        <v>0</v>
      </c>
    </row>
    <row r="30" spans="1:40">
      <c r="A30" s="7">
        <v>2002</v>
      </c>
      <c r="B30" s="8">
        <v>643360</v>
      </c>
      <c r="C30" s="23"/>
      <c r="D30" s="25"/>
      <c r="F30" s="46">
        <v>2004</v>
      </c>
      <c r="G30" s="47">
        <v>780840</v>
      </c>
      <c r="H30" s="48">
        <v>510340</v>
      </c>
      <c r="I30" s="36">
        <v>0</v>
      </c>
      <c r="J30" s="36">
        <v>0</v>
      </c>
      <c r="K30" s="36">
        <v>0</v>
      </c>
      <c r="L30" s="37">
        <f t="shared" si="13"/>
        <v>1291180</v>
      </c>
      <c r="AI30" s="34">
        <v>2005</v>
      </c>
      <c r="AJ30" s="61"/>
      <c r="AK30" s="61"/>
      <c r="AL30" s="61"/>
      <c r="AM30" s="61"/>
      <c r="AN30" s="59">
        <f t="shared" si="12"/>
        <v>0</v>
      </c>
    </row>
    <row r="31" spans="1:40">
      <c r="A31" s="7">
        <v>2003</v>
      </c>
      <c r="B31" s="8">
        <v>873840</v>
      </c>
      <c r="C31" s="23"/>
      <c r="D31" s="25"/>
      <c r="F31" s="34" t="s">
        <v>26</v>
      </c>
      <c r="G31" s="51">
        <f t="shared" ref="G31:L31" si="14">SUM(G27:G30)</f>
        <v>2429880</v>
      </c>
      <c r="H31" s="51">
        <f t="shared" si="14"/>
        <v>1746340</v>
      </c>
      <c r="I31" s="51">
        <f t="shared" si="14"/>
        <v>1082978.8</v>
      </c>
      <c r="J31" s="49">
        <f t="shared" si="14"/>
        <v>0</v>
      </c>
      <c r="K31" s="49">
        <f t="shared" si="14"/>
        <v>0</v>
      </c>
      <c r="L31" s="52">
        <f t="shared" si="14"/>
        <v>5259198.8</v>
      </c>
      <c r="AI31" s="34">
        <v>2006</v>
      </c>
      <c r="AJ31" s="61"/>
      <c r="AK31" s="61"/>
      <c r="AL31" s="61"/>
      <c r="AM31" s="61"/>
      <c r="AN31" s="59">
        <f t="shared" si="12"/>
        <v>0</v>
      </c>
    </row>
    <row r="32" spans="1:40">
      <c r="A32" s="7">
        <v>2004</v>
      </c>
      <c r="B32" s="8">
        <v>417340</v>
      </c>
      <c r="C32" s="23"/>
      <c r="D32" s="25"/>
      <c r="F32" s="81"/>
      <c r="G32" s="82"/>
      <c r="H32" s="82"/>
      <c r="I32" s="82"/>
      <c r="J32" s="82"/>
      <c r="K32" s="82"/>
      <c r="L32" s="83"/>
      <c r="AI32" s="34">
        <v>2007</v>
      </c>
      <c r="AJ32" s="61"/>
      <c r="AK32" s="61"/>
      <c r="AL32" s="61"/>
      <c r="AM32" s="61"/>
      <c r="AN32" s="59">
        <f t="shared" si="12"/>
        <v>0</v>
      </c>
    </row>
    <row r="33" spans="1:40" ht="30.75">
      <c r="A33" s="12" t="s">
        <v>27</v>
      </c>
      <c r="B33" s="13">
        <f>SUM(B27:B32)</f>
        <v>5347198.8</v>
      </c>
      <c r="C33" s="13"/>
      <c r="D33" s="26"/>
      <c r="F33" s="53" t="s">
        <v>31</v>
      </c>
      <c r="G33" s="54">
        <f t="shared" ref="G33:L33" si="15">SUM(G22,G31)</f>
        <v>2745457.98</v>
      </c>
      <c r="H33" s="54">
        <f t="shared" si="15"/>
        <v>1969540</v>
      </c>
      <c r="I33" s="54">
        <f t="shared" si="15"/>
        <v>1082978.8</v>
      </c>
      <c r="J33" s="54">
        <f t="shared" si="15"/>
        <v>155355908.33999997</v>
      </c>
      <c r="K33" s="54">
        <f t="shared" si="15"/>
        <v>95915559.5</v>
      </c>
      <c r="L33" s="55">
        <f t="shared" si="15"/>
        <v>250069444.62000003</v>
      </c>
      <c r="AI33" s="34">
        <v>2008</v>
      </c>
      <c r="AJ33" s="61"/>
      <c r="AK33" s="61"/>
      <c r="AL33" s="61"/>
      <c r="AM33" s="61"/>
      <c r="AN33" s="59">
        <f t="shared" si="12"/>
        <v>0</v>
      </c>
    </row>
    <row r="34" spans="1:40">
      <c r="A34" s="16"/>
      <c r="B34" s="17"/>
      <c r="C34" s="17"/>
      <c r="D34" s="27"/>
      <c r="F34" s="84" t="s">
        <v>32</v>
      </c>
      <c r="G34" s="84"/>
      <c r="H34" s="84"/>
      <c r="I34" s="84"/>
      <c r="J34" s="84"/>
      <c r="K34" s="84"/>
      <c r="L34" s="84"/>
      <c r="AI34" s="34">
        <v>2009</v>
      </c>
      <c r="AJ34" s="61"/>
      <c r="AK34" s="61">
        <v>90</v>
      </c>
      <c r="AL34" s="61">
        <v>40</v>
      </c>
      <c r="AM34" s="61">
        <v>19</v>
      </c>
      <c r="AN34" s="59">
        <f t="shared" si="12"/>
        <v>149</v>
      </c>
    </row>
    <row r="35" spans="1:40">
      <c r="A35" s="12" t="s">
        <v>26</v>
      </c>
      <c r="B35" s="93">
        <f>SUM(B33:D33)</f>
        <v>5347198.8</v>
      </c>
      <c r="C35" s="94"/>
      <c r="D35" s="95"/>
      <c r="F35" s="85"/>
      <c r="G35" s="85"/>
      <c r="H35" s="85"/>
      <c r="I35" s="85"/>
      <c r="J35" s="85"/>
      <c r="K35" s="85"/>
      <c r="L35" s="85"/>
      <c r="AI35" s="34">
        <v>2010</v>
      </c>
      <c r="AJ35" s="61"/>
      <c r="AK35" s="61">
        <v>108</v>
      </c>
      <c r="AL35" s="61">
        <v>62</v>
      </c>
      <c r="AM35" s="61">
        <v>21</v>
      </c>
      <c r="AN35" s="59">
        <f t="shared" si="12"/>
        <v>191</v>
      </c>
    </row>
    <row r="36" spans="1:40">
      <c r="A36" s="28"/>
      <c r="B36" s="29"/>
      <c r="D36" s="30"/>
      <c r="AI36" s="34">
        <v>2011</v>
      </c>
      <c r="AJ36" s="61"/>
      <c r="AK36" s="61">
        <v>411</v>
      </c>
      <c r="AL36" s="61">
        <v>200</v>
      </c>
      <c r="AM36" s="61">
        <v>90</v>
      </c>
      <c r="AN36" s="59">
        <f t="shared" si="12"/>
        <v>701</v>
      </c>
    </row>
    <row r="37" spans="1:40">
      <c r="A37" s="31" t="s">
        <v>31</v>
      </c>
      <c r="B37" s="99">
        <f>B23+B35</f>
        <v>378552059.49000001</v>
      </c>
      <c r="C37" s="100"/>
      <c r="D37" s="101"/>
      <c r="AI37" s="34">
        <v>2012</v>
      </c>
      <c r="AJ37" s="61"/>
      <c r="AK37" s="61">
        <v>285</v>
      </c>
      <c r="AL37" s="61">
        <v>165</v>
      </c>
      <c r="AM37" s="61">
        <v>74</v>
      </c>
      <c r="AN37" s="59">
        <f t="shared" si="12"/>
        <v>524</v>
      </c>
    </row>
    <row r="38" spans="1:40">
      <c r="AI38" s="34">
        <v>2013</v>
      </c>
      <c r="AJ38" s="61"/>
      <c r="AK38" s="61">
        <v>236</v>
      </c>
      <c r="AL38" s="61">
        <v>138</v>
      </c>
      <c r="AM38" s="61">
        <v>57</v>
      </c>
      <c r="AN38" s="59">
        <f t="shared" si="12"/>
        <v>431</v>
      </c>
    </row>
    <row r="39" spans="1:40">
      <c r="AI39" s="34">
        <v>2014</v>
      </c>
      <c r="AJ39" s="61"/>
      <c r="AK39" s="61"/>
      <c r="AL39" s="61"/>
      <c r="AM39" s="61"/>
      <c r="AN39" s="59">
        <f t="shared" si="12"/>
        <v>0</v>
      </c>
    </row>
    <row r="40" spans="1:40">
      <c r="AI40" s="34">
        <v>2015</v>
      </c>
      <c r="AJ40" s="61"/>
      <c r="AK40" s="61"/>
      <c r="AL40" s="61"/>
      <c r="AM40" s="61"/>
      <c r="AN40" s="59">
        <f t="shared" si="12"/>
        <v>0</v>
      </c>
    </row>
    <row r="41" spans="1:40">
      <c r="AI41" s="72" t="s">
        <v>26</v>
      </c>
      <c r="AJ41" s="65">
        <f>SUM(AJ24:AJ40)</f>
        <v>0</v>
      </c>
      <c r="AK41" s="65">
        <f t="shared" ref="AK41:AN41" si="16">SUM(AK24:AK40)</f>
        <v>1130</v>
      </c>
      <c r="AL41" s="65">
        <f t="shared" si="16"/>
        <v>605</v>
      </c>
      <c r="AM41" s="65">
        <f t="shared" si="16"/>
        <v>261</v>
      </c>
      <c r="AN41" s="67">
        <f t="shared" si="16"/>
        <v>1996</v>
      </c>
    </row>
    <row r="43" spans="1:40">
      <c r="AI43" s="76" t="s">
        <v>33</v>
      </c>
      <c r="AJ43" s="77"/>
      <c r="AK43" s="77"/>
      <c r="AL43" s="77"/>
      <c r="AM43" s="77"/>
      <c r="AN43" s="78"/>
    </row>
    <row r="44" spans="1:40">
      <c r="AI44" s="73" t="s">
        <v>13</v>
      </c>
      <c r="AJ44" s="74" t="s">
        <v>14</v>
      </c>
      <c r="AK44" s="74" t="s">
        <v>15</v>
      </c>
      <c r="AL44" s="74" t="s">
        <v>16</v>
      </c>
      <c r="AM44" s="74" t="s">
        <v>17</v>
      </c>
      <c r="AN44" s="75" t="s">
        <v>12</v>
      </c>
    </row>
    <row r="45" spans="1:40">
      <c r="AI45" s="34">
        <v>1999</v>
      </c>
      <c r="AJ45" s="61">
        <f t="shared" ref="AJ45:AM60" si="17">AJ3+AJ24</f>
        <v>0</v>
      </c>
      <c r="AK45" s="61">
        <f t="shared" si="17"/>
        <v>74</v>
      </c>
      <c r="AL45" s="61">
        <f t="shared" si="17"/>
        <v>52</v>
      </c>
      <c r="AM45" s="61">
        <f t="shared" si="17"/>
        <v>18</v>
      </c>
      <c r="AN45" s="59">
        <f>SUM(AJ45:AM45)</f>
        <v>144</v>
      </c>
    </row>
    <row r="46" spans="1:40">
      <c r="AI46" s="34">
        <v>2000</v>
      </c>
      <c r="AJ46" s="61">
        <f t="shared" si="17"/>
        <v>0</v>
      </c>
      <c r="AK46" s="61">
        <f t="shared" si="17"/>
        <v>179</v>
      </c>
      <c r="AL46" s="61">
        <f t="shared" si="17"/>
        <v>101</v>
      </c>
      <c r="AM46" s="61">
        <f t="shared" si="17"/>
        <v>37</v>
      </c>
      <c r="AN46" s="59">
        <f t="shared" ref="AN46:AN61" si="18">SUM(AJ46:AM46)</f>
        <v>317</v>
      </c>
    </row>
    <row r="47" spans="1:40">
      <c r="AI47" s="34">
        <v>2001</v>
      </c>
      <c r="AJ47" s="61">
        <f t="shared" si="17"/>
        <v>672</v>
      </c>
      <c r="AK47" s="61">
        <f t="shared" si="17"/>
        <v>201</v>
      </c>
      <c r="AL47" s="61">
        <f t="shared" si="17"/>
        <v>108</v>
      </c>
      <c r="AM47" s="61">
        <f t="shared" si="17"/>
        <v>44</v>
      </c>
      <c r="AN47" s="59">
        <f t="shared" si="18"/>
        <v>1025</v>
      </c>
    </row>
    <row r="48" spans="1:40">
      <c r="AI48" s="34">
        <v>2002</v>
      </c>
      <c r="AJ48" s="61">
        <f t="shared" si="17"/>
        <v>0</v>
      </c>
      <c r="AK48" s="61">
        <f t="shared" si="17"/>
        <v>322</v>
      </c>
      <c r="AL48" s="61">
        <f t="shared" si="17"/>
        <v>162</v>
      </c>
      <c r="AM48" s="61">
        <f t="shared" si="17"/>
        <v>57</v>
      </c>
      <c r="AN48" s="59">
        <f t="shared" si="18"/>
        <v>541</v>
      </c>
    </row>
    <row r="49" spans="35:40">
      <c r="AI49" s="34">
        <v>2003</v>
      </c>
      <c r="AJ49" s="61">
        <f t="shared" si="17"/>
        <v>141</v>
      </c>
      <c r="AK49" s="61">
        <f t="shared" si="17"/>
        <v>322</v>
      </c>
      <c r="AL49" s="61">
        <f t="shared" si="17"/>
        <v>162</v>
      </c>
      <c r="AM49" s="61">
        <f t="shared" si="17"/>
        <v>57</v>
      </c>
      <c r="AN49" s="59">
        <f t="shared" si="18"/>
        <v>682</v>
      </c>
    </row>
    <row r="50" spans="35:40">
      <c r="AI50" s="34">
        <v>2004</v>
      </c>
      <c r="AJ50" s="61">
        <f t="shared" si="17"/>
        <v>0</v>
      </c>
      <c r="AK50" s="61">
        <f t="shared" si="17"/>
        <v>360</v>
      </c>
      <c r="AL50" s="61">
        <f t="shared" si="17"/>
        <v>166</v>
      </c>
      <c r="AM50" s="61">
        <f t="shared" si="17"/>
        <v>59</v>
      </c>
      <c r="AN50" s="59">
        <f t="shared" si="18"/>
        <v>585</v>
      </c>
    </row>
    <row r="51" spans="35:40">
      <c r="AI51" s="34">
        <v>2005</v>
      </c>
      <c r="AJ51" s="61">
        <f t="shared" si="17"/>
        <v>0</v>
      </c>
      <c r="AK51" s="61">
        <f t="shared" si="17"/>
        <v>0</v>
      </c>
      <c r="AL51" s="61">
        <f t="shared" si="17"/>
        <v>0</v>
      </c>
      <c r="AM51" s="61">
        <f t="shared" si="17"/>
        <v>0</v>
      </c>
      <c r="AN51" s="59">
        <f t="shared" si="18"/>
        <v>0</v>
      </c>
    </row>
    <row r="52" spans="35:40">
      <c r="AI52" s="34">
        <v>2006</v>
      </c>
      <c r="AJ52" s="61">
        <f t="shared" si="17"/>
        <v>0</v>
      </c>
      <c r="AK52" s="61">
        <f t="shared" si="17"/>
        <v>355</v>
      </c>
      <c r="AL52" s="61">
        <f t="shared" si="17"/>
        <v>160</v>
      </c>
      <c r="AM52" s="61">
        <f t="shared" si="17"/>
        <v>57</v>
      </c>
      <c r="AN52" s="59">
        <f t="shared" si="18"/>
        <v>572</v>
      </c>
    </row>
    <row r="53" spans="35:40">
      <c r="AI53" s="34">
        <v>2007</v>
      </c>
      <c r="AJ53" s="61">
        <f t="shared" si="17"/>
        <v>0</v>
      </c>
      <c r="AK53" s="61">
        <f t="shared" si="17"/>
        <v>432</v>
      </c>
      <c r="AL53" s="61">
        <f t="shared" si="17"/>
        <v>217</v>
      </c>
      <c r="AM53" s="61">
        <f t="shared" si="17"/>
        <v>71</v>
      </c>
      <c r="AN53" s="59">
        <f t="shared" si="18"/>
        <v>720</v>
      </c>
    </row>
    <row r="54" spans="35:40">
      <c r="AI54" s="34">
        <v>2008</v>
      </c>
      <c r="AJ54" s="61">
        <f t="shared" si="17"/>
        <v>0</v>
      </c>
      <c r="AK54" s="61">
        <f t="shared" si="17"/>
        <v>0</v>
      </c>
      <c r="AL54" s="61">
        <f t="shared" si="17"/>
        <v>0</v>
      </c>
      <c r="AM54" s="61">
        <f t="shared" si="17"/>
        <v>0</v>
      </c>
      <c r="AN54" s="59">
        <f t="shared" si="18"/>
        <v>0</v>
      </c>
    </row>
    <row r="55" spans="35:40">
      <c r="AI55" s="34">
        <v>2009</v>
      </c>
      <c r="AJ55" s="61">
        <f t="shared" si="17"/>
        <v>0</v>
      </c>
      <c r="AK55" s="61">
        <f t="shared" si="17"/>
        <v>463</v>
      </c>
      <c r="AL55" s="61">
        <f t="shared" si="17"/>
        <v>213</v>
      </c>
      <c r="AM55" s="61">
        <f t="shared" si="17"/>
        <v>91</v>
      </c>
      <c r="AN55" s="59">
        <f t="shared" si="18"/>
        <v>767</v>
      </c>
    </row>
    <row r="56" spans="35:40">
      <c r="AI56" s="34">
        <v>2010</v>
      </c>
      <c r="AJ56" s="61">
        <f t="shared" si="17"/>
        <v>0</v>
      </c>
      <c r="AK56" s="61">
        <f t="shared" si="17"/>
        <v>213</v>
      </c>
      <c r="AL56" s="61">
        <f t="shared" si="17"/>
        <v>118</v>
      </c>
      <c r="AM56" s="61">
        <f t="shared" si="17"/>
        <v>45</v>
      </c>
      <c r="AN56" s="59">
        <f t="shared" si="18"/>
        <v>376</v>
      </c>
    </row>
    <row r="57" spans="35:40">
      <c r="AI57" s="34">
        <v>2011</v>
      </c>
      <c r="AJ57" s="61">
        <f t="shared" si="17"/>
        <v>0</v>
      </c>
      <c r="AK57" s="61">
        <f t="shared" si="17"/>
        <v>411</v>
      </c>
      <c r="AL57" s="61">
        <f t="shared" si="17"/>
        <v>200</v>
      </c>
      <c r="AM57" s="61">
        <f t="shared" si="17"/>
        <v>90</v>
      </c>
      <c r="AN57" s="59">
        <f t="shared" si="18"/>
        <v>701</v>
      </c>
    </row>
    <row r="58" spans="35:40">
      <c r="AI58" s="34">
        <v>2012</v>
      </c>
      <c r="AJ58" s="61">
        <f t="shared" si="17"/>
        <v>0</v>
      </c>
      <c r="AK58" s="61">
        <f t="shared" si="17"/>
        <v>538</v>
      </c>
      <c r="AL58" s="61">
        <f t="shared" si="17"/>
        <v>305</v>
      </c>
      <c r="AM58" s="61">
        <f t="shared" si="17"/>
        <v>143</v>
      </c>
      <c r="AN58" s="59">
        <f t="shared" si="18"/>
        <v>986</v>
      </c>
    </row>
    <row r="59" spans="35:40">
      <c r="AI59" s="34">
        <v>2013</v>
      </c>
      <c r="AJ59" s="61">
        <f t="shared" si="17"/>
        <v>0</v>
      </c>
      <c r="AK59" s="61">
        <f t="shared" si="17"/>
        <v>475</v>
      </c>
      <c r="AL59" s="61">
        <f t="shared" si="17"/>
        <v>272</v>
      </c>
      <c r="AM59" s="61">
        <f t="shared" si="17"/>
        <v>127</v>
      </c>
      <c r="AN59" s="59">
        <f t="shared" si="18"/>
        <v>874</v>
      </c>
    </row>
    <row r="60" spans="35:40">
      <c r="AI60" s="34">
        <v>2014</v>
      </c>
      <c r="AJ60" s="61">
        <f t="shared" si="17"/>
        <v>0</v>
      </c>
      <c r="AK60" s="61">
        <f t="shared" si="17"/>
        <v>0</v>
      </c>
      <c r="AL60" s="61">
        <f t="shared" si="17"/>
        <v>0</v>
      </c>
      <c r="AM60" s="61">
        <f t="shared" si="17"/>
        <v>0</v>
      </c>
      <c r="AN60" s="59">
        <f t="shared" si="18"/>
        <v>0</v>
      </c>
    </row>
    <row r="61" spans="35:40">
      <c r="AI61" s="34">
        <v>2015</v>
      </c>
      <c r="AJ61" s="61">
        <f t="shared" ref="AJ61:AM61" si="19">AJ19+AJ40</f>
        <v>0</v>
      </c>
      <c r="AK61" s="61">
        <f t="shared" si="19"/>
        <v>0</v>
      </c>
      <c r="AL61" s="61">
        <f t="shared" si="19"/>
        <v>0</v>
      </c>
      <c r="AM61" s="61">
        <f t="shared" si="19"/>
        <v>0</v>
      </c>
      <c r="AN61" s="59">
        <f t="shared" si="18"/>
        <v>0</v>
      </c>
    </row>
    <row r="62" spans="35:40">
      <c r="AI62" s="72" t="s">
        <v>26</v>
      </c>
      <c r="AJ62" s="65">
        <f>SUM(AJ45:AJ61)</f>
        <v>813</v>
      </c>
      <c r="AK62" s="65">
        <f t="shared" ref="AK62:AN62" si="20">SUM(AK45:AK61)</f>
        <v>4345</v>
      </c>
      <c r="AL62" s="65">
        <f t="shared" si="20"/>
        <v>2236</v>
      </c>
      <c r="AM62" s="65">
        <f t="shared" si="20"/>
        <v>896</v>
      </c>
      <c r="AN62" s="67">
        <f t="shared" si="20"/>
        <v>8290</v>
      </c>
    </row>
  </sheetData>
  <mergeCells count="19">
    <mergeCell ref="A1:D1"/>
    <mergeCell ref="B23:D23"/>
    <mergeCell ref="A25:D25"/>
    <mergeCell ref="B35:D35"/>
    <mergeCell ref="B37:D37"/>
    <mergeCell ref="AI1:AN1"/>
    <mergeCell ref="AI22:AN22"/>
    <mergeCell ref="AI43:AN43"/>
    <mergeCell ref="J25:L25"/>
    <mergeCell ref="F32:L32"/>
    <mergeCell ref="F34:L35"/>
    <mergeCell ref="N1:AG1"/>
    <mergeCell ref="N9:AG9"/>
    <mergeCell ref="N17:AG17"/>
    <mergeCell ref="F1:L1"/>
    <mergeCell ref="F2:I2"/>
    <mergeCell ref="J2:L2"/>
    <mergeCell ref="F24:L24"/>
    <mergeCell ref="F25:I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2024-10-04T16:40:59Z</dcterms:created>
  <dcterms:modified xsi:type="dcterms:W3CDTF">2024-10-25T14:03:21Z</dcterms:modified>
  <cp:category/>
  <cp:contentStatus/>
</cp:coreProperties>
</file>