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drawings/drawing7.xml" ContentType="application/vnd.openxmlformats-officedocument.drawing+xml"/>
  <Override PartName="/xl/tables/table2.xml" ContentType="application/vnd.openxmlformats-officedocument.spreadsheetml.table+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C:\Users\aslim\Downloads\"/>
    </mc:Choice>
  </mc:AlternateContent>
  <xr:revisionPtr revIDLastSave="0" documentId="13_ncr:1_{70AFB23C-E6A9-4257-A031-50CF867BDE5E}" xr6:coauthVersionLast="47" xr6:coauthVersionMax="47" xr10:uidLastSave="{00000000-0000-0000-0000-000000000000}"/>
  <bookViews>
    <workbookView xWindow="-120" yWindow="-120" windowWidth="20730" windowHeight="11040" firstSheet="7" activeTab="7" xr2:uid="{00000000-000D-0000-FFFF-FFFF00000000}"/>
  </bookViews>
  <sheets>
    <sheet name="CCL" sheetId="1" state="hidden" r:id="rId1"/>
    <sheet name="NFP" sheetId="2" state="hidden" r:id="rId2"/>
    <sheet name="SDP" sheetId="4" state="hidden" r:id="rId3"/>
    <sheet name="SEP" sheetId="5" state="hidden" r:id="rId4"/>
    <sheet name="SPG" sheetId="6" state="hidden" r:id="rId5"/>
    <sheet name="SRP" sheetId="7" state="hidden" r:id="rId6"/>
    <sheet name="SSM" sheetId="8" state="hidden" r:id="rId7"/>
    <sheet name="2019" sheetId="18" r:id="rId8"/>
  </sheets>
  <definedNames>
    <definedName name="_xlnm._FilterDatabase" localSheetId="7" hidden="1">'2019'!$A$11:$I$42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5" i="4" l="1"/>
  <c r="I39" i="4"/>
  <c r="I27" i="4"/>
  <c r="I26" i="4"/>
  <c r="I25" i="4"/>
  <c r="I16" i="4"/>
  <c r="I8" i="4"/>
  <c r="I45" i="4" l="1"/>
  <c r="I92" i="8"/>
  <c r="H92" i="8"/>
  <c r="H24" i="1" l="1"/>
  <c r="I23" i="1"/>
  <c r="I22" i="1"/>
  <c r="I20" i="1"/>
  <c r="I24" i="1" l="1"/>
  <c r="I42" i="6"/>
  <c r="H42" i="6"/>
  <c r="I45" i="5"/>
  <c r="H45" i="5"/>
  <c r="H90" i="2" l="1"/>
  <c r="G90" i="2"/>
  <c r="H72" i="7" l="1"/>
  <c r="I52" i="7"/>
  <c r="I31" i="7"/>
  <c r="I12" i="7"/>
  <c r="I10" i="7"/>
  <c r="I72" i="7" s="1"/>
</calcChain>
</file>

<file path=xl/sharedStrings.xml><?xml version="1.0" encoding="utf-8"?>
<sst xmlns="http://schemas.openxmlformats.org/spreadsheetml/2006/main" count="2705" uniqueCount="1470">
  <si>
    <t>RELAÇÃO DE MULTAS APLICADAS EM 2011 - 2013:</t>
  </si>
  <si>
    <t>Coordenadoria de Conteúdo Local - CCL</t>
  </si>
  <si>
    <t>N° PROCESSO</t>
  </si>
  <si>
    <t>N° AUTO DE INFRAÇÃO</t>
  </si>
  <si>
    <t>Data Emissão</t>
  </si>
  <si>
    <t>AUTUADO</t>
  </si>
  <si>
    <t>CNPJ</t>
  </si>
  <si>
    <t>MOTIVO</t>
  </si>
  <si>
    <t>VALOR DA MULTA (Aplicada)</t>
  </si>
  <si>
    <t>VALOR DA MULTA (Recolhida)</t>
  </si>
  <si>
    <t>SITUAÇÃO</t>
  </si>
  <si>
    <t>48610.000825/2012-14</t>
  </si>
  <si>
    <t>Execução de multa prevista em Contrato de Concessão</t>
  </si>
  <si>
    <t>Quantra Petróleo S.A.</t>
  </si>
  <si>
    <t>06.349.839/0001-16</t>
  </si>
  <si>
    <t>Descumprimento da cláusula 20 do contrato de concessão 48610.007993/2004, referente ao compromisso de conteúdo local da Fase de exploração do bloco POT-T-434.</t>
  </si>
  <si>
    <t>Paga com desconto legal</t>
  </si>
  <si>
    <t>48610.016500/2011-72</t>
  </si>
  <si>
    <t>Petrosynergy Ltda.</t>
  </si>
  <si>
    <t>03.951.809/0001-97</t>
  </si>
  <si>
    <t>Descumprimento da cláusula 20 do contrato de concessão 48610.009487/2003, referente ao compromisso de conteúdo local da Fase de exploração do bloco POT-T-352.</t>
  </si>
  <si>
    <t>48610.006464/2011-39</t>
  </si>
  <si>
    <t>Petrogal Brasil S.A.</t>
  </si>
  <si>
    <t>03.571.723/0001-39</t>
  </si>
  <si>
    <t>Descumprimento da cláusula 20 do contrato de concessão 48610.008002/2004, referente ao compromisso de conteúdo local da Fase de exploração do bloco POT-T-521.</t>
  </si>
  <si>
    <t>48610.016499/2011-86</t>
  </si>
  <si>
    <t>Sonangol Starfish Oil &amp; Gas S.A.</t>
  </si>
  <si>
    <t>03.347.723/0001-50</t>
  </si>
  <si>
    <t>Descumprimento da cláusula 20 do contrato de concessão 48610.008016/2004, referente ao compromisso de conteúdo local da Fase de exploração do bloco REC-T-192.</t>
  </si>
  <si>
    <t>48610.008199/2011-23</t>
  </si>
  <si>
    <t>Maersk Oil Brasil Ltda.</t>
  </si>
  <si>
    <t>04.598.588/0001-88</t>
  </si>
  <si>
    <t>Descumprimento da cláusula 20 do contrato de concessão 48610.009505/2003, referente ao compromisso de conteúdo local da Fase de exploração do bloco S-M-611.</t>
  </si>
  <si>
    <t>48610.016187/2011-72</t>
  </si>
  <si>
    <t>Statoil do Brasil Ltda.</t>
  </si>
  <si>
    <t>04.580.657/0001-26</t>
  </si>
  <si>
    <t>Descumprimento da cláusula 20 do contrato de concessão 48610.007968/2004, referente ao compromisso de conteúdo local da Fase de exploração do bloco CAL-M-122.</t>
  </si>
  <si>
    <t>48610.011113/2008-44</t>
  </si>
  <si>
    <t>Petróleo Brasileiro S.A.</t>
  </si>
  <si>
    <t>33.000.167/0001-01</t>
  </si>
  <si>
    <t>Descumprimento da cláusula 20 do contrato de concessão 48610.009488/2003, referente ao compromisso de conteúdo local da Fase de exploração do bloco REC-T-41.</t>
  </si>
  <si>
    <t>48610.014703/2008-29</t>
  </si>
  <si>
    <t>Aurizônia Petróleo S.A.</t>
  </si>
  <si>
    <t>06.357.907/0001-99</t>
  </si>
  <si>
    <t>Descumprimento da cláusula 20 do contrato de concessão 48610.008016/2004, referente ao compromisso de conteúdo local da Fase de exploração do bloco POT-T-302.</t>
  </si>
  <si>
    <t>48610.014699/2008-07</t>
  </si>
  <si>
    <t>Descumprimento da cláusula 20 do contrato de concessão 48610.009503/2003, referente ao compromisso de conteúdo local da Fase de exploração do bloco POT-T-432.</t>
  </si>
  <si>
    <t>48610.006465/2011-83</t>
  </si>
  <si>
    <t>Descumprimento da cláusula 20 do contrato de concessão 48610.008006/2004, referente ao compromisso de conteúdo local da Fase de exploração dos blocos POT-T-523, POT-T-524, POT-T-527 e POT-T-528.</t>
  </si>
  <si>
    <t>48610.006462/2011</t>
  </si>
  <si>
    <t>Descumprimento da cláusula 20 dos contratos de concessão 48610.007982/2004, 48610.007994/2004,  48610.007995/2004 e 48610.008002/2004, referente ao compromisso de conteúdo local da Fase de exploração dos blocos ES-T-188, ES-T-215, ES-T-202, ES-T-174, POT-T-478, POT-T-394, POT-T-355, POT-T-395, POT-T-602, POT-T-601 e POT-T-556.</t>
  </si>
  <si>
    <t>48610.006046/2011-41</t>
  </si>
  <si>
    <t>Partex Brasil Ltda.</t>
  </si>
  <si>
    <t>05.002.889/0001-60</t>
  </si>
  <si>
    <t>Descumprimento da cláusula 20 do contrato de concessão 48610.009503/2003, referente ao compromisso de conteúdo local da Fase de exploração do bloco POT-T-558.</t>
  </si>
  <si>
    <t>48610.000834/2012-13</t>
  </si>
  <si>
    <t>W. Petróleo S.A.</t>
  </si>
  <si>
    <t>08.584.563/0001-86</t>
  </si>
  <si>
    <t>Descumprimento da cláusula 20 do contrato de concessão 48610.008013/2004, referente ao compromisso de conteúdo local da Fase de exploração do bloco REC-T-139.</t>
  </si>
  <si>
    <t>-</t>
  </si>
  <si>
    <t>Aguardando nova decisão de 1ª instância</t>
  </si>
  <si>
    <t>48610.006463/2011-94</t>
  </si>
  <si>
    <t>Descumprimento da cláusula 20 do contrato de concessão 48610.008006/2004, referente ao compromisso de conteúdo local da Fase de exploração do bloco POT-T-699</t>
  </si>
  <si>
    <t xml:space="preserve"> Encaminhado para inscrição em Dívida Ativa da União </t>
  </si>
  <si>
    <t>48610.004048/2011-04</t>
  </si>
  <si>
    <t>Descumprimento da cláusula 20 do contrato de concessão 48610.008016/2004, referente ao compromisso de conteúdo local da Fase de exploração do bloco REC-T-178.</t>
  </si>
  <si>
    <t>48610.017024/2008-84</t>
  </si>
  <si>
    <t>Descumprimento da cláusula 20 do contrato de concessão 48610.00793/2004, referente ao compromisso de conteúdo local da Fase de exploração do bloco POT-T-476.</t>
  </si>
  <si>
    <t>48610.008200/2011-10</t>
  </si>
  <si>
    <t>Descumprimento da cláusula 20 dos contratos de concessão 48610.009506/2003 e 48610.009505/2003, referente ao compromisso de conteúdo local da Fase de exploração do bloco S-M-610.</t>
  </si>
  <si>
    <t>Paga</t>
  </si>
  <si>
    <t>48610.003682/2011-11</t>
  </si>
  <si>
    <t>Shell Brasil Ltda.</t>
  </si>
  <si>
    <t>33.453.598/0001-23</t>
  </si>
  <si>
    <t>Descumprimento da cláusula 20 do contrato de concessão 48610.007968/2004, referente ao compromisso de conteúdo local da Fase de exploração do bloco S-M-170.</t>
  </si>
  <si>
    <t>48610.004032/2011-93</t>
  </si>
  <si>
    <t>Descumprimento da cláusula 20 dos contratos de concessão 48610.009493/2003, 48610.009495/2003, 48610.008018/2004, 48610.009488/2003, 48610.008011/2004, 48610.009489/2003, 48610.009490/2003, 48610.007992/2004, 48610.008001/2004, 48610.008005/2004A, 48610.008008/2004, 48610.007987/2004, 
48610.009491/2003, 48610.009492/2003, 48610.007984/2004, 48610.007986/2004, 48610.009499/2003, 48610.009500/2003, referente ao compromisso de conteúdo local da Fase de exploração dos blocos S-M-1478, S-M-557, S-M-166, S-M-237, REC-T-41, REC-T-42, POT-T-837, POT-T-391, POT-T-210, POT-T-211, POT-T-257, POT-T-520, POT-T-563, POT-T-700,  POT-T-791, POT-T-701, POT-T-881, POT-T-575, POT-T-661, FZA-M-533, FZA-M-534, FZA-M-569, FZA-M-570, FZA-M-571, FZA-M-605, FZA-M-606, FZA-M-607, FZA-M-608, ES-T-486, ES-T-495, ES-T-400, ES-T-364, ES-T-373, ES-T-381, ES-T-390, ES-T-496, ES-T-505, ES-T-506, ES-T-516, C-M-231, C-M-298, C-M-299, C-M-121 e C-M-97.</t>
  </si>
  <si>
    <t>TOTAL</t>
  </si>
  <si>
    <t>GLOSSÁRIO:</t>
  </si>
  <si>
    <r>
      <rPr>
        <b/>
        <sz val="12"/>
        <color theme="1"/>
        <rFont val="Calibri"/>
        <family val="2"/>
        <scheme val="minor"/>
      </rPr>
      <t>Nº Processo</t>
    </r>
    <r>
      <rPr>
        <sz val="12"/>
        <color theme="1"/>
        <rFont val="Calibri"/>
        <family val="2"/>
        <scheme val="minor"/>
      </rPr>
      <t>: número do processo administrativo ANP</t>
    </r>
  </si>
  <si>
    <r>
      <rPr>
        <b/>
        <sz val="12"/>
        <color theme="1"/>
        <rFont val="Calibri"/>
        <family val="2"/>
        <scheme val="minor"/>
      </rPr>
      <t>Nº do Auto de Infração</t>
    </r>
    <r>
      <rPr>
        <sz val="12"/>
        <color theme="1"/>
        <rFont val="Calibri"/>
        <family val="2"/>
        <scheme val="minor"/>
      </rPr>
      <t>: Número do documento de fiscalização (DF)</t>
    </r>
  </si>
  <si>
    <r>
      <rPr>
        <b/>
        <sz val="12"/>
        <color theme="1"/>
        <rFont val="Calibri"/>
        <family val="2"/>
        <scheme val="minor"/>
      </rPr>
      <t>Autuado</t>
    </r>
    <r>
      <rPr>
        <sz val="12"/>
        <color theme="1"/>
        <rFont val="Calibri"/>
        <family val="2"/>
        <scheme val="minor"/>
      </rPr>
      <t>: razão social da empresa</t>
    </r>
  </si>
  <si>
    <r>
      <rPr>
        <b/>
        <sz val="12"/>
        <color theme="1"/>
        <rFont val="Calibri"/>
        <family val="2"/>
        <scheme val="minor"/>
      </rPr>
      <t>Motivo</t>
    </r>
    <r>
      <rPr>
        <sz val="12"/>
        <color theme="1"/>
        <rFont val="Calibri"/>
        <family val="2"/>
        <scheme val="minor"/>
      </rPr>
      <t>: fato causador da penalidade</t>
    </r>
  </si>
  <si>
    <r>
      <rPr>
        <b/>
        <sz val="12"/>
        <color theme="1"/>
        <rFont val="Calibri"/>
        <family val="2"/>
        <scheme val="minor"/>
      </rPr>
      <t>Valor da Multa (Aplicada)</t>
    </r>
    <r>
      <rPr>
        <sz val="12"/>
        <color theme="1"/>
        <rFont val="Calibri"/>
        <family val="2"/>
        <scheme val="minor"/>
      </rPr>
      <t>: valor aplicado sem eventuais descontos legais ou acréscimos legais</t>
    </r>
  </si>
  <si>
    <r>
      <rPr>
        <b/>
        <sz val="12"/>
        <color theme="1"/>
        <rFont val="Calibri"/>
        <family val="2"/>
        <scheme val="minor"/>
      </rPr>
      <t>Valor da Multa (Recolhida)</t>
    </r>
    <r>
      <rPr>
        <sz val="12"/>
        <color theme="1"/>
        <rFont val="Calibri"/>
        <family val="2"/>
        <scheme val="minor"/>
      </rPr>
      <t>: valor efetivamente pago considerando eventuais descontos legais ou acréscimos legais</t>
    </r>
  </si>
  <si>
    <t>RELAÇÃO DE MULTAS APLICADAS EM 2011 - 2012 - 2013:</t>
  </si>
  <si>
    <t>Núcleo de Fiscalização da Medição da Produção - NFP</t>
  </si>
  <si>
    <t>DATA DO AUTO</t>
  </si>
  <si>
    <t>48610.003620/2010-29</t>
  </si>
  <si>
    <t>808-103-1033-319167</t>
  </si>
  <si>
    <r>
      <t>08/03/2010</t>
    </r>
    <r>
      <rPr>
        <vertAlign val="superscript"/>
        <sz val="11"/>
        <rFont val="Calibri"/>
        <family val="2"/>
        <scheme val="minor"/>
      </rPr>
      <t>(1)</t>
    </r>
  </si>
  <si>
    <r>
      <t>Descumprimento do item 5.2 do Regulamento Técnico de Medição</t>
    </r>
    <r>
      <rPr>
        <vertAlign val="superscript"/>
        <sz val="11"/>
        <rFont val="Calibri"/>
        <family val="2"/>
        <scheme val="minor"/>
      </rPr>
      <t>(3)</t>
    </r>
  </si>
  <si>
    <t>Pago com desconto legal</t>
  </si>
  <si>
    <t>48610.006235/2010-33</t>
  </si>
  <si>
    <t>810-105-1033-320815</t>
  </si>
  <si>
    <r>
      <t>05/05/2010</t>
    </r>
    <r>
      <rPr>
        <vertAlign val="superscript"/>
        <sz val="11"/>
        <rFont val="Calibri"/>
        <family val="2"/>
        <scheme val="minor"/>
      </rPr>
      <t>(1)</t>
    </r>
  </si>
  <si>
    <t>Queima de gás excedente</t>
  </si>
  <si>
    <t>Pago com acréscimo legal</t>
  </si>
  <si>
    <t>48610.008069/2010-18</t>
  </si>
  <si>
    <t>808-106-1033-319169</t>
  </si>
  <si>
    <r>
      <t>02/06/2010</t>
    </r>
    <r>
      <rPr>
        <vertAlign val="superscript"/>
        <sz val="11"/>
        <rFont val="Calibri"/>
        <family val="2"/>
        <scheme val="minor"/>
      </rPr>
      <t>(1)</t>
    </r>
  </si>
  <si>
    <r>
      <t>itens 5.1, 7.1.12, 7.2.5, 8.2.1 e 10.3.1 do Regulamento Técnico de Medição</t>
    </r>
    <r>
      <rPr>
        <vertAlign val="superscript"/>
        <sz val="11"/>
        <rFont val="Calibri"/>
        <family val="2"/>
        <scheme val="minor"/>
      </rPr>
      <t>(3)</t>
    </r>
    <r>
      <rPr>
        <sz val="11"/>
        <rFont val="Calibri"/>
        <family val="2"/>
        <scheme val="minor"/>
      </rPr>
      <t>; inciso II e IV do art. 4º e art. 5º do decreto 2.705/1998</t>
    </r>
  </si>
  <si>
    <t>Pago</t>
  </si>
  <si>
    <t>48610.008543/2010-01</t>
  </si>
  <si>
    <t>808-106-1033-319172</t>
  </si>
  <si>
    <r>
      <t>14/06/2010</t>
    </r>
    <r>
      <rPr>
        <vertAlign val="superscript"/>
        <sz val="11"/>
        <rFont val="Calibri"/>
        <family val="2"/>
        <scheme val="minor"/>
      </rPr>
      <t>(2)</t>
    </r>
  </si>
  <si>
    <r>
      <t>Descumprimento dos itens 5.1, 6.2.5, 6.4.1, 6.4.6, 8.3.3, 10.3.1 do Regulamento Técnico de Medição</t>
    </r>
    <r>
      <rPr>
        <vertAlign val="superscript"/>
        <sz val="11"/>
        <rFont val="Calibri"/>
        <family val="2"/>
        <scheme val="minor"/>
      </rPr>
      <t>(3)</t>
    </r>
  </si>
  <si>
    <t>48610.008544/2010-48</t>
  </si>
  <si>
    <t>808-106-1033-319170</t>
  </si>
  <si>
    <r>
      <t>itens 5.1, 5.2, 6.4.6, 7.2.5, 8.3.3, 10.2.4 do Regulamento Técnico de Medição</t>
    </r>
    <r>
      <rPr>
        <vertAlign val="superscript"/>
        <sz val="11"/>
        <rFont val="Calibri"/>
        <family val="2"/>
        <scheme val="minor"/>
      </rPr>
      <t>(3)</t>
    </r>
    <r>
      <rPr>
        <sz val="11"/>
        <rFont val="Calibri"/>
        <family val="2"/>
        <scheme val="minor"/>
      </rPr>
      <t>; inciso II e IV do art. 4º e art. 5º do decreto 2.705/1998</t>
    </r>
  </si>
  <si>
    <t>Sub judice (Processo nº 0046434-58.2012.4.02.5101)</t>
  </si>
  <si>
    <t>48610.009060/2010-16</t>
  </si>
  <si>
    <t>808-106-1033-379173</t>
  </si>
  <si>
    <r>
      <t>22/06/2010</t>
    </r>
    <r>
      <rPr>
        <vertAlign val="superscript"/>
        <sz val="11"/>
        <rFont val="Calibri"/>
        <family val="2"/>
        <scheme val="minor"/>
      </rPr>
      <t>(1)</t>
    </r>
  </si>
  <si>
    <r>
      <t>infração itens 7.1.7, 7.1.10 do Regulamento Técnico de Medição</t>
    </r>
    <r>
      <rPr>
        <vertAlign val="superscript"/>
        <sz val="11"/>
        <rFont val="Calibri"/>
        <family val="2"/>
        <scheme val="minor"/>
      </rPr>
      <t>(3)</t>
    </r>
    <r>
      <rPr>
        <sz val="11"/>
        <rFont val="Calibri"/>
        <family val="2"/>
        <scheme val="minor"/>
      </rPr>
      <t>; inciso II e IV do art. 4º e art. 5º do decreto 2.705/1998</t>
    </r>
  </si>
  <si>
    <t>Sub judice (Processo nº 0042759-87.2012.4.02.5101 / 2012.02.01.015552-0)</t>
  </si>
  <si>
    <t>48610.009401/2010-53</t>
  </si>
  <si>
    <t>808-106-1033-319176</t>
  </si>
  <si>
    <r>
      <t>30/06/2010</t>
    </r>
    <r>
      <rPr>
        <vertAlign val="superscript"/>
        <sz val="11"/>
        <rFont val="Calibri"/>
        <family val="2"/>
        <scheme val="minor"/>
      </rPr>
      <t>(1)</t>
    </r>
  </si>
  <si>
    <t>Chevron Brasil Upstream Frade Ltda.</t>
  </si>
  <si>
    <t>02.031.413/0001-69</t>
  </si>
  <si>
    <r>
      <t>infração itens 5.1, 5.2, 10.2.8 do Regulamento Técnico de Medição</t>
    </r>
    <r>
      <rPr>
        <vertAlign val="superscript"/>
        <sz val="11"/>
        <rFont val="Calibri"/>
        <family val="2"/>
        <scheme val="minor"/>
      </rPr>
      <t>(3)</t>
    </r>
    <r>
      <rPr>
        <sz val="11"/>
        <rFont val="Calibri"/>
        <family val="2"/>
        <scheme val="minor"/>
      </rPr>
      <t>; inciso II e IV do art. 4º e art. 5º do decreto 2.705/1998</t>
    </r>
  </si>
  <si>
    <t>48610.011775/2010-39</t>
  </si>
  <si>
    <t>808-108-1033-319178</t>
  </si>
  <si>
    <r>
      <t>06/08/2010</t>
    </r>
    <r>
      <rPr>
        <vertAlign val="superscript"/>
        <sz val="11"/>
        <rFont val="Calibri"/>
        <family val="2"/>
        <scheme val="minor"/>
      </rPr>
      <t>(2)</t>
    </r>
  </si>
  <si>
    <t>Descumprimento dos itens 6.4.1, 7.2.5; inciso II e IV do art. 4º e art. 5º do decreto 2.705/1998</t>
  </si>
  <si>
    <t>Sub Judice (Processo nº 0047621-04.2012.4.02.5101)</t>
  </si>
  <si>
    <t>48610.015166/2010-59</t>
  </si>
  <si>
    <t>808-110-1033-319181</t>
  </si>
  <si>
    <r>
      <t>11/10/2010</t>
    </r>
    <r>
      <rPr>
        <vertAlign val="superscript"/>
        <sz val="11"/>
        <rFont val="Calibri"/>
        <family val="2"/>
        <scheme val="minor"/>
      </rPr>
      <t>(2)</t>
    </r>
  </si>
  <si>
    <t>Descumprimento dos itens 6.4.9, 7.2.5, 8.2.1; inciso II e IV do art. 4º e art. 5º do decreto 2.705/1998</t>
  </si>
  <si>
    <t>Sub Judice (Processo nº 002973-02.2013.4.02.5101)</t>
  </si>
  <si>
    <t>48610.015252/2010-61</t>
  </si>
  <si>
    <t>808-111-1033-319183</t>
  </si>
  <si>
    <r>
      <t>05/11/2010</t>
    </r>
    <r>
      <rPr>
        <vertAlign val="superscript"/>
        <sz val="11"/>
        <rFont val="Calibri"/>
        <family val="2"/>
        <scheme val="minor"/>
      </rPr>
      <t>(2)</t>
    </r>
  </si>
  <si>
    <r>
      <t>Descumprimento dos itens 7.1.7, 7.2.5 do Regulamento Técnico de Medição</t>
    </r>
    <r>
      <rPr>
        <vertAlign val="superscript"/>
        <sz val="11"/>
        <rFont val="Calibri"/>
        <family val="2"/>
        <scheme val="minor"/>
      </rPr>
      <t>(3)</t>
    </r>
  </si>
  <si>
    <t>Sub Judice (Processo nº 0048986-93.2012.4.02.5101)</t>
  </si>
  <si>
    <t>48610.006894/2010-70</t>
  </si>
  <si>
    <t>810-105-1033-320816</t>
  </si>
  <si>
    <r>
      <t>10/05/2010</t>
    </r>
    <r>
      <rPr>
        <vertAlign val="superscript"/>
        <sz val="11"/>
        <rFont val="Calibri"/>
        <family val="2"/>
        <scheme val="minor"/>
      </rPr>
      <t>(1)</t>
    </r>
  </si>
  <si>
    <t>48610.008178/2010-27</t>
  </si>
  <si>
    <t>810-105-1033-334977</t>
  </si>
  <si>
    <r>
      <t>12/07/2010</t>
    </r>
    <r>
      <rPr>
        <vertAlign val="superscript"/>
        <sz val="11"/>
        <rFont val="Calibri"/>
        <family val="2"/>
        <scheme val="minor"/>
      </rPr>
      <t>(2)</t>
    </r>
  </si>
  <si>
    <t>48610.008182/2010-95</t>
  </si>
  <si>
    <t>810-105-1033-320847</t>
  </si>
  <si>
    <t>Sub Judice (Processo nº 0046580-02.2012.4.02.5101</t>
  </si>
  <si>
    <t>48610.009191/2010-01</t>
  </si>
  <si>
    <t>810-106-1033-334979</t>
  </si>
  <si>
    <t>Sub Judice (Processo nº 0002204-28.2012.4.02.5101</t>
  </si>
  <si>
    <t>48610005092/2011-23</t>
  </si>
  <si>
    <t>808-101-1133-319188</t>
  </si>
  <si>
    <r>
      <t>item 6.2.1 do Regulamento Técnico de Medição</t>
    </r>
    <r>
      <rPr>
        <vertAlign val="superscript"/>
        <sz val="11"/>
        <rFont val="Calibri"/>
        <family val="2"/>
        <scheme val="minor"/>
      </rPr>
      <t>(3)</t>
    </r>
  </si>
  <si>
    <t>48610.001448/2011-50</t>
  </si>
  <si>
    <t>808-101-1133-319185</t>
  </si>
  <si>
    <t>UTC Engenharia S.A.</t>
  </si>
  <si>
    <t>44.023.661/0001-08</t>
  </si>
  <si>
    <r>
      <t>item 7.2.5 do Regulamento Técnico de Medição</t>
    </r>
    <r>
      <rPr>
        <vertAlign val="superscript"/>
        <sz val="11"/>
        <rFont val="Calibri"/>
        <family val="2"/>
        <scheme val="minor"/>
      </rPr>
      <t>(3)</t>
    </r>
  </si>
  <si>
    <t>48610.004713/2011-51</t>
  </si>
  <si>
    <t>808-104-1133-319189</t>
  </si>
  <si>
    <r>
      <t>itens 7.2.5 e 8.2.1 do Regulamento Técnico de Medição</t>
    </r>
    <r>
      <rPr>
        <vertAlign val="superscript"/>
        <sz val="11"/>
        <rFont val="Calibri"/>
        <family val="2"/>
        <scheme val="minor"/>
      </rPr>
      <t>(3)</t>
    </r>
  </si>
  <si>
    <t>Sub Judice (Processo nº 0046860-70.2012.4.02.5101</t>
  </si>
  <si>
    <t>48610.006150/2011-36</t>
  </si>
  <si>
    <t>808-105-1133-319190</t>
  </si>
  <si>
    <r>
      <t>item 5.1 do Regulamento Técnico de Medição</t>
    </r>
    <r>
      <rPr>
        <vertAlign val="superscript"/>
        <sz val="11"/>
        <rFont val="Calibri"/>
        <family val="2"/>
        <scheme val="minor"/>
      </rPr>
      <t>(3)</t>
    </r>
  </si>
  <si>
    <t>48610.005417/2012-59</t>
  </si>
  <si>
    <t>808-105-1233-319210</t>
  </si>
  <si>
    <t>Sonangol Starfis Oil &amp; Gas S.A.</t>
  </si>
  <si>
    <r>
      <t>Descumprimento dos itens 5.1, 7.1.11, 7.3.1, 8.2.1, 8.2.3 e 8.3.1  do Regulamento Técnico de Medição</t>
    </r>
    <r>
      <rPr>
        <vertAlign val="superscript"/>
        <sz val="11"/>
        <rFont val="Calibri"/>
        <family val="2"/>
        <scheme val="minor"/>
      </rPr>
      <t>(3)</t>
    </r>
  </si>
  <si>
    <t>48610.015187/2010-74</t>
  </si>
  <si>
    <t>808-110-1033-319182</t>
  </si>
  <si>
    <t>infração itens 7.1.7; inciso II e IV do art. 4º e art. 5º do decreto 2.705/1998</t>
  </si>
  <si>
    <t>Sub Judice Processo judicial nº 0007583-13.2013.4.02.5101</t>
  </si>
  <si>
    <t>48610.011493/2010-31</t>
  </si>
  <si>
    <t>808-108-1033-319177</t>
  </si>
  <si>
    <t>infração itens 6.4.1, 6.4.14, 7.2.5, 7.3.1, 10.2.4, 10.3.1 do RTM; inciso II e IV do art. 4º e art. 5º do decreto 2.705/1998</t>
  </si>
  <si>
    <t>Sub Judice Processo Judicial nº 0006940-55.2013.4.02.5101</t>
  </si>
  <si>
    <t>48610.009059/2010-91</t>
  </si>
  <si>
    <t>808-106-1033-319174</t>
  </si>
  <si>
    <t>infração itens 6.4.7, 7.2.5, 8.2.1, 8.2.1.5; inciso II e IV do art. 4º e art. 5º do decreto 2.705/1998</t>
  </si>
  <si>
    <t>Sub Judice Processo judicial nº 0009949-25.2013.4.02.5101</t>
  </si>
  <si>
    <t>48610.007731/2011-95</t>
  </si>
  <si>
    <t>808-108-1133-319192</t>
  </si>
  <si>
    <t>itens 5.1 e 7.1.7 do RTM</t>
  </si>
  <si>
    <t>Sub Judice Processo Judicial n° 0009911-13.2013.4.02.5101</t>
  </si>
  <si>
    <t>48610.016542/2010-22</t>
  </si>
  <si>
    <t>808-111-1033-319184</t>
  </si>
  <si>
    <t>infração itens 5.1, 6.4.1, 6.4.6, 7.1.12, 7.3.1, 10.2.4; inciso II e IV do art. 4º e art. 5º do decreto 2.705/1998</t>
  </si>
  <si>
    <t>Sub Judice Processo judicial nº 0008961-04.2013.4.02.5101</t>
  </si>
  <si>
    <t>48610.005780/2011-93</t>
  </si>
  <si>
    <t>810-104-1133-335002</t>
  </si>
  <si>
    <t>Queima de gás excedente.</t>
  </si>
  <si>
    <t>Sub Judice Processo Judicial nº 0010765-07.2013.4.02.5101</t>
  </si>
  <si>
    <t>48610.007698/2010-12</t>
  </si>
  <si>
    <t>810-103-1033-320827</t>
  </si>
  <si>
    <t>Sub Judice Processo Judicial n° 0015620-29.2013.4.02.5101</t>
  </si>
  <si>
    <t>48610.002279/2011-75</t>
  </si>
  <si>
    <t>810-102-1133-334990</t>
  </si>
  <si>
    <t>Sub Judice Processo Judicial n° 0120019-12.2013.4.02.5101</t>
  </si>
  <si>
    <t>48610.014757/2012-71</t>
  </si>
  <si>
    <t>808-112-1233-319214</t>
  </si>
  <si>
    <t>RD n.º 939/2010 - termo de compromisso do Programa de Ajuste para Redução da Queima de Gás</t>
  </si>
  <si>
    <t>48610.004596/2011-26</t>
  </si>
  <si>
    <t>810-104-1133-334996</t>
  </si>
  <si>
    <t>48610.007076/2010-94</t>
  </si>
  <si>
    <t>810-105-1033-320825</t>
  </si>
  <si>
    <t>48610.007697/2010-78</t>
  </si>
  <si>
    <t>810-103-1033-320828</t>
  </si>
  <si>
    <t>48610.006804/2010-41</t>
  </si>
  <si>
    <t>810-105-1033-320822</t>
  </si>
  <si>
    <t>48610.015456/2011-83</t>
  </si>
  <si>
    <t>808-111-1133-319200</t>
  </si>
  <si>
    <t>48610.000149/2013-60</t>
  </si>
  <si>
    <t>808-101-1333-401104</t>
  </si>
  <si>
    <t>48610.006807/2010-84</t>
  </si>
  <si>
    <t>810-105-1033-320820</t>
  </si>
  <si>
    <t>48610.000146/2013-26</t>
  </si>
  <si>
    <t>808-101-1333-401106</t>
  </si>
  <si>
    <t>48610.000148/2013-15</t>
  </si>
  <si>
    <t>808-101-1333-401105</t>
  </si>
  <si>
    <t>48610.008545/2010-92</t>
  </si>
  <si>
    <t>808-106-1033-319171</t>
  </si>
  <si>
    <t>Divergência de volume reportado</t>
  </si>
  <si>
    <t>Pago Parcialmente com desconto legal. Alguns itens estão Sub Judice Processo Judicial nº 0016537-48.2013.4.02.5101.</t>
  </si>
  <si>
    <t>48610.006898/2010-58</t>
  </si>
  <si>
    <t>810-104-1033-320838</t>
  </si>
  <si>
    <t>48610.006908/2010-55</t>
  </si>
  <si>
    <t>810-104-1033-320841</t>
  </si>
  <si>
    <t>48610.006900/2010-99</t>
  </si>
  <si>
    <t>810-104-1033-320836</t>
  </si>
  <si>
    <t>48610.006905/2010-11</t>
  </si>
  <si>
    <t>810-104-1033-320842</t>
  </si>
  <si>
    <t>48610.006889/2010-67</t>
  </si>
  <si>
    <t>810-104-1033-320837</t>
  </si>
  <si>
    <t>48610.003573/2011-02</t>
  </si>
  <si>
    <t>810-103-1033-334992</t>
  </si>
  <si>
    <t>48610.011770/2010-14</t>
  </si>
  <si>
    <t>808-110-1033-319179</t>
  </si>
  <si>
    <t>Devon Energy do Brasil Ltda.</t>
  </si>
  <si>
    <t>02.873.528/0001-09</t>
  </si>
  <si>
    <t>Itens 6.4.5 e 6.4.10 do RTM</t>
  </si>
  <si>
    <t>48610.006910/2010-24</t>
  </si>
  <si>
    <t>810-104-1033-320839</t>
  </si>
  <si>
    <t>48610.006806/2010-30</t>
  </si>
  <si>
    <t>810-105-1033-320819</t>
  </si>
  <si>
    <t>48610.006904/2010-77</t>
  </si>
  <si>
    <t>810-104-1003-320843</t>
  </si>
  <si>
    <t>48610.006897/2010-11</t>
  </si>
  <si>
    <t>810-105-1033-320818</t>
  </si>
  <si>
    <t>Sub Judice Processo Judicial n° 0001565-39.2014.4.02.5101</t>
  </si>
  <si>
    <t>48610.006899/2010-01</t>
  </si>
  <si>
    <t>810-104-1033-320846</t>
  </si>
  <si>
    <t>Sub Judice Processo Judicial n° 0016903-87.2013.4.02.5101</t>
  </si>
  <si>
    <t>48610.006906/2010-66</t>
  </si>
  <si>
    <t>810-105-1033-320835</t>
  </si>
  <si>
    <t>Sub Judice Processo Judicial n° 0001548-03.2014.4.02.5101</t>
  </si>
  <si>
    <t>48610.008909/2010-34</t>
  </si>
  <si>
    <t>810-104-1033-320844</t>
  </si>
  <si>
    <t>Encaminhado para inscrição em Dívida Ativa da União</t>
  </si>
  <si>
    <t>48610.008911/2010-11</t>
  </si>
  <si>
    <t>810-105-1033-320845</t>
  </si>
  <si>
    <t>Sub Judice Processo Judicial n° 000245-51.2014.4.02.5101</t>
  </si>
  <si>
    <t>48610.003360/2011-72</t>
  </si>
  <si>
    <t>810-102-1133-334991</t>
  </si>
  <si>
    <t>Sub Judice Processo Judicial n° 0021686-25.2013.4.02.5101</t>
  </si>
  <si>
    <t>48610.009068/2010-82</t>
  </si>
  <si>
    <t>808-106-1033-319175</t>
  </si>
  <si>
    <t>Sub Judice Processo Judicial n° 0001570-61.2014.4.02.5101</t>
  </si>
  <si>
    <t>48610.001856/2011-10</t>
  </si>
  <si>
    <t>808-101-1133-319186</t>
  </si>
  <si>
    <t>Pago Parcialmente com desconto legal. Alguns itens estão Sub Judice Processo Judicial nº 0007333-43.2014.4.02.5101</t>
  </si>
  <si>
    <t>48610.015457/2011-28</t>
  </si>
  <si>
    <t>808-111-1133-319201</t>
  </si>
  <si>
    <t>48610.000150/2013-94</t>
  </si>
  <si>
    <t>808-101-1333-319215</t>
  </si>
  <si>
    <t>48610.007556/2013-51</t>
  </si>
  <si>
    <t>808-108-1333-401111</t>
  </si>
  <si>
    <t>Petrobras</t>
  </si>
  <si>
    <t>48610.007755/2013-14</t>
  </si>
  <si>
    <t>808-108-1333-401112</t>
  </si>
  <si>
    <t>48610.013155/2013-87</t>
  </si>
  <si>
    <t>808-108-1333-401127</t>
  </si>
  <si>
    <t>Violação itens 5.1, 5.2, 5.7, 6.2.3 e 6.2.5, do RTM; e inciso II e IV do art. 4º e art. 5º do decreto 2.705/1998</t>
  </si>
  <si>
    <t>Aguardando Pagamento</t>
  </si>
  <si>
    <t>48610.010126/2013-63</t>
  </si>
  <si>
    <t>808-110-1333-401116</t>
  </si>
  <si>
    <t>Violação item 6.2.2 do RTM</t>
  </si>
  <si>
    <t>48610.008044/2012-78</t>
  </si>
  <si>
    <t>808-101-1333-401107</t>
  </si>
  <si>
    <t>Violação itens 6.4.1 e 7.2.1 do RTM</t>
  </si>
  <si>
    <t>48610.013306/2012-16</t>
  </si>
  <si>
    <t>808-105-1333-401109</t>
  </si>
  <si>
    <t>Violação itens 5.1, 7.1.6, 7.1.12, 7.2.5, 7.3.1, 8.2.3 e 8.2.5.2, do RTM; e inciso II e IV do art. 4º e art. 5º do decreto 2.705/1998</t>
  </si>
  <si>
    <t>Aguardando Análise de Recurso</t>
  </si>
  <si>
    <t>48610.013801/2012-25</t>
  </si>
  <si>
    <t>808-107-1333-401110</t>
  </si>
  <si>
    <t>Violação itens 5.1, 7.2.1, 7.2.5, 7.3.1 e 8.2.3, do RTM; e inciso II e IV do art. 4º e art. 5º do decreto 2.705/1998</t>
  </si>
  <si>
    <t>Aguardando Decisão de 1ª Instância</t>
  </si>
  <si>
    <t>48610.006538/2013-07</t>
  </si>
  <si>
    <t>808-110-1333-401114</t>
  </si>
  <si>
    <t>Violação itens 5.1, 5.2, 5.7.1, 6.1.6, 6.3.1.c, 6.3.6, 6.4.10, 6.4.5, 6.4.6, 6.5.4.b, 7.1.4, 7.1.6, 7.2.5 e 8.2.2, do RTM; e inciso II e IV do art. 4º e art. 5º do decreto 2.705/1998</t>
  </si>
  <si>
    <t>48610.010136/2013-07</t>
  </si>
  <si>
    <t>808-110-1333-401115</t>
  </si>
  <si>
    <t>Violação item 8.3.1, do RTM</t>
  </si>
  <si>
    <t>48610.006536/2013-18</t>
  </si>
  <si>
    <t>808-110-1333-401117</t>
  </si>
  <si>
    <t>Violação itens 6.3.1.c, 6.3.6, 7.1.10, 7.2.1, 7.2.5, 8.2.2, 8.2.5.1, do RTM</t>
  </si>
  <si>
    <t>Aguardado Decisão de 1ª Instância</t>
  </si>
  <si>
    <t>48610.006540/2013-78</t>
  </si>
  <si>
    <t>808-110-1333-401118</t>
  </si>
  <si>
    <t>Violação itens 5.1, 6.1.6, 6.3.1, 6.3.2, 7.1.12, 7.1.4, 7.2.5, do RTM</t>
  </si>
  <si>
    <t>48610.000147/2013-71</t>
  </si>
  <si>
    <t>808-110-1333-401122</t>
  </si>
  <si>
    <t>NORD</t>
  </si>
  <si>
    <t>04.935.189/0001-65</t>
  </si>
  <si>
    <t>Violação itens 5.1, 5.8, 6.2.2, 6.2.4, 10.2.4 e 11.5, do RTM; e inciso II e IV do art. 4º e art. 5º do decreto 2.705/1998</t>
  </si>
  <si>
    <t>48610.000444/2013-16</t>
  </si>
  <si>
    <t>808-110-1333-401123</t>
  </si>
  <si>
    <t>Violação itens 6.4.15, 7.1.4, 7.3.1, 8.2.1.4, 8.2.3, 8.2.5.2, 8.3.1 e 10.2.4, do RTM</t>
  </si>
  <si>
    <t>48610.007394/2013-06</t>
  </si>
  <si>
    <t>808-111-1333-401124</t>
  </si>
  <si>
    <t>OGX</t>
  </si>
  <si>
    <t>11.230.122/0001-90</t>
  </si>
  <si>
    <t>Violação itens 5.1, do RTM; e inciso II e IV do art. 4º e art. 5º do decreto 2.705/1998</t>
  </si>
  <si>
    <t>48610.011565/2013-93</t>
  </si>
  <si>
    <t>808-111-1333-401125</t>
  </si>
  <si>
    <t>Violação item 10.1.3, do RTM</t>
  </si>
  <si>
    <t>48610.009969/2012-36</t>
  </si>
  <si>
    <t>808-108-1233-319212</t>
  </si>
  <si>
    <t>Violação item: 5.7 do RTM</t>
  </si>
  <si>
    <t>48610.002277/2011-86</t>
  </si>
  <si>
    <t>810-103-1133-334995</t>
  </si>
  <si>
    <t>Queima Excedente</t>
  </si>
  <si>
    <t>48610.008765/2010-16</t>
  </si>
  <si>
    <t>808-102-1233-319204</t>
  </si>
  <si>
    <t>Violação itens: 5.2, 9.4.3, 10.1.2 e 10.2.4, do RTM</t>
  </si>
  <si>
    <t>48610.010285/2013-68</t>
  </si>
  <si>
    <t>808-111-1333-401126</t>
  </si>
  <si>
    <t>Violação itens 6.4.10 e 7.2.1 do RTM</t>
  </si>
  <si>
    <t>48610.009122/2010-90</t>
  </si>
  <si>
    <t>808-110-1033-319180</t>
  </si>
  <si>
    <t>Violação itens 5.1, 6.2.2, 7.2.5, 8.2.1, 9.4.3, 10.2.2 e 10.2.4 do RTM, e inciso II e IV do art. 4º e art. 5º do decreto 2.705/1998</t>
  </si>
  <si>
    <t>48610.016087/2011-46</t>
  </si>
  <si>
    <t>808-112-1133-319203</t>
  </si>
  <si>
    <t>Violação itens 4.2, 5.1 e 7.1.12 do RTM, e inciso II e IV do art. 4º e art. 5º do decreto 2.705/1998</t>
  </si>
  <si>
    <t>48610.004044/2011-18</t>
  </si>
  <si>
    <t>810-104-1133-334997</t>
  </si>
  <si>
    <t>48610.006364/2011-11</t>
  </si>
  <si>
    <t>808-105-1133-319191</t>
  </si>
  <si>
    <t>Violação item 5.1 do RTM, e inciso II e IV do art. 4º e art. 5º do decreto 2.705/1998</t>
  </si>
  <si>
    <t>48610.007493/2011-18</t>
  </si>
  <si>
    <t>808-102-1233-319207</t>
  </si>
  <si>
    <t>Violação itens 5.1, 7.1.7 e 7.3.1 do RTM, e inciso II e IV do art. 4º e art. 5º do decreto 2.705/1998</t>
  </si>
  <si>
    <t>48610.007492/2011-73</t>
  </si>
  <si>
    <t>808-103-1233-319208</t>
  </si>
  <si>
    <t>Violação itens 5.1, 7.2.5 e 7.3.1 do RTM, e inciso II e IV do art. 4º e art. 5º do decreto 2.705/1998</t>
  </si>
  <si>
    <t>Pago Parcialmente com desconto legal. Aguardando pagamento ref. Infrações remanescente, conforme Decisão de 2ª Instância.</t>
  </si>
  <si>
    <t>48610.008764/2010-71</t>
  </si>
  <si>
    <t>808-102-1233-319205</t>
  </si>
  <si>
    <t>Violação itens 5.1, 5.2, 5.7, 9.4.3 e 10.2.4 (f), (g) e (h),  do RTM, e inciso II e IV do art. 4º e art. 5º do decreto 2.705/1998</t>
  </si>
  <si>
    <t>Pago Parcialmente com desconto legal. Encaminhado para inscrição em Dívida Ativa da União (infração nº 2)</t>
  </si>
  <si>
    <t>48610.006808/2010-29</t>
  </si>
  <si>
    <t>810-105-1033-320817</t>
  </si>
  <si>
    <t>48610.015455/2011-39</t>
  </si>
  <si>
    <t>808-111-1133-319199</t>
  </si>
  <si>
    <t>(1) Multas aplicadas em julgamentos de 1ª instância no ano de 2011</t>
  </si>
  <si>
    <t>(2) Multas aplicadas em julgamentos de 1ª instância no ano de 2012</t>
  </si>
  <si>
    <t>(3) Regulamento Técnico de Medição (RTM), aprovado pela Portaria Conjunta ANP-Inmetro nº 01/2009.</t>
  </si>
  <si>
    <r>
      <rPr>
        <b/>
        <sz val="12"/>
        <rFont val="Calibri"/>
        <family val="2"/>
        <scheme val="minor"/>
      </rPr>
      <t>Nº Processo</t>
    </r>
    <r>
      <rPr>
        <sz val="12"/>
        <rFont val="Calibri"/>
        <family val="2"/>
        <scheme val="minor"/>
      </rPr>
      <t>: número do processo administrativo ANP</t>
    </r>
  </si>
  <si>
    <r>
      <rPr>
        <b/>
        <sz val="12"/>
        <rFont val="Calibri"/>
        <family val="2"/>
        <scheme val="minor"/>
      </rPr>
      <t>Nº do Auto de Infração</t>
    </r>
    <r>
      <rPr>
        <sz val="12"/>
        <rFont val="Calibri"/>
        <family val="2"/>
        <scheme val="minor"/>
      </rPr>
      <t>: Número do documento de fiscalização (DF)</t>
    </r>
  </si>
  <si>
    <r>
      <rPr>
        <b/>
        <sz val="12"/>
        <rFont val="Calibri"/>
        <family val="2"/>
        <scheme val="minor"/>
      </rPr>
      <t>Autuado</t>
    </r>
    <r>
      <rPr>
        <sz val="12"/>
        <rFont val="Calibri"/>
        <family val="2"/>
        <scheme val="minor"/>
      </rPr>
      <t>: razão social da empresa</t>
    </r>
  </si>
  <si>
    <r>
      <rPr>
        <b/>
        <sz val="12"/>
        <rFont val="Calibri"/>
        <family val="2"/>
        <scheme val="minor"/>
      </rPr>
      <t>Motivo</t>
    </r>
    <r>
      <rPr>
        <sz val="12"/>
        <rFont val="Calibri"/>
        <family val="2"/>
        <scheme val="minor"/>
      </rPr>
      <t>: fato causador da penalidade</t>
    </r>
  </si>
  <si>
    <r>
      <rPr>
        <b/>
        <sz val="12"/>
        <rFont val="Calibri"/>
        <family val="2"/>
        <scheme val="minor"/>
      </rPr>
      <t>Valor da Multa (Aplicada)</t>
    </r>
    <r>
      <rPr>
        <sz val="12"/>
        <rFont val="Calibri"/>
        <family val="2"/>
        <scheme val="minor"/>
      </rPr>
      <t>: valor aplicado sem eventuais descontos legais ou acréscimos legais</t>
    </r>
  </si>
  <si>
    <r>
      <rPr>
        <b/>
        <sz val="12"/>
        <rFont val="Calibri"/>
        <family val="2"/>
        <scheme val="minor"/>
      </rPr>
      <t>Valor da Multa (Recolhida)</t>
    </r>
    <r>
      <rPr>
        <sz val="12"/>
        <rFont val="Calibri"/>
        <family val="2"/>
        <scheme val="minor"/>
      </rPr>
      <t>: valor efetivamente pago considerando eventuais descontos legais ou acréscimos legais</t>
    </r>
  </si>
  <si>
    <t>Superintendência de Desenvolvimento e Produção - SDP</t>
  </si>
  <si>
    <t>48610.002276/2011-31</t>
  </si>
  <si>
    <t>810-105-1033-334988</t>
  </si>
  <si>
    <t>Nord Oil and Gás S.A.</t>
  </si>
  <si>
    <t>Atraso na entrega do PD</t>
  </si>
  <si>
    <t>Encaminhado para inscrição em Dívida Ativa</t>
  </si>
  <si>
    <t>48610.004792/2011-09</t>
  </si>
  <si>
    <t>810-104-1133-334999</t>
  </si>
  <si>
    <t>Atraso na entrega do PAP</t>
  </si>
  <si>
    <t>48610.004526/2011-78</t>
  </si>
  <si>
    <t>810-104-1133-335001</t>
  </si>
  <si>
    <t>Ral Oil &amp; Gas Comércio Ltda.</t>
  </si>
  <si>
    <t>07.704.102/0002-18</t>
  </si>
  <si>
    <t>Atraso na entrega do Boletim Mensal de Produção</t>
  </si>
  <si>
    <t>Encaminhado para        execução fiscal</t>
  </si>
  <si>
    <t>48610.005939/2011-70</t>
  </si>
  <si>
    <t>810-104-1133-335003</t>
  </si>
  <si>
    <t>Não atendimento de notificação</t>
  </si>
  <si>
    <t>Encaminhado para    execução fiscal</t>
  </si>
  <si>
    <t>48610.005779/2011-69</t>
  </si>
  <si>
    <t>810-104-1133-335004</t>
  </si>
  <si>
    <t>Atraso na entrega do BMP</t>
  </si>
  <si>
    <t>48610.005940/2011-02</t>
  </si>
  <si>
    <t>810-104-1133-335005</t>
  </si>
  <si>
    <t>48610.005433/2011-61</t>
  </si>
  <si>
    <t>810-106-1133-335006</t>
  </si>
  <si>
    <t>Descumprimento de Planos e Programas</t>
  </si>
  <si>
    <t>48610.007503/2011-15</t>
  </si>
  <si>
    <t>810-107-1133-335008</t>
  </si>
  <si>
    <t>Encaminhado para       execução fiscal</t>
  </si>
  <si>
    <t>48610.008049/2011-10</t>
  </si>
  <si>
    <t>810-108-1133-335009</t>
  </si>
  <si>
    <t>Atraso na resposta de solicitações</t>
  </si>
  <si>
    <t>48610.015288/2011-26</t>
  </si>
  <si>
    <t>810-111-1133-334992</t>
  </si>
  <si>
    <t>Chevron Brasil Upstream Frade Ltda</t>
  </si>
  <si>
    <t>48610.015523/2011-60</t>
  </si>
  <si>
    <t>810-111-1133-335010</t>
  </si>
  <si>
    <t>Atraso na entrega do PAT e PAP</t>
  </si>
  <si>
    <t>48610.016105/2011-90</t>
  </si>
  <si>
    <t>810-105-1033-335011</t>
  </si>
  <si>
    <t>48610.016106/2011-90</t>
  </si>
  <si>
    <t>810-105-1033-335012</t>
  </si>
  <si>
    <t>Orteng Equipamentos e Sistemas S.A.</t>
  </si>
  <si>
    <t>19.884.626/0001-36</t>
  </si>
  <si>
    <t>Paga com acréscimo legal</t>
  </si>
  <si>
    <t>48610.004723/2012-78</t>
  </si>
  <si>
    <t>810-104-1233-335018</t>
  </si>
  <si>
    <t>Proen Projetos Engenharia Comércio e Montagens Ltda</t>
  </si>
  <si>
    <t>32.330.003/0001-80</t>
  </si>
  <si>
    <t>48610.004509/2012-11</t>
  </si>
  <si>
    <t>810-106-1233-335020</t>
  </si>
  <si>
    <t>Prestação de Informações inverídicas</t>
  </si>
  <si>
    <t>Aguardando decisão de 1ª instância</t>
  </si>
  <si>
    <t>48610.004766/2012-53</t>
  </si>
  <si>
    <t>810-104-1233-335019</t>
  </si>
  <si>
    <t>Realização de atividades sem autorização</t>
  </si>
  <si>
    <t>Sub judice</t>
  </si>
  <si>
    <t>48610011335/2012-43</t>
  </si>
  <si>
    <t>810-110-1233-335023</t>
  </si>
  <si>
    <t>Petrosynergy Ltda</t>
  </si>
  <si>
    <t>03.951.809/401499</t>
  </si>
  <si>
    <t>Não envio do BMP</t>
  </si>
  <si>
    <t>48610.011325/2012-16</t>
  </si>
  <si>
    <t>810-110-1233-335025</t>
  </si>
  <si>
    <t>Não apresentação de PD</t>
  </si>
  <si>
    <t>48610.007851/2012-73</t>
  </si>
  <si>
    <t>810-107-1233-335021</t>
  </si>
  <si>
    <t>48610.014879/2012-67</t>
  </si>
  <si>
    <t>810-112-1233-401479</t>
  </si>
  <si>
    <t>Shell Brasil Petróleo Ltda.</t>
  </si>
  <si>
    <t>10.456.016/0001-67</t>
  </si>
  <si>
    <t>Atraso  no envio do BMP</t>
  </si>
  <si>
    <t>48610.014878/2012-12</t>
  </si>
  <si>
    <t>810-112-1233-401480</t>
  </si>
  <si>
    <t>48610.014875/2012-89</t>
  </si>
  <si>
    <t>810-112-1233-401481</t>
  </si>
  <si>
    <t>48610.014876/2012-23</t>
  </si>
  <si>
    <t>810-112-1233-401482</t>
  </si>
  <si>
    <t>48610.014880/2012-91</t>
  </si>
  <si>
    <t>810-112-1233-401483</t>
  </si>
  <si>
    <t>48610.014881/2012-36</t>
  </si>
  <si>
    <t>810-112-1233-401484</t>
  </si>
  <si>
    <t>Vipetro Petróleo Ltda</t>
  </si>
  <si>
    <t>08.990.767/0001-17</t>
  </si>
  <si>
    <t>Aguardando decisão de 2ª instância</t>
  </si>
  <si>
    <t>48610.014874/2012-34</t>
  </si>
  <si>
    <t>810-112-1233-401485</t>
  </si>
  <si>
    <t>Aguardando pagamento</t>
  </si>
  <si>
    <t>48610.014754/2012-94</t>
  </si>
  <si>
    <t>810-112-1233-401486</t>
  </si>
  <si>
    <t>Egesa Engenharia S.A.</t>
  </si>
  <si>
    <t>17.186.461/0001-01</t>
  </si>
  <si>
    <t>48610.014744/2012-00</t>
  </si>
  <si>
    <t>810-112-1233-401487</t>
  </si>
  <si>
    <t>48610.014752/2012-48</t>
  </si>
  <si>
    <t>810-112-1233-401488</t>
  </si>
  <si>
    <t>EPG Brasil Ltda.</t>
  </si>
  <si>
    <t>11.210.501/0001-19</t>
  </si>
  <si>
    <t>Pagamento parcelado</t>
  </si>
  <si>
    <t>48610.013996/2012-11</t>
  </si>
  <si>
    <t>810-112-1233-335026</t>
  </si>
  <si>
    <t>Não entrega do PAT e PAP</t>
  </si>
  <si>
    <t>Auto julgado insubsistente em decisão de 1ª instância</t>
  </si>
  <si>
    <t>48610.014877/2012-78</t>
  </si>
  <si>
    <t>810-112-1233-401489</t>
  </si>
  <si>
    <t>Gran Tierra Energy Brasil Ltda.</t>
  </si>
  <si>
    <t>11.230.625/0001-66</t>
  </si>
  <si>
    <t>48610.003728/2013-64</t>
  </si>
  <si>
    <t>810-104-1333-401490</t>
  </si>
  <si>
    <t>Descumprimento do contrato</t>
  </si>
  <si>
    <t>48610.007033/2013-51</t>
  </si>
  <si>
    <t>810-107-1333-401493</t>
  </si>
  <si>
    <t>Não apresentação de revisão do PAT</t>
  </si>
  <si>
    <t>48610.009229/2013-81</t>
  </si>
  <si>
    <t>810-109-1333-401496</t>
  </si>
  <si>
    <t>48610.009227/2013-91</t>
  </si>
  <si>
    <t>810-109-1333-401497</t>
  </si>
  <si>
    <t>Proen Projetos Engenharia Comércio e Montagens Ltda.</t>
  </si>
  <si>
    <t>48610.008726/2013-61</t>
  </si>
  <si>
    <t>810-108-1333-401495</t>
  </si>
  <si>
    <t>Não retomada de produção do campo</t>
  </si>
  <si>
    <t>48610.009905/2013-16</t>
  </si>
  <si>
    <t>810-109-1328-401498</t>
  </si>
  <si>
    <t>Descumprimento de cronograma</t>
  </si>
  <si>
    <t>48610.011993/2013-16</t>
  </si>
  <si>
    <t>810-110-1333-401499</t>
  </si>
  <si>
    <t>Descumprimento de PD e de PAP</t>
  </si>
  <si>
    <t>PD - Plano de Desenvolvimento</t>
  </si>
  <si>
    <t>BMP - Boletim Mensal de Produção</t>
  </si>
  <si>
    <t>PAP - Programa Anual de Produção</t>
  </si>
  <si>
    <t>PAT - Programa Anual de Trabalho</t>
  </si>
  <si>
    <t>RELAÇÃO DE MULTAS APLICADAS EM 2011 - 2012- 2013:</t>
  </si>
  <si>
    <t>Superintendência de Exploração - SEP</t>
  </si>
  <si>
    <t>48610.005145/2011-14</t>
  </si>
  <si>
    <t>809 1 04 11 29 320491</t>
  </si>
  <si>
    <t>Aurizônia</t>
  </si>
  <si>
    <t>052.743.358/0001-08</t>
  </si>
  <si>
    <t>Não entregou Relatório de Devolução de Área -  Plano de Avaliação de Descoberta 1AURI25SE.</t>
  </si>
  <si>
    <t>Encaminhado para cobrança ativa da União</t>
  </si>
  <si>
    <t>48610.005144/2011-61</t>
  </si>
  <si>
    <t>809 1 04 11 29 320492</t>
  </si>
  <si>
    <t>Não entregou Relatório Final de Avaliação de Descoberta do Plano de Avaliação de Descoberta 1AURI25SE.</t>
  </si>
  <si>
    <t>48610.009439/2011-15</t>
  </si>
  <si>
    <t>809 1 06 11 43 364114</t>
  </si>
  <si>
    <t>PETROBRAS</t>
  </si>
  <si>
    <t>330.000.167/0001-01</t>
  </si>
  <si>
    <t>Entrega da Notificação de Início de Levantamento Geofísico fora do prazo</t>
  </si>
  <si>
    <t>48610.011410/2011-95</t>
  </si>
  <si>
    <t>809 1 08 11 33 364115</t>
  </si>
  <si>
    <t>08.5926.302/0001-77</t>
  </si>
  <si>
    <t>Atraso na apresentação de Relatório Final de Perfuração</t>
  </si>
  <si>
    <t>48610.011343/2011-17</t>
  </si>
  <si>
    <t>809 1 08 11 21 364116</t>
  </si>
  <si>
    <t>Petrosynergy</t>
  </si>
  <si>
    <t>Falta de entrega do Relatório de Devolução de Área para o BT-REC-3</t>
  </si>
  <si>
    <t>48610.013139/2011-22 E 48610.006358/2012-36</t>
  </si>
  <si>
    <t>809 1 09 11 39 368732</t>
  </si>
  <si>
    <t>Nord</t>
  </si>
  <si>
    <t>Atraso Relatório Devolução do SEAL-T-430</t>
  </si>
  <si>
    <t>48610.015091/2011-97</t>
  </si>
  <si>
    <t>809 1 11 11 43 368733</t>
  </si>
  <si>
    <t>Falta de notificação de levantamento geoquímico (Parecis)</t>
  </si>
  <si>
    <t>48610.009715/2011-37</t>
  </si>
  <si>
    <t>809 1 08 11 14 364118-23 e 809 1 08 11 14 368731</t>
  </si>
  <si>
    <t>Petra</t>
  </si>
  <si>
    <t>07.243.291/0001-98</t>
  </si>
  <si>
    <t>Penhor de direitos dos contratos BT-PN-4, BT-PN-5, BT-PN-6, BT-PN-7, BT-PN-8, BT-PN-9 e BT-PN-10.</t>
  </si>
  <si>
    <t>Recurso Provido</t>
  </si>
  <si>
    <t>48610.002388/2012-73</t>
  </si>
  <si>
    <t>809 1 01 12 33 368735</t>
  </si>
  <si>
    <t>Falta de alimentação da Situação Operacional de Poço - poço 3-BRSA-713-RJS</t>
  </si>
  <si>
    <t>48610.002409/2012-51</t>
  </si>
  <si>
    <t>809 1 02 12 29 368736</t>
  </si>
  <si>
    <t>Execução de teste em tempo de fluxo maior que o permitido</t>
  </si>
  <si>
    <t>48610.003370/2012-99</t>
  </si>
  <si>
    <t>809 1 03 12 33 368738</t>
  </si>
  <si>
    <t>Falta de comunicação de descoberta 1-BRSA-976-RJS</t>
  </si>
  <si>
    <t>48610.004333/2012-06</t>
  </si>
  <si>
    <t>809 1 05 12 22 382766</t>
  </si>
  <si>
    <t>Não apresentação de notificação de descoberta do 4-BRSA-1028D-BA (Faz. Panelas)</t>
  </si>
  <si>
    <t>Paga com juros e multa</t>
  </si>
  <si>
    <t>48610.010330/2012-01</t>
  </si>
  <si>
    <t>809109 12 32 396735</t>
  </si>
  <si>
    <t>Imetame Energia S.A.</t>
  </si>
  <si>
    <t>00271847/0001-00</t>
  </si>
  <si>
    <t>Atraso de notificação de início de Levantamento GEOQUÍMICO</t>
  </si>
  <si>
    <t>Auto julgado insubsitente em decisão de primeira Instância</t>
  </si>
  <si>
    <t>48610.005055/2012-04</t>
  </si>
  <si>
    <t>809 1 04 12 34 382764</t>
  </si>
  <si>
    <t>Descumprimento de prazo p/ entrega reprocessamento sísmico</t>
  </si>
  <si>
    <t>48610.005220/2012-10</t>
  </si>
  <si>
    <t>809 1 06 12 25 382768</t>
  </si>
  <si>
    <t>RAL Engenharia Ltda</t>
  </si>
  <si>
    <t>01.182.232/0001-70</t>
  </si>
  <si>
    <t>Autuação por falta de entrega de dados (relativos a área de concessão da Bacia do Rio do Peixe)</t>
  </si>
  <si>
    <t>48610.011063/2012-81</t>
  </si>
  <si>
    <t>809 1 09 12 14 396734</t>
  </si>
  <si>
    <t>11230122/0001-90</t>
  </si>
  <si>
    <t>Início de PAD sem autorização Blocos PN-T-67 e 687</t>
  </si>
  <si>
    <t>48610.010329/2012</t>
  </si>
  <si>
    <t>809109 12 32396736</t>
  </si>
  <si>
    <t>ORTENG Equipamentos e Sistemas Ltda</t>
  </si>
  <si>
    <t>19884626/0001-36</t>
  </si>
  <si>
    <r>
      <t xml:space="preserve">Atraso de notificação de início de Levantamento </t>
    </r>
    <r>
      <rPr>
        <sz val="9"/>
        <rFont val="Calibri"/>
        <family val="2"/>
      </rPr>
      <t>GEOQUÍMICO</t>
    </r>
  </si>
  <si>
    <t>48610.008130/2012-81</t>
  </si>
  <si>
    <t>809 1 07 12 28 382769</t>
  </si>
  <si>
    <t>Não apresentação de notificação de descoberta do 3-BRSA-1062-RN</t>
  </si>
  <si>
    <t>48610.011682/2012-76</t>
  </si>
  <si>
    <t>809 1 10 12 33 396738</t>
  </si>
  <si>
    <t>Realização de atividade sem autorização (Cessão Onerosa)</t>
  </si>
  <si>
    <t>48610.008446/2012-72</t>
  </si>
  <si>
    <t>809 1 07 12 28 382770</t>
  </si>
  <si>
    <t>SIPET Part. Ltda.</t>
  </si>
  <si>
    <t>42.800.185/0001-69</t>
  </si>
  <si>
    <t>Falta de licença ambiental p/ sísmica (POT-T-603)</t>
  </si>
  <si>
    <t>48610.009749/2012-11</t>
  </si>
  <si>
    <t>809 1 08 12 13 382771</t>
  </si>
  <si>
    <t>Realização de atividade sem autorização (SOL-T-171)</t>
  </si>
  <si>
    <t>48610.011177/2012-21</t>
  </si>
  <si>
    <t>809 1 09 12 34 396737</t>
  </si>
  <si>
    <t>Autuação por falta de realização de compromissos firmes do PAD</t>
  </si>
  <si>
    <t>48610.001924/2012-13</t>
  </si>
  <si>
    <t>809 1 03 12 34 368737</t>
  </si>
  <si>
    <t>Falta de alimentação da SOP do poço 1-BRSA-861-SPS</t>
  </si>
  <si>
    <t>48610.014808/2012-64</t>
  </si>
  <si>
    <t>809 1 12 12 28 4014</t>
  </si>
  <si>
    <t>08.926.302/0001-05</t>
  </si>
  <si>
    <t>Descumprimento do Plano de Avaliação de Descoberta</t>
  </si>
  <si>
    <t>48610.014809/2012-17</t>
  </si>
  <si>
    <t>809 1 12 12 28 401459</t>
  </si>
  <si>
    <t>48610.003276/2012-30</t>
  </si>
  <si>
    <t>809 1 03 12 33 368737</t>
  </si>
  <si>
    <t>Divulgação prematura de descoberta</t>
  </si>
  <si>
    <t>48610.002074/2013-51</t>
  </si>
  <si>
    <t>809 1 0213 13 401461</t>
  </si>
  <si>
    <t>HRT</t>
  </si>
  <si>
    <t>11.058.804/0001-68</t>
  </si>
  <si>
    <t>Descumprimento de condições estipuladas na Resolução de Diretoria n° 359/2011</t>
  </si>
  <si>
    <t>48610.014153/2012-24</t>
  </si>
  <si>
    <t>809 1 1212 33 396741  e 809 1 12 12 33 396742 e 809 1 12 12 34 396743</t>
  </si>
  <si>
    <t>Sonangol Starfish Oil &amp; Gas S. A</t>
  </si>
  <si>
    <t>Cessão de fato dos direitos e obrigações dos Contratos BM-C-45, BM-C-46 e BM-S-60</t>
  </si>
  <si>
    <t>48610.011900/2012-72</t>
  </si>
  <si>
    <t>809 1 1012 22 396740</t>
  </si>
  <si>
    <t>Cessão de fato dos direitos e obrigações do Contrato de Concessão do campo de Sempre-Viva (n° 48610.009288/2005-49)</t>
  </si>
  <si>
    <t>48610.000773/2013-67</t>
  </si>
  <si>
    <t>809 1 01 13 22 401460</t>
  </si>
  <si>
    <t>Recôncavo E&amp;P S.A</t>
  </si>
  <si>
    <t>06235572/0001-36</t>
  </si>
  <si>
    <t>Realização atividade exploratória sem Contrato</t>
  </si>
  <si>
    <t>Em Tramitação</t>
  </si>
  <si>
    <t>48610004721/2013-60</t>
  </si>
  <si>
    <t>809 105 13 34 401463</t>
  </si>
  <si>
    <t>Início de avaliação de descoberta sem a devida aprovação do PAD pela ANP</t>
  </si>
  <si>
    <t>Pago Integralmente</t>
  </si>
  <si>
    <t>48610.006495/2013-51</t>
  </si>
  <si>
    <t>809 1 08 13 13 401470</t>
  </si>
  <si>
    <t>Ausência de Notificação de Início e Término de processamento sísmico</t>
  </si>
  <si>
    <t>48610.005308/2013-12</t>
  </si>
  <si>
    <t>809 1 05 13 13 401464</t>
  </si>
  <si>
    <t>Descumprimento de Prazo p/ entrega processamento sísmico</t>
  </si>
  <si>
    <t>48610.006282/2013-20</t>
  </si>
  <si>
    <t>809 1 06 13 33 401467</t>
  </si>
  <si>
    <t>Não entrega de dados processados de programa sísmico</t>
  </si>
  <si>
    <t>48610.010952/2013 - 11</t>
  </si>
  <si>
    <t>8091 10 13 24 401471</t>
  </si>
  <si>
    <t>Parnaíba Gás Natural S.A. (PGN)</t>
  </si>
  <si>
    <t>Não apresentação de relatório final de poço exploratório</t>
  </si>
  <si>
    <t>Em tramitação</t>
  </si>
  <si>
    <t>48610.006283/2013-74</t>
  </si>
  <si>
    <t>809 1 06 13 33 401468</t>
  </si>
  <si>
    <t>48610.004720/2013-15</t>
  </si>
  <si>
    <t>809 1 05 13 33 401462</t>
  </si>
  <si>
    <t>08.926302/0001-77</t>
  </si>
  <si>
    <t>Execução de Plano de Avaliação de Descoberta antes da aprovação do mesmo pela ANP</t>
  </si>
  <si>
    <t>48610.005158/2013-47</t>
  </si>
  <si>
    <t>809 105 1329 40 1465</t>
  </si>
  <si>
    <t>Falat de comunicação e entrega dos dados sísmicos reprocessados</t>
  </si>
  <si>
    <t>48610.006219/2013-93</t>
  </si>
  <si>
    <t>809 1 06 13 31 401466</t>
  </si>
  <si>
    <t>Perfuração sem autorização prévia a ANP</t>
  </si>
  <si>
    <r>
      <rPr>
        <b/>
        <sz val="12"/>
        <rFont val="Calibri"/>
        <family val="2"/>
      </rPr>
      <t>Nº Processo</t>
    </r>
    <r>
      <rPr>
        <sz val="12"/>
        <rFont val="Calibri"/>
        <family val="2"/>
      </rPr>
      <t>: número do processo administrativo ANP</t>
    </r>
  </si>
  <si>
    <r>
      <rPr>
        <b/>
        <sz val="12"/>
        <rFont val="Calibri"/>
        <family val="2"/>
      </rPr>
      <t>Nº do Auto de Infração</t>
    </r>
    <r>
      <rPr>
        <sz val="12"/>
        <rFont val="Calibri"/>
        <family val="2"/>
      </rPr>
      <t>: Número do documento de fiscalização (DF)</t>
    </r>
  </si>
  <si>
    <r>
      <rPr>
        <b/>
        <sz val="12"/>
        <rFont val="Calibri"/>
        <family val="2"/>
      </rPr>
      <t>Autuado</t>
    </r>
    <r>
      <rPr>
        <sz val="12"/>
        <rFont val="Calibri"/>
        <family val="2"/>
      </rPr>
      <t>: razão social da empresa</t>
    </r>
  </si>
  <si>
    <r>
      <rPr>
        <b/>
        <sz val="12"/>
        <rFont val="Calibri"/>
        <family val="2"/>
      </rPr>
      <t>Motivo</t>
    </r>
    <r>
      <rPr>
        <sz val="12"/>
        <rFont val="Calibri"/>
        <family val="2"/>
      </rPr>
      <t>: fato causador da penalidade</t>
    </r>
  </si>
  <si>
    <r>
      <rPr>
        <b/>
        <sz val="12"/>
        <rFont val="Calibri"/>
        <family val="2"/>
      </rPr>
      <t>Valor da Multa (Aplicada)</t>
    </r>
    <r>
      <rPr>
        <sz val="12"/>
        <rFont val="Calibri"/>
        <family val="2"/>
      </rPr>
      <t>: valor aplicado sem eventuais descontos legais ou acréscimos legais</t>
    </r>
  </si>
  <si>
    <r>
      <rPr>
        <b/>
        <sz val="12"/>
        <rFont val="Calibri"/>
        <family val="2"/>
      </rPr>
      <t>Valor da Multa (Recolhida)</t>
    </r>
    <r>
      <rPr>
        <sz val="12"/>
        <rFont val="Calibri"/>
        <family val="2"/>
      </rPr>
      <t>: valor efetivamente pago considerando eventuais descontos legais ou acréscimos legais</t>
    </r>
  </si>
  <si>
    <t>Superintendência de  Participações Governamentais - SPG</t>
  </si>
  <si>
    <t>48610.018690/2010-81</t>
  </si>
  <si>
    <t>804. 110. 0733. 291931</t>
  </si>
  <si>
    <t>PETRÓLEO BRASILEIRO S/A</t>
  </si>
  <si>
    <t>Prestar informações inverídicas - Unidade de Tratamento de Gás Natural de Cacimbas (art. 3°, inciso V, da Lei nº 9.847/99)</t>
  </si>
  <si>
    <t>48610.015833/2010-01</t>
  </si>
  <si>
    <t>804. 110. 0733.291932</t>
  </si>
  <si>
    <t xml:space="preserve">PETROBRAS TRANSPORTE S/A </t>
  </si>
  <si>
    <t>02.709.449/0001-59</t>
  </si>
  <si>
    <t>Prestar informações inverídicas-Terminal de Guamaré(art. 3°, inciso V, da Lei nº 9.847/99)</t>
  </si>
  <si>
    <t>48610.001232/2011-94</t>
  </si>
  <si>
    <t>804. 110. 0733.291933</t>
  </si>
  <si>
    <t>Prestar informações inverídicas - Polo Arara (art. 3°, inciso V, da Lei nº 9.847/99)</t>
  </si>
  <si>
    <t>48610.005313/2011-63</t>
  </si>
  <si>
    <t>804. 110. 0733.291935</t>
  </si>
  <si>
    <t>RAL OIL E GÁS COMÉRCIO LTDA</t>
  </si>
  <si>
    <t xml:space="preserve"> Não envio de informações - Foz do Vaza Barris (art. 3°, inciso XIX, da Lei nº 9.847/99)</t>
  </si>
  <si>
    <t>_</t>
  </si>
  <si>
    <t>Encaminhado para Execução Fiscal</t>
  </si>
  <si>
    <t>48610.003812/2011-16</t>
  </si>
  <si>
    <t>804. 110. 0733.291936</t>
  </si>
  <si>
    <t>Prestar informações inverídicas- Inhambu (art. 3°, inciso V, da Lei nº 9.847/99)</t>
  </si>
  <si>
    <t>48610.013876/2011-25</t>
  </si>
  <si>
    <t>804. 110. 0733.291938</t>
  </si>
  <si>
    <t>Prestar informações inverídicas no Unidade de Tratamento de Gás Natural de Cacimbas - junho/2011 (art. 3°, inciso V, da Lei nº 9.847/99)</t>
  </si>
  <si>
    <t>48610.013877/2011-70</t>
  </si>
  <si>
    <t>804. 110. 0733.291939</t>
  </si>
  <si>
    <t>Prestar informações inverídicas na Unidade de Tratamento de Gás Natural Caraguatatuba - junho/2011(art. 3°, inciso V, da Lei nº 9.847/99)</t>
  </si>
  <si>
    <t>48610.013972/2011-13</t>
  </si>
  <si>
    <t>804. 110. 0733.291940</t>
  </si>
  <si>
    <t>BP ENERGY DO BRASIL LTDA</t>
  </si>
  <si>
    <t>Não entrega tempestiva do Demonstrativo de Apuração de Participações Especiais (art. 3°, inciso XIX, da Lei nº 9.847/99)</t>
  </si>
  <si>
    <t>48610.014175/2011-11</t>
  </si>
  <si>
    <t>804. 110. 0733.291941</t>
  </si>
  <si>
    <t>Prestar informações inverídicas - Demonstrativo de Apuração de Participações Especiais (art. 3°, inciso V, da Lei nº 9.847/99)</t>
  </si>
  <si>
    <t>Sub Judice</t>
  </si>
  <si>
    <t>48610.006856/2011-06</t>
  </si>
  <si>
    <t>804. 110. 0733.291942</t>
  </si>
  <si>
    <t>Prestar informações inverídicas - Terminal Aquaviário Aracaju -(art. 3°, inciso V, da Lei nº 9.847/99)</t>
  </si>
  <si>
    <t>48610.009099/2011-14</t>
  </si>
  <si>
    <t>804. 110. 0733.291943</t>
  </si>
  <si>
    <t>Prestar informações inverídicas - Terminal Aquaviário Maceió (art. 3°, inciso V, da Lei nº 9.847/99)</t>
  </si>
  <si>
    <t>48610.015184/2011-11</t>
  </si>
  <si>
    <t>804. 110. 0733.291944</t>
  </si>
  <si>
    <t>Prestar informações inverídicas -Terminal Aquaviário norte-capixaba - jun e jul/2011 (art. 3°, inciso V, da Lei nº 9.847/99)</t>
  </si>
  <si>
    <t>48610.000951/2012-79</t>
  </si>
  <si>
    <t>804. 110. 0733. 291946</t>
  </si>
  <si>
    <t>Informações inverídicas - Demonstrativo de Apuração de Participações Especiais (art. 3°, inciso V, da Lei nº 9.847/99)</t>
  </si>
  <si>
    <t>48610.004006/2012-46</t>
  </si>
  <si>
    <t>804. 110. 0733. 291950</t>
  </si>
  <si>
    <t>Prestar informações inverídicas - Unidade de Tratamento de Gás Natural Caraguatatuba - abril/2011 a jan/2012 (art. 3°, inciso V, da Lei nº 9.847/99)</t>
  </si>
  <si>
    <t>48610.016084/2011-11</t>
  </si>
  <si>
    <t>804. 110. 0733. 291951</t>
  </si>
  <si>
    <t>Prestar informações inverídicas -Terminal de Angra - set/2011(art. 3°, inciso V, da Lei nº 9.847/99)</t>
  </si>
  <si>
    <t>48610.004515/2012-79</t>
  </si>
  <si>
    <t>804. 110. 0733. 291952</t>
  </si>
  <si>
    <t>Multa de pagamento incompleto de Participações Especiais (arts. 4°, IV, e 6°, I, da Portaria ANP 234/2003)</t>
  </si>
  <si>
    <t>48610.010329/2010-15</t>
  </si>
  <si>
    <t>804. 110. 0733. 291953</t>
  </si>
  <si>
    <t>Prestar informações inverídicas - Estação Coletiva de Jandaia (art. 3°, inciso V, da Lei nº 9.847/99)</t>
  </si>
  <si>
    <t xml:space="preserve">Sub Judice
</t>
  </si>
  <si>
    <t>48610.000029/2012-81</t>
  </si>
  <si>
    <t>804. 110. 0733. 291954</t>
  </si>
  <si>
    <t>Prestar informações Inverídicas - Terminal Aquaviário Mucuripe (art. 3°, inciso V, da Lei nº 9.847/99)</t>
  </si>
  <si>
    <t>48610.014755/2012-81</t>
  </si>
  <si>
    <t>804. 110. 0733. 291957</t>
  </si>
  <si>
    <t>CHEVRON</t>
  </si>
  <si>
    <t>48610.000540/2013-64*</t>
  </si>
  <si>
    <t>Petróleo Brasileiro S.A. - Petrobras</t>
  </si>
  <si>
    <t>Não efetuou o pagamento de royalties sobre o petróleo de xisto ( Lei nº 9.478/97, art. 45,II e art. 47 ; Decreto nº 2.705/98, art. 18)</t>
  </si>
  <si>
    <t xml:space="preserve">Sub Judice </t>
  </si>
  <si>
    <t>48610.003873/2013-45</t>
  </si>
  <si>
    <t xml:space="preserve">Prestar informações inverídicas -Estação Coletora de Jordão (art 3°, inc. V, da Lei n.° 9.847/99) </t>
  </si>
  <si>
    <t>48610.013317/2010-34</t>
  </si>
  <si>
    <t>Prestar informações inverídicas - Campo de Leste de Urucu (art 3°, inc. V, da Lei n.° 9.847/99)</t>
  </si>
  <si>
    <t>48610.015278/2011-91</t>
  </si>
  <si>
    <t>Não efetuar o completo pagamento de Participação Especial ( Lei nº 9.478/97, art. 50; Decreto nº 2.705/98, art. 21, 22, 25 e 26; Portaria ANP nº 10/1999; Portaria ANP no 58/2001)</t>
  </si>
  <si>
    <t>48610.003060/2013-55</t>
  </si>
  <si>
    <t xml:space="preserve"> Prestar informações inverídicas - Estação Coletora de Fazenda Pocinho e Palmeira A -  (art 3°, inc. V, da Lei n.° 9.847/99)</t>
  </si>
  <si>
    <t>48610.003059/2013-21</t>
  </si>
  <si>
    <t xml:space="preserve">Prestar informações inverídicas - UTPF de Guamaré (art 3°, inc. V, da Lei n.° 9.847/99) </t>
  </si>
  <si>
    <t>48610.006174/2013-57</t>
  </si>
  <si>
    <t xml:space="preserve">Prestar informações inverídicas (art 3°, inc. V, da Lei n.° 9.847/99) </t>
  </si>
  <si>
    <t>48610.006177/2013-91</t>
  </si>
  <si>
    <t xml:space="preserve"> Prestar informações inverídicas - Estação Coletora Três Marias/Fazenda Malaquias (art 3°, inc. V, da Lei n.° 9.847/99) </t>
  </si>
  <si>
    <t>48610.010457/2013-01</t>
  </si>
  <si>
    <t xml:space="preserve">Prestar informações inverídicas - Estação Coletora Oiticica A (art 3°, inc. V, da Lei n.° 9.847/99) </t>
  </si>
  <si>
    <t>48610.006179/2013-80</t>
  </si>
  <si>
    <t xml:space="preserve">Prestar informações inverídicas - Estação Coletora de Riacho da Forquilha (art 3°, inc. V, da Lei n.° 9.847/99) </t>
  </si>
  <si>
    <t>48610.00772/2013-12</t>
  </si>
  <si>
    <t>Prestar informações inverídicas - Estação Coletora Boa Esperança A, Estação Coletora Araçás B - (art 3°, inc. V, da Lei n.° 9.847/99)</t>
  </si>
  <si>
    <t>48610.006415/2013-68</t>
  </si>
  <si>
    <t>Prestar informações inverídicas - Estação Vandemir Ferreira (art 3°, inc. V, da Lei n.° 9.847/99)</t>
  </si>
  <si>
    <t>Insubsistente</t>
  </si>
  <si>
    <t>48610.008657/2013-96</t>
  </si>
  <si>
    <t>33.000.167/0143-23</t>
  </si>
  <si>
    <t>Prestar informações inverídicas  - Campos de Dom João, Dom João Mar e de Massuí - BA(art 3°, inc. V, da Lei n.° 9.847/99)</t>
  </si>
  <si>
    <t>48610.010161/2013-82</t>
  </si>
  <si>
    <t>Prestar informações inverídicas  (art 3°, inc. V, da Lei n.° 9.847/99)</t>
  </si>
  <si>
    <t>* Processo referente à participações governamentais cujo pagamento ainda não foi efetuado e o valor devido está acrescido dos encargos legais atualizados até março/2014.</t>
  </si>
  <si>
    <t>Superintendência de Refino, Processamento de Gás Natural e Produção de Biocombustíveis - SRP</t>
  </si>
  <si>
    <t>48610.015540/2009-82</t>
  </si>
  <si>
    <t>802 507 0952 300791</t>
  </si>
  <si>
    <r>
      <t>28/07/2009</t>
    </r>
    <r>
      <rPr>
        <vertAlign val="superscript"/>
        <sz val="11"/>
        <color theme="1"/>
        <rFont val="Calibri"/>
        <family val="2"/>
        <scheme val="minor"/>
      </rPr>
      <t>(1)</t>
    </r>
  </si>
  <si>
    <t>BINATURAL INDÚSTRIA E COMERCIO DE OLEOS VEGETAIS LTDA.</t>
  </si>
  <si>
    <t>07.113.559/0001-77</t>
  </si>
  <si>
    <t>Construção sem autorização da ANP (Art. 1º da Resolução ANP nº 25/2008)</t>
  </si>
  <si>
    <t>48610.012481/2009-91</t>
  </si>
  <si>
    <t>802 110 0934 300792</t>
  </si>
  <si>
    <r>
      <t>08/10/2009</t>
    </r>
    <r>
      <rPr>
        <vertAlign val="superscript"/>
        <sz val="11"/>
        <color theme="1"/>
        <rFont val="Calibri"/>
        <family val="2"/>
        <scheme val="minor"/>
      </rPr>
      <t>(1)</t>
    </r>
  </si>
  <si>
    <t>PETROLEO BRASILEIRO S.A. - PETROBRAS (RPBC)</t>
  </si>
  <si>
    <t>33.000.167/0147-57</t>
  </si>
  <si>
    <t>Ausência de comunicação de incidente (Arts 2º e 3º da Portaria ANP nº 3/2003)</t>
  </si>
  <si>
    <t>48610.012480/2009-46</t>
  </si>
  <si>
    <t>802 110 0953 300793</t>
  </si>
  <si>
    <t>USIBIO INDÚSTRIA E COMÉRCIO DE BIOCOMBUSTÍVEIS DO CENTRO OESTE LTDA.</t>
  </si>
  <si>
    <t>08.318.351/0001-57</t>
  </si>
  <si>
    <t>Não envio de informações mensais sobre movimentações de produtos (SIMP) (Infração ao Art. 22 da Resolução ANP nº 25/2008)</t>
  </si>
  <si>
    <t>Parcelamento em andamento</t>
  </si>
  <si>
    <t>48610.000226/2010-39</t>
  </si>
  <si>
    <t>802 101 10 33 300794</t>
  </si>
  <si>
    <r>
      <t>06/01/2010</t>
    </r>
    <r>
      <rPr>
        <vertAlign val="superscript"/>
        <sz val="11"/>
        <color theme="1"/>
        <rFont val="Calibri"/>
        <family val="2"/>
        <scheme val="minor"/>
      </rPr>
      <t>(1)</t>
    </r>
  </si>
  <si>
    <t>PETROLEO BRASILEIRO S.A. - PETROBRAS  (REDUC)</t>
  </si>
  <si>
    <t>33.000.167/0088-62</t>
  </si>
  <si>
    <t>Processo pago</t>
  </si>
  <si>
    <t>48610.000230/2010-05</t>
  </si>
  <si>
    <t>802 101 10 33 300795</t>
  </si>
  <si>
    <t>48610.000228/2010-28</t>
  </si>
  <si>
    <t>802 101 10 33 300796</t>
  </si>
  <si>
    <t>48610.002130/2010-13</t>
  </si>
  <si>
    <t>802 102 10 33 300798</t>
  </si>
  <si>
    <r>
      <t>04/02/2010</t>
    </r>
    <r>
      <rPr>
        <vertAlign val="superscript"/>
        <sz val="11"/>
        <color theme="1"/>
        <rFont val="Calibri"/>
        <family val="2"/>
        <scheme val="minor"/>
      </rPr>
      <t>(1)</t>
    </r>
  </si>
  <si>
    <t>COOPERBIO - COOPERATIVA MERCANTIL E INDUSTRIAL DOS PRODUTORES LUVERDENSES</t>
  </si>
  <si>
    <t>08.382.733/0001-40</t>
  </si>
  <si>
    <t>Encaminhado para execução fiscal</t>
  </si>
  <si>
    <t>48610.004698/2010-61</t>
  </si>
  <si>
    <t>802 103 10 33 300800</t>
  </si>
  <si>
    <r>
      <t>22/03/2010</t>
    </r>
    <r>
      <rPr>
        <vertAlign val="superscript"/>
        <sz val="11"/>
        <color theme="1"/>
        <rFont val="Calibri"/>
        <family val="2"/>
        <scheme val="minor"/>
      </rPr>
      <t>(1)</t>
    </r>
  </si>
  <si>
    <t>BIOPAR - BIOENERGIA DO PARANÁ LTDA.</t>
  </si>
  <si>
    <t>07.922.068/0001-77</t>
  </si>
  <si>
    <t>48610.005637/2010-11</t>
  </si>
  <si>
    <t>802 102 10 33 300801</t>
  </si>
  <si>
    <r>
      <t>23/03/2010</t>
    </r>
    <r>
      <rPr>
        <vertAlign val="superscript"/>
        <sz val="11"/>
        <color theme="1"/>
        <rFont val="Calibri"/>
        <family val="2"/>
        <scheme val="minor"/>
      </rPr>
      <t>(1)</t>
    </r>
  </si>
  <si>
    <t>BIONORTE INDÚSTRIA E COMÉRCIO DE BIODIESEL LTDA.</t>
  </si>
  <si>
    <t>08.080.422/0001-26</t>
  </si>
  <si>
    <t>Falta de adequação à Resolução 25/2008 (Art. 28)</t>
  </si>
  <si>
    <t>48610.005567/2010-09</t>
  </si>
  <si>
    <t>802 103 10 33 322670</t>
  </si>
  <si>
    <r>
      <t>29/03/2010</t>
    </r>
    <r>
      <rPr>
        <vertAlign val="superscript"/>
        <sz val="11"/>
        <color theme="1"/>
        <rFont val="Calibri"/>
        <family val="2"/>
        <scheme val="minor"/>
      </rPr>
      <t>(1)</t>
    </r>
  </si>
  <si>
    <t>DVH CHEMICAL COMÉRCIO DE ÓLEO VEGETAL LTDA.</t>
  </si>
  <si>
    <t>02.830.939/0001-09</t>
  </si>
  <si>
    <t>48610.005566/2010-56</t>
  </si>
  <si>
    <t>802 103 10 33 322671</t>
  </si>
  <si>
    <t xml:space="preserve">FUSERMANN - REFINARIA NACIONAL DE PETRÓLEO VEGETAL LTDA. </t>
  </si>
  <si>
    <t>06.948.795/0001-40</t>
  </si>
  <si>
    <t>48610.005565/2010-10</t>
  </si>
  <si>
    <t>802 103 10 33 322672</t>
  </si>
  <si>
    <t>OURO VERDE INDÚSTRIA E COMÉRCIO DE BIODIESEL LTDA.</t>
  </si>
  <si>
    <t>08.113.788/0001-54</t>
  </si>
  <si>
    <t>48610.005563/2010-12</t>
  </si>
  <si>
    <t>802 103 10 33 322673</t>
  </si>
  <si>
    <t>RONDOBIO BIOCOMBUSTÍVEL LTDA.</t>
  </si>
  <si>
    <t>10.737.181/0001-97</t>
  </si>
  <si>
    <t>48610.005562/2010-78</t>
  </si>
  <si>
    <t>802 103 10 33 322674</t>
  </si>
  <si>
    <t>SSIL - SOCIEDADE SALES INDUSTRIAL LTDA.</t>
  </si>
  <si>
    <t>24.748.311/0001-00</t>
  </si>
  <si>
    <t>48610.005564/2010-67</t>
  </si>
  <si>
    <t>802 103 10 33 322675</t>
  </si>
  <si>
    <t>PETRÓLEO BRASILEIRO S.A. - PETROBRAS (RLAM)</t>
  </si>
  <si>
    <t>Ausência de comunicação de incidente (Art. 2º da Resolução ANP nº 44/2009)</t>
  </si>
  <si>
    <t>48610.005638/2010-65</t>
  </si>
  <si>
    <t>802 104 10 33 322676</t>
  </si>
  <si>
    <r>
      <t>07/04/2010</t>
    </r>
    <r>
      <rPr>
        <vertAlign val="superscript"/>
        <sz val="11"/>
        <color theme="1"/>
        <rFont val="Calibri"/>
        <family val="2"/>
        <scheme val="minor"/>
      </rPr>
      <t>(1)</t>
    </r>
  </si>
  <si>
    <t>Encaminhado para inscrição em dívida           ativa da União</t>
  </si>
  <si>
    <t>48610.005961/2010-39</t>
  </si>
  <si>
    <t>802 104 10 33 322677</t>
  </si>
  <si>
    <r>
      <t>13/04/2010</t>
    </r>
    <r>
      <rPr>
        <vertAlign val="superscript"/>
        <sz val="11"/>
        <color theme="1"/>
        <rFont val="Calibri"/>
        <family val="2"/>
        <scheme val="minor"/>
      </rPr>
      <t>(1)</t>
    </r>
  </si>
  <si>
    <t>AGROSOJA COMÉRCIO E EXPORTAÇÃO DE CEREAIS LTDA.</t>
  </si>
  <si>
    <t>36.934.032/0001-01</t>
  </si>
  <si>
    <t>48610.005963/2010-28</t>
  </si>
  <si>
    <t>802 104 10 33 322678</t>
  </si>
  <si>
    <t>AMAZONBIO - INDÚSTRIA E COMÉRCIO DE BIODIESEL DA AMAZÔNIA LTDA.</t>
  </si>
  <si>
    <t>08.794.451/0001-50</t>
  </si>
  <si>
    <t>48610.005962/2010-83</t>
  </si>
  <si>
    <t>802 104 10 33 322679</t>
  </si>
  <si>
    <t>ARAGUASSÚ ÓLEOS VEGETAIS INDÚSTRIA E COMÉRCIO LTDA.</t>
  </si>
  <si>
    <t>04.111.111/0001-26</t>
  </si>
  <si>
    <t>48610.005964/2010-72</t>
  </si>
  <si>
    <t>802 104 10 33 322680</t>
  </si>
  <si>
    <t>BIG FRANGO INDÚSTRIA E COMÉRCIO DE ALIMENTOS LTDA.</t>
  </si>
  <si>
    <t>76.743.764/0001-39</t>
  </si>
  <si>
    <r>
      <t>Aguardando pagamento</t>
    </r>
    <r>
      <rPr>
        <vertAlign val="superscript"/>
        <sz val="11"/>
        <color theme="1"/>
        <rFont val="Calibri"/>
        <family val="2"/>
        <scheme val="minor"/>
      </rPr>
      <t>(3)</t>
    </r>
  </si>
  <si>
    <t>48610.005965/2010-17</t>
  </si>
  <si>
    <t>802 104 10 33 322681</t>
  </si>
  <si>
    <t>BIOCAR INDÚSTRIA E COMÉRCIO DE ÓLEOS VEGETAIS E BIODIESEL LTDA.</t>
  </si>
  <si>
    <t>07.779.869/0001-25</t>
  </si>
  <si>
    <t>48610.005966/2010-61</t>
  </si>
  <si>
    <t>802 104 10 33 322682</t>
  </si>
  <si>
    <t>BIOLIX INDÚSTRIA E COMÉRCIO DE COMBUSTÍVEIS VEGETAIS LTDA.</t>
  </si>
  <si>
    <t>05.794.956/0001-26</t>
  </si>
  <si>
    <t>48610.005967/2010-14</t>
  </si>
  <si>
    <t>802 104 10 33 322683</t>
  </si>
  <si>
    <t>CLV INDÚSTRIA E COMÉRCIO DE BIODIESEL LTDA.</t>
  </si>
  <si>
    <t>08.278.728/0001-91</t>
  </si>
  <si>
    <t>48610.005968/2010-51</t>
  </si>
  <si>
    <t>802 104 10 33 322684</t>
  </si>
  <si>
    <t>COOPERATIVA MISTA SAPEZALENSE - COOMISA</t>
  </si>
  <si>
    <t>08.689.261/0001-72</t>
  </si>
  <si>
    <t>48610.05969/2010-03</t>
  </si>
  <si>
    <t>802 104 10 33 322685</t>
  </si>
  <si>
    <t>COOPERATIVA AGROINDUSTRIAL DOS PRODUTORES LUVERDENSES - COOPERBIO</t>
  </si>
  <si>
    <t>48610.005970/2010-20</t>
  </si>
  <si>
    <t>802 104 10 33 322686</t>
  </si>
  <si>
    <t>COOPERATIVA MERCANTIL E INDUSTRIAL DOS PRODUTORES DE FELIZ NATAL - COOPERFELIZ</t>
  </si>
  <si>
    <t>08.382.761/0001-67</t>
  </si>
  <si>
    <t>48610.005972/2010-19</t>
  </si>
  <si>
    <t>802 104 10 33 322688</t>
  </si>
  <si>
    <t>FUNDAÇÃO NÚCLEO DE TECNOLOGIA INDUSTRIAL</t>
  </si>
  <si>
    <t>09.419.789/0001-94</t>
  </si>
  <si>
    <t>48610.005973/2010-63</t>
  </si>
  <si>
    <t>802 104 10 33 322689</t>
  </si>
  <si>
    <t>TAUA BIODIESEL LTDA.</t>
  </si>
  <si>
    <t>08.079.290/0001-12</t>
  </si>
  <si>
    <t>48610.006240/2010-46</t>
  </si>
  <si>
    <t>802 104 10 33 322690</t>
  </si>
  <si>
    <r>
      <t>19/04/2010</t>
    </r>
    <r>
      <rPr>
        <vertAlign val="superscript"/>
        <sz val="11"/>
        <color theme="1"/>
        <rFont val="Calibri"/>
        <family val="2"/>
        <scheme val="minor"/>
      </rPr>
      <t>(1)</t>
    </r>
  </si>
  <si>
    <t>B100 INDÚSTRIA E COMÉRCIO DE BIODIESEL LTDA. - ME.</t>
  </si>
  <si>
    <t>07.793.286/0001-59</t>
  </si>
  <si>
    <t>48610.006239/2010-11</t>
  </si>
  <si>
    <t>802 104 10 33 322691</t>
  </si>
  <si>
    <t>Alteração Contratual (Art. 20 da Resolução ANP nº 25/2008)</t>
  </si>
  <si>
    <t>48610.006238/2010-77</t>
  </si>
  <si>
    <t>802 104 10 33 322692</t>
  </si>
  <si>
    <t>BIOCAPITAL PARTICIPAÇÕES S/A</t>
  </si>
  <si>
    <t>07.814.533/0001-56</t>
  </si>
  <si>
    <r>
      <t>Paga com acréscimo legal</t>
    </r>
    <r>
      <rPr>
        <vertAlign val="superscript"/>
        <sz val="11"/>
        <color theme="1"/>
        <rFont val="Calibri"/>
        <family val="2"/>
        <scheme val="minor"/>
      </rPr>
      <t>(2)</t>
    </r>
  </si>
  <si>
    <t>48610.006647/2010-73</t>
  </si>
  <si>
    <t>802 105 10 33 322693</t>
  </si>
  <si>
    <r>
      <t>03/05/2010</t>
    </r>
    <r>
      <rPr>
        <vertAlign val="superscript"/>
        <sz val="11"/>
        <color theme="1"/>
        <rFont val="Calibri"/>
        <family val="2"/>
        <scheme val="minor"/>
      </rPr>
      <t>(1)</t>
    </r>
  </si>
  <si>
    <t>INNOVATTI INDÚSTRIA E COMÉRCIO DE ÉSTERES SINTÉTICOS LTDA.</t>
  </si>
  <si>
    <t>06.096.144/0001-70</t>
  </si>
  <si>
    <t>48610.006753/2010-57</t>
  </si>
  <si>
    <t>802 105 10 33 322694</t>
  </si>
  <si>
    <t>CARAMURU ALIMENTOS S.A.</t>
  </si>
  <si>
    <t>00.080.671/0021-53</t>
  </si>
  <si>
    <t>Construção sem autorização da ANP (Art. 1º da Resolução ANP nº 25/2008.)</t>
  </si>
  <si>
    <t>48610.007316/2010-51</t>
  </si>
  <si>
    <t>802 105 10 33 322695</t>
  </si>
  <si>
    <r>
      <t>17/05/2010</t>
    </r>
    <r>
      <rPr>
        <vertAlign val="superscript"/>
        <sz val="11"/>
        <color theme="1"/>
        <rFont val="Calibri"/>
        <family val="2"/>
        <scheme val="minor"/>
      </rPr>
      <t>(1)</t>
    </r>
  </si>
  <si>
    <t>GRUPAL AGROINDUSTRIAL S.A.</t>
  </si>
  <si>
    <t>08.045.552/0002-09</t>
  </si>
  <si>
    <t>48610.007693/2010-90</t>
  </si>
  <si>
    <t>802 105 10 33 322697</t>
  </si>
  <si>
    <r>
      <t>18/05/2010</t>
    </r>
    <r>
      <rPr>
        <vertAlign val="superscript"/>
        <sz val="11"/>
        <color theme="1"/>
        <rFont val="Calibri"/>
        <family val="2"/>
        <scheme val="minor"/>
      </rPr>
      <t>(1)</t>
    </r>
  </si>
  <si>
    <t>PETRÓLEO BRASILEIRO S.A. - PETROBRAS (REDUC)</t>
  </si>
  <si>
    <t>Não envio de relatório detalhado de incidentes (Art. 3º da Resolução ANP nº 44/2009.)</t>
  </si>
  <si>
    <t>48610.009196/2010-26</t>
  </si>
  <si>
    <t>802 106 10 33 322698</t>
  </si>
  <si>
    <r>
      <t>23/06/2010</t>
    </r>
    <r>
      <rPr>
        <vertAlign val="superscript"/>
        <sz val="11"/>
        <color theme="1"/>
        <rFont val="Calibri"/>
        <family val="2"/>
        <scheme val="minor"/>
      </rPr>
      <t>(1)</t>
    </r>
  </si>
  <si>
    <t>48610.009530/2010-41</t>
  </si>
  <si>
    <t>802 107 10 33 322699</t>
  </si>
  <si>
    <r>
      <t>1º/7/2010</t>
    </r>
    <r>
      <rPr>
        <vertAlign val="superscript"/>
        <sz val="11"/>
        <color theme="1"/>
        <rFont val="Calibri"/>
        <family val="2"/>
        <scheme val="minor"/>
      </rPr>
      <t>(1)</t>
    </r>
  </si>
  <si>
    <t>BIO BRAZILIAN ITALIAN OIL INDÚSTRIA, COMÉRCIO E EXPORTAÇÃO DE BIOCOMBUSTÍVEIS LTDA.</t>
  </si>
  <si>
    <t>08.429.269/0001-08</t>
  </si>
  <si>
    <t>48610.010330/2010-31</t>
  </si>
  <si>
    <t>802 107 10 33 322700</t>
  </si>
  <si>
    <r>
      <t>14/07/2010</t>
    </r>
    <r>
      <rPr>
        <vertAlign val="superscript"/>
        <sz val="11"/>
        <color theme="1"/>
        <rFont val="Calibri"/>
        <family val="2"/>
        <scheme val="minor"/>
      </rPr>
      <t>(1)</t>
    </r>
  </si>
  <si>
    <t>BIOBRAX S.A. ENERGIAS RENOVÁVEIS</t>
  </si>
  <si>
    <t>07.545.774/0003-09</t>
  </si>
  <si>
    <t>48610.011445/2010-43</t>
  </si>
  <si>
    <t>802 108 10 33 322701</t>
  </si>
  <si>
    <r>
      <t>03/08/2010</t>
    </r>
    <r>
      <rPr>
        <vertAlign val="superscript"/>
        <sz val="11"/>
        <color theme="1"/>
        <rFont val="Calibri"/>
        <family val="2"/>
        <scheme val="minor"/>
      </rPr>
      <t>(1)</t>
    </r>
  </si>
  <si>
    <t>Descumprimento de Termo de Compromisso (Art. 2º da Portaria ANP nº 28/1999)</t>
  </si>
  <si>
    <t>48610.014222/2010-38</t>
  </si>
  <si>
    <t>802 109 10 33 322702</t>
  </si>
  <si>
    <r>
      <t>20/09/2010</t>
    </r>
    <r>
      <rPr>
        <vertAlign val="superscript"/>
        <sz val="11"/>
        <color theme="1"/>
        <rFont val="Calibri"/>
        <family val="2"/>
        <scheme val="minor"/>
      </rPr>
      <t>(1)</t>
    </r>
  </si>
  <si>
    <t>REFINARIA ABREU E LIMA S.A. - RNEST</t>
  </si>
  <si>
    <t>09.474.270/0001-09</t>
  </si>
  <si>
    <t>48610.014298/2010-63</t>
  </si>
  <si>
    <t>802 109 10 33 322703</t>
  </si>
  <si>
    <r>
      <t>22/09/2010</t>
    </r>
    <r>
      <rPr>
        <vertAlign val="superscript"/>
        <sz val="11"/>
        <color theme="1"/>
        <rFont val="Calibri"/>
        <family val="2"/>
        <scheme val="minor"/>
      </rPr>
      <t>(1)</t>
    </r>
  </si>
  <si>
    <t>CESBRA QUÍMICA S.A.</t>
  </si>
  <si>
    <t>08.436.584/0001-54</t>
  </si>
  <si>
    <t>48610.000809/2011-41</t>
  </si>
  <si>
    <t>802 101 11 33 322706</t>
  </si>
  <si>
    <t>Descumprimento de notificação (Art. 1º da Portaria DNC nº 7/1993)</t>
  </si>
  <si>
    <t>48610.001382/2011-06</t>
  </si>
  <si>
    <t>802 301 11 34 322709</t>
  </si>
  <si>
    <t>SP BIO INDÚSTRIA E COMÉRCIO DE BIODIESEL LTDA. - EPP</t>
  </si>
  <si>
    <t>05.164.528/0001-10</t>
  </si>
  <si>
    <t>48610.002758/2011-91</t>
  </si>
  <si>
    <t>802 102 11 33 322710</t>
  </si>
  <si>
    <t>NUBRÁS BIODIESEL DO PARÁ LTDA.</t>
  </si>
  <si>
    <t>Descumprimento de notificação (Art. 1º da Portaria DNC 7/1993)</t>
  </si>
  <si>
    <t>48610.003154/2011-62</t>
  </si>
  <si>
    <t>802 102 1133 322712</t>
  </si>
  <si>
    <t>DELTA BIOCOMBUSTÍVEIS INDÚSTRIA E COMÉRCIO LTDA.</t>
  </si>
  <si>
    <t>11.513.699/0001-00</t>
  </si>
  <si>
    <t>48610.003212/2011-58</t>
  </si>
  <si>
    <t>802 102 1133 322713</t>
  </si>
  <si>
    <t>BSBIOS MARIALVA INDÚSTRIA E COMÉRCIO DE BIODIESEL SUL BRASIL S/A</t>
  </si>
  <si>
    <t>10.932.276/0001-61</t>
  </si>
  <si>
    <t>48610.003218/2011-25</t>
  </si>
  <si>
    <t>802 102 11 33 322714</t>
  </si>
  <si>
    <t>PETRÓLEO BRASILEIRO S.A. - PETROBRAS</t>
  </si>
  <si>
    <t>Não envio de informações mensais sobre movimentações de produtos (SIMP) (Art. 2º da Resolução ANP nº 17/2004)</t>
  </si>
  <si>
    <t>48610.003553/2011-23</t>
  </si>
  <si>
    <t>802 103 11 33 322715</t>
  </si>
  <si>
    <t>BIO PETRO PRODUÇÃO E COMERCIALIZAÇÃO DE BIOCOMBUSTÍVEIS LTDA.</t>
  </si>
  <si>
    <t>07.156.116/0001-63</t>
  </si>
  <si>
    <t>48610.006499/2011-78</t>
  </si>
  <si>
    <t>802 104 1133 322716</t>
  </si>
  <si>
    <t>Não envio de relatório detalhado de incidentes (Art. 3º da Resolução ANP nº 44/2009)</t>
  </si>
  <si>
    <t>48610.006944/2011-08</t>
  </si>
  <si>
    <t>802 105 1133 322718</t>
  </si>
  <si>
    <t>PETRÓLEO BRASILEIRO S.A. - PETROBRAS (REPLAN)</t>
  </si>
  <si>
    <t>33.000.167/0643-47</t>
  </si>
  <si>
    <t>Descumprimento de Termo de Compromisso (Art. 11 da Resolução ANP nº 16/2010)</t>
  </si>
  <si>
    <t>48610.006952/2011-46</t>
  </si>
  <si>
    <t>802 105 1133 322719</t>
  </si>
  <si>
    <t>REFINARIA DE PETRÓLEO RIOGRANDENSE S.A.</t>
  </si>
  <si>
    <t>94.845.674/0001-30</t>
  </si>
  <si>
    <t>Prestação de serviço de refino sem autorização da ANP (Art. 23 da Resolução ANP nº 16/2010)</t>
  </si>
  <si>
    <t>48610.006949/2011-22</t>
  </si>
  <si>
    <t>802 105 1133 350981</t>
  </si>
  <si>
    <t>TRANSPORTADORA CAIBIENSE LTDA.</t>
  </si>
  <si>
    <t>75.817.163/0007-56</t>
  </si>
  <si>
    <t>48610.006951/2011-00</t>
  </si>
  <si>
    <t>802 105 1133 350982</t>
  </si>
  <si>
    <t>PETRÓLEO BRASILEIRO S.A. - PETROBRAS (REPAR)</t>
  </si>
  <si>
    <t>33.000.167/0809-70</t>
  </si>
  <si>
    <t>Operação de unidade acima da capacidade autorizada (Art. 1º da Resolução ANP nº 16/2010)</t>
  </si>
  <si>
    <t>48610.006950/2011-57</t>
  </si>
  <si>
    <t>802 105 1133 350983</t>
  </si>
  <si>
    <t xml:space="preserve">48610.007442/2011-96 </t>
  </si>
  <si>
    <t>802 105 1133 350984</t>
  </si>
  <si>
    <t>Construção sem autorização da ANP (Art. 1º da Resolução ANP nº 16, de 10/06/2010)</t>
  </si>
  <si>
    <t>48610.012793/2011-19</t>
  </si>
  <si>
    <t>802 109 11 33 350988</t>
  </si>
  <si>
    <t>48610.011555/2011-96</t>
  </si>
  <si>
    <t>802 108 11 33 350987</t>
  </si>
  <si>
    <t>PETROLEO BRASILEIRO S/A - PETROBRAS (REPLAN)</t>
  </si>
  <si>
    <t>Operação acima da capacidade autorizada pela ANP (Art. 1º da Resolução ANP nº 16/2010)</t>
  </si>
  <si>
    <t>48610.014003/2011-30</t>
  </si>
  <si>
    <t>802 110 11 33 350991</t>
  </si>
  <si>
    <t>Construção sem autorização da ANP (Art. 1º da Resolução ANP nº 16/2010)</t>
  </si>
  <si>
    <t>48610.000966/2012-37</t>
  </si>
  <si>
    <t>802 101 12 33 350992</t>
  </si>
  <si>
    <t>48610.000968/2012-26</t>
  </si>
  <si>
    <t>802 101 12 33 350995</t>
  </si>
  <si>
    <t>48610.010224/2012-10</t>
  </si>
  <si>
    <t>802 108 12 41 350997</t>
  </si>
  <si>
    <t>Operação sem autorização da ANP (Art. 1º da Resolução ANP nº 25/2008)</t>
  </si>
  <si>
    <t>48610.010597/2012-91</t>
  </si>
  <si>
    <t>802 109 12 33 350999</t>
  </si>
  <si>
    <t>PETROLEO BRASILEIRO S/A - PETROBRAS (RPBC)</t>
  </si>
  <si>
    <t>Queima de gás sem comunicação e autorização da ANP (Portaria ANP nº 249/2000)</t>
  </si>
  <si>
    <t>48610.011622/2012-53</t>
  </si>
  <si>
    <t>802 110 12 53 351000</t>
  </si>
  <si>
    <t>BUNGE ALIMENTOS S.A.</t>
  </si>
  <si>
    <t>84.046.101/0543-66</t>
  </si>
  <si>
    <t>Construção e Operação sem autorização da ANP (Art. 1º da Resolução ANP nº 25/2008)</t>
  </si>
  <si>
    <t>48610.012336/2012-13</t>
  </si>
  <si>
    <t>802 110 12 42 351001</t>
  </si>
  <si>
    <t>FUGA COUROS S.A.</t>
  </si>
  <si>
    <t>91.302.349/0016-10</t>
  </si>
  <si>
    <t>48610.001409/2013-14</t>
  </si>
  <si>
    <t xml:space="preserve"> 802 102 13 33 351008</t>
  </si>
  <si>
    <t>BRASIL ECODIESEL COMÉRCIO E INDÚSTRIA DE ÓLEOS VEGETAIS S/A</t>
  </si>
  <si>
    <t>05.799.312/0010-11</t>
  </si>
  <si>
    <t>48610.001428/2013-41</t>
  </si>
  <si>
    <t>802 102 13 33 351010</t>
  </si>
  <si>
    <t>COOPERATIVA MISTA SAPEZALENSE</t>
  </si>
  <si>
    <t>48610.001427/2013-04</t>
  </si>
  <si>
    <t>802 102 13 33 351011</t>
  </si>
  <si>
    <t>(1) Multas aplicadas em julgamentos de 1ª instância no ano de 2011.</t>
  </si>
  <si>
    <t>(2) Decisão refeita com redução do valor da multa, entretanto já havia sido efetuado pagamento.</t>
  </si>
  <si>
    <t>(3) Nova decisão de 1ª instância proferida em 2014.</t>
  </si>
  <si>
    <t>Superintendência de Segurança Operacional e Meio Ambiente - SSM</t>
  </si>
  <si>
    <t>Nº DO PROCESSO</t>
  </si>
  <si>
    <t>Nº DOCUMENTO 
DE FISCALIZAÇÃO</t>
  </si>
  <si>
    <t>48610.001860/2011-70</t>
  </si>
  <si>
    <t>806-102-1133-295216</t>
  </si>
  <si>
    <t>PETROSYNERGY LTDA.</t>
  </si>
  <si>
    <t xml:space="preserve">1) Não cumprimento de notificação para apresentação de documentos, contrariando previsto no art. 4, inc. IV da Lei n. 9.784/99. A irregularidade acima descrita é apenada nos termos da Lei. n. 9.847/99, art. 3, inc. XVI, por expressa provisão legislativa constante nos arts. 7 e 8 da Lei n. 9.478/99. </t>
  </si>
  <si>
    <t>Processo extinto (Insubsistente)</t>
  </si>
  <si>
    <t>48610.002034/2011-48</t>
  </si>
  <si>
    <t>806.102.11.33.295217</t>
  </si>
  <si>
    <t>PETROLEO BRASILEIRO S.A.</t>
  </si>
  <si>
    <t>33.000.167/0001-00</t>
  </si>
  <si>
    <r>
      <t>1) Apresentou informações dissonantes com a realidade operacional da DSO encaminhada à ANP (art. 3º, V da Lei 9.784/99 e item 5.2 do Regulamento SGSO)</t>
    </r>
    <r>
      <rPr>
        <vertAlign val="superscript"/>
        <sz val="11"/>
        <rFont val="Calibri"/>
        <family val="2"/>
      </rPr>
      <t>(1)</t>
    </r>
    <r>
      <rPr>
        <sz val="11"/>
        <rFont val="Calibri"/>
        <family val="2"/>
      </rPr>
      <t>;
2) Ausência de Análise de Risco (art. 3º, V da Lei 9.784/99 e PG 12 do Regulamento SGSO)</t>
    </r>
    <r>
      <rPr>
        <vertAlign val="superscript"/>
        <sz val="11"/>
        <rFont val="Calibri"/>
        <family val="2"/>
      </rPr>
      <t>(1)</t>
    </r>
    <r>
      <rPr>
        <sz val="11"/>
        <rFont val="Calibri"/>
        <family val="2"/>
      </rPr>
      <t xml:space="preserve"> ;
3) Não comunicou 03 incidentes operacionais (art. 3º, XVII da Lei 9.784/99 e art.2º da Resolução ANP nº 44/2009).</t>
    </r>
  </si>
  <si>
    <t>48610.004147/2011-88</t>
  </si>
  <si>
    <t>806.103.11.33.295219</t>
  </si>
  <si>
    <t>OGX PETROLEO E GAS LTDA</t>
  </si>
  <si>
    <t>1) Não comunicou incidente operacional (art. 3º, XVII da Lei 9.8474/99 e art.2º da Resolução ANP nº 44/2009).</t>
  </si>
  <si>
    <t>48610.008240/2010-81</t>
  </si>
  <si>
    <t>806.103.11.33.295220</t>
  </si>
  <si>
    <r>
      <t>1) Não foi aplicado o procedimento de Gestão de Mudanças anteriormente à instalação dos Release Hooks, modelo Triple 5, da baleeira n° 02 (art. 3º, IX da Lei 9.784/99 e item 16.3.2 do Regulamento SGSO</t>
    </r>
    <r>
      <rPr>
        <vertAlign val="superscript"/>
        <sz val="11"/>
        <rFont val="Calibri"/>
        <family val="2"/>
      </rPr>
      <t>(1)</t>
    </r>
    <r>
      <rPr>
        <sz val="11"/>
        <rFont val="Calibri"/>
        <family val="2"/>
      </rPr>
      <t>);
2) O pessoal de bordo não foi treinado para manipular os Release Hooks (art. 3º, IX da Lei 9.784/99 e item 3.3.5.3 do Regulamento SGSO);
3) Não foram disponibilizados os manuais os Release Hooks (art. 3º, XVII da Lei 9.784/99 e item 8.2 do Regulamento SGSO);</t>
    </r>
  </si>
  <si>
    <t>48610.005305/2011-17</t>
  </si>
  <si>
    <t>806.105.11.33.295222</t>
  </si>
  <si>
    <r>
      <t>1) Não atendimento de notificação (art. 3º, XVI da Lei 9.784/99);
2) Não garante a integridade estrutural (art. 3º, IX da Lei 9.784/99 e item 13.2.1 do Regulamento SGSO</t>
    </r>
    <r>
      <rPr>
        <vertAlign val="superscript"/>
        <sz val="11"/>
        <rFont val="Calibri"/>
        <family val="2"/>
      </rPr>
      <t>(1)</t>
    </r>
    <r>
      <rPr>
        <sz val="11"/>
        <rFont val="Calibri"/>
        <family val="2"/>
      </rPr>
      <t>); e
3) não garante o atendimento à legislação e regulamentos de segurança pertinentes através de suas avaliações periódicas, (art. 3º, IX da Lei 9.784/99 e item 6.3.2 do Regulamento SGSO</t>
    </r>
    <r>
      <rPr>
        <vertAlign val="superscript"/>
        <sz val="11"/>
        <rFont val="Calibri"/>
        <family val="2"/>
      </rPr>
      <t>(1)</t>
    </r>
    <r>
      <rPr>
        <sz val="11"/>
        <rFont val="Calibri"/>
        <family val="2"/>
      </rPr>
      <t>).</t>
    </r>
  </si>
  <si>
    <t>48610.008728/2011-99</t>
  </si>
  <si>
    <t>806.106.11.33.295225</t>
  </si>
  <si>
    <t>ONGC CAMPOS LTDA</t>
  </si>
  <si>
    <t>04.033.930/0001-00</t>
  </si>
  <si>
    <r>
      <t>1) Não apresentou DSO</t>
    </r>
    <r>
      <rPr>
        <vertAlign val="superscript"/>
        <sz val="11"/>
        <rFont val="Calibri"/>
        <family val="2"/>
      </rPr>
      <t>(2)</t>
    </r>
    <r>
      <rPr>
        <sz val="11"/>
        <rFont val="Calibri"/>
        <family val="2"/>
      </rPr>
      <t xml:space="preserve"> (art. 3º, XVII da Lei 9.784/99); e
2) Deu início às atividades de perfuração sem permissão da ANP (art. 3º, IX da Lei 9.784/99).</t>
    </r>
  </si>
  <si>
    <t>48610.005355/2011-02</t>
  </si>
  <si>
    <t>806.108.11.33.295226</t>
  </si>
  <si>
    <r>
      <t>1) Não atendimento de notificação (art. 3º, XVI da Lei 9.784/99);
2) Não garante a integridade estrutural (art. 3º, IX da Lei 9.784/99 e item 13.2.1 do Regulamento SGSO</t>
    </r>
    <r>
      <rPr>
        <vertAlign val="superscript"/>
        <sz val="11"/>
        <rFont val="Calibri"/>
        <family val="2"/>
      </rPr>
      <t>(1)</t>
    </r>
    <r>
      <rPr>
        <sz val="11"/>
        <rFont val="Calibri"/>
        <family val="2"/>
      </rPr>
      <t>); e
3) Não aplicou o procedimento de Gestão de Mudanças (art. 3º, IX da Lei 9.784/99 e item 16.3.2 do Regulamento SGSO</t>
    </r>
    <r>
      <rPr>
        <vertAlign val="superscript"/>
        <sz val="11"/>
        <rFont val="Calibri"/>
        <family val="2"/>
      </rPr>
      <t>(1)</t>
    </r>
    <r>
      <rPr>
        <sz val="11"/>
        <rFont val="Calibri"/>
        <family val="2"/>
      </rPr>
      <t>).</t>
    </r>
  </si>
  <si>
    <t>48610.011096/2011-41</t>
  </si>
  <si>
    <t>806.109.11.33.295229</t>
  </si>
  <si>
    <r>
      <t>1) Constatada falha na execução da manutenção de equipamentos e sistemas críticos da Instalação, comprometendo a segurança das operações na unidade e o correto funcionamento dos sistemas de detecção e mitigação de incidentes (art. 3º, IX da Lei 9.784/99 e item 13.2.1 do Regulamento SGSO)
2) Constatado que o Operador da Instalação não tem executado os procedimentos de gerenciamento das mudanças realizadas (art. 3º, IX da Lei 9.784/99, e o item 16.3 do Regulamento Técnico SGSO);
3) Identificada falha na identificação e classificação dos riscos referentes à atividade de perfuração (art. 3º, IX da Lei 9.784/99, e o item 12.3 do Regulamento Técnico SGSO); 
4) Não foi identificada a participação de equipe multidisciplinar na elaboração da análise de risco do poço (art. 3º, IX da Lei 9.784/99, e o item 12.4.1 do Regulamento Técnico SGSO</t>
    </r>
    <r>
      <rPr>
        <vertAlign val="superscript"/>
        <sz val="11"/>
        <rFont val="Calibri"/>
        <family val="2"/>
        <scheme val="minor"/>
      </rPr>
      <t>(1)</t>
    </r>
    <r>
      <rPr>
        <sz val="11"/>
        <rFont val="Calibri"/>
        <family val="2"/>
        <scheme val="minor"/>
      </rPr>
      <t xml:space="preserve">); 
5) O Operador da Instalação não garante a implementação das ações corretivas identificadas na análise de riscos da Instalação (art. 3º, IX da Lei 9.784/99, e o item 12.6.1 do Regulamento Técnico SGSO);
6) Não evidenciada a equipe responsável pela elaboração do plano de emergência no Manual de Resposta à Emergência do Operador da Instalação (art. 3º, IX da Lei 9.784/99, e o item 14.2.1 do Regulamento Técnico SGSO);
7) Evidenciado que o Operador da Instalação não garante a adequação de equipamentos de emergência disponíveis a bordo (art. 3º, IX da Lei 9.784/99, e o item 14.4 do Regulamento Técnico SGSO);
8) Evidenciado que o Manual de Resposta a Emergências encontra-se desatualizado (art. 3º, IX da Lei 9.784/99, e o item 14.7 do Regulamento Técnico SGSO);
9) O Operador da instalação não especifica as categorias e tipos de Operações Simultâneas
10) Não foi evidenciada a existência de planejamento para o atendimento da legislação brasileira (art. 3º, IX da Lei 9.784/99, e o item 1.5 do Regulamento Técnico SGSO);
11)  Constatados conflitos em relação ao envolvimento, conscientização e participação da força de trabalho na aplicação do sistema de gerenciamento de segurança operacional entre empresas que compõem da Força de Trabalho (art. 3º, IX da Lei 9.784/99, e o item 2.1 do Regulamento Técnico SGSO);
12) O Operador da Instalação não considera em seus indicadores de incidentes, mais especificamente os de acidentes registráveis, aqueles ocorridos entre a Força de Trabalho a bordo da Instalação que não pertençam a seu corpo de funcionários próprios (art. 3º, IX da Lei 9.784/99, e o item 6.1 do Regulamento Técnico SGSO);
13) Evidenciado que o Operador da Instalação não identificou equipamentos e sistemas críticos de segurança operacional próprios e de terceiros (art. 3º, IX da Lei 9.784/99, e o item 11.2.1 do Regulamento Técnico SGSO);
14) O Operador da Instalação não garante que a força de trabalho tenha recebido os treinamentos adequados ao exercício de suas funções (art. 3º, IX da Lei 9.784/99, e o item 3.3.6 do Regulamento Técnico SGSO);
15) Evidenciado que as auditorias internas de ANP 43 – SGSO Self Assessment Manual não são realizadas de forma objetiva e imparcial (art. 3º, IX da Lei 9.784/99, e o item 7.1.3 do Regulamento Técnico SGSO);
16) Evidenciado que o Operador da Instalação não garante que seja considerado fatores humanos na operação (art. 3º, IX da Lei 9.784/99, e o item 4.2.1.2 do Regulamento Técnico SGSO);
17) Evidenciado que incidentes não estão sendo reportados e investigados conforme estabelecido no procedimento do Operador da Instalação (art. 3º, IX da Lei 9.784/99, e o item 9.3 do Regulamento Técnico SGSO);
18) Evidenciada informação inverídica concernente à tubulação na área da unidade de cimentação, conforme verificado em campo e de acordo com a declaração constante do Anexo II da Nota Técnica nº 305/CSO/2011 de 05/09/2011, o que contraria a Lei 9.784/99, Art. 4º, inciso I;
19) Constatada análise de risco sem aprovação por responsável pela Instalação ou por pessoa designada pela empresa ou organização legalmente responsável pela Instalação (art. 3º, IX da Lei 9.784/99, e o item 12.4.3 do Regulamento Técnico SGSO); e
20) Constatado relatório de análise de riscos que não apresenta: identificação dos componentes da equipe; descrição da Instalação, parte da instalação, sistema ou equipamento que será submetido à análise; justificativa de metodologia de análise de risco utilizada; descrição da metodologia de análise de risco utilizada; recomendações e conclusões </t>
    </r>
  </si>
  <si>
    <t>48610.013042/2011-10</t>
  </si>
  <si>
    <t>806.109.11.33.295230</t>
  </si>
  <si>
    <r>
      <t>1) O Operador da Instalação não identifica a legislação e regulamentos de segurança pertinentes, contrariando o item 6.3.2 do Capítulo 2 do Regulamento Técnico do SGSO</t>
    </r>
    <r>
      <rPr>
        <vertAlign val="superscript"/>
        <sz val="11"/>
        <rFont val="Calibri"/>
        <family val="2"/>
        <scheme val="minor"/>
      </rPr>
      <t>(1)</t>
    </r>
    <r>
      <rPr>
        <sz val="11"/>
        <rFont val="Calibri"/>
        <family val="2"/>
        <scheme val="minor"/>
      </rPr>
      <t xml:space="preserve"> da Resolução ANP nº 43/2007;
2) O Operador da Instalação não estabelece critérios para seleção e avaliação de desempenho de contratadas de acordo com o risco das atividades a serem realizadas, no âmbito  da segurança operacional, contrariando o item 5.2 do Capítulo 2 do Regulamento Técnico do SGSO da Resolução ANP nº 43/2007;
3) Os documentos  referentes ao Sistema de Gestão não estão sendo adequadamente controlados pelo Operador da Instalação, contrariando o item 8.2 do Capítulo 2 do Regulamento Técnico do SGSO da Resolução ANP nº 43/2007;
4) Os incidentes e acidentes registrados pelo Operador da Instalação não são objeto de ação corretiva e não são tratados de acordo com procedimento estabelecido pelo próprio Operador da Instalação, contrariando o item 9.4 do Capítulo 2 do Regulamento Técnico do SGSO da Resolução ANP nº 43/2007;
5) O procedimento de Gestão de Mudanças do Operador da Instalação não prevê revisão e novas autorizações para mudanças temporárias caso a duração prevista seja ampliada, contrariando o item 16.3.6 do Capítulo 4 do Regulamento Técnico do SGSO da Resolução ANP nº 43/2007;
6) O Operador da Instalação não estabelece sistemática para gerenciamento de mudanças de pessoal, contrariando o item 16.2 do Capítulo 4 do Regulamento Técnico do SGSO da Resolução ANP nº 43/2007;
7) A identificação e análise de riscos do Operador da Instalação não é desempenhada por equipe multidisciplinar com definição de número e experiência em função da dimensão e complexidade da atividade, contrariando os itens 12.4.1 e 12.4.2 do Capítulo 3 do Regulamento Técnico do SGSO da Resolução ANP nº 43/2007;
8) A metodologia para identificação e análise de riscos do Operador da Instalação não considera elementos críticos de segurança operacional, análise histórica de incidentes ocorridos e fatores humanos, além de não identificar os riscos adequadamente e não apresentar ações necessárias à mitigação e prevenção dos riscos, contrariando o item 12.3 do Capítulo 3 do Regulamento Técnico do SGSO da Resolução ANP nº 43/2007; e
9) O Operador da Instalação não possui procedimento de contingência para equipamentos críticos em condições degradadas ou fora de operação, contrariando o item 11.3 do Capítulo 3 do Regulamento Técnico do SGSO da Resolução ANP nº 43/2007;</t>
    </r>
  </si>
  <si>
    <t xml:space="preserve">Sub Judice                                                    (Processo nº  0044121-27.2012.4.02.5101) - Houve concessão de liminar (cobrança suspensa) </t>
  </si>
  <si>
    <t>48610.013662/2011-59</t>
  </si>
  <si>
    <t>806.110.11.33.295233</t>
  </si>
  <si>
    <r>
      <t>1) O operador não executou o procedimento de gerenciamento de mudanças no que tange a avaliação dos perigos e do impacto global da atividade, previamente a implementação de modificações (art. 3º, IX da Lei 9.784/99 e o item 16.3.2do Regulamento SGSO</t>
    </r>
    <r>
      <rPr>
        <vertAlign val="superscript"/>
        <sz val="11"/>
        <rFont val="Calibri"/>
        <family val="2"/>
        <scheme val="minor"/>
      </rPr>
      <t>(1)</t>
    </r>
    <r>
      <rPr>
        <sz val="11"/>
        <rFont val="Calibri"/>
        <family val="2"/>
        <scheme val="minor"/>
      </rPr>
      <t>)</t>
    </r>
  </si>
  <si>
    <t>48610.014149/2011-85</t>
  </si>
  <si>
    <t>806.110.11.33.295234</t>
  </si>
  <si>
    <r>
      <t>1) O Operador da Instalação não estabeleceu dispositivo eficiente para avaliação do cumprimento de requisitos legais de segurança aplicáveis à instalação, contrariando o item 6.3.2 do Capítulo 2 do Regulamento Técnico do SGSO</t>
    </r>
    <r>
      <rPr>
        <vertAlign val="superscript"/>
        <sz val="11"/>
        <rFont val="Calibri"/>
        <family val="2"/>
        <scheme val="minor"/>
      </rPr>
      <t>(1)</t>
    </r>
    <r>
      <rPr>
        <sz val="11"/>
        <rFont val="Calibri"/>
        <family val="2"/>
        <scheme val="minor"/>
      </rPr>
      <t xml:space="preserve"> da Resolução ANP nº 43/2007; e
2) O Operador da Instalação não monitorou e avaliou os resultados oriundos dos relatórios de inspeção de dutos, contrariando o item 13.4 do Capítulo 3 do Regulamento Técnico do SGSO da Resolução ANP nº 43/2007.
</t>
    </r>
  </si>
  <si>
    <t>Sub judice
(Processo nº 0040777-38.2012.4.02.5101.) - Seguro-garantia</t>
  </si>
  <si>
    <t>48610.014150/2011-18</t>
  </si>
  <si>
    <t>806.110.11.33.295235</t>
  </si>
  <si>
    <r>
      <t>1) O Operador da Instalação não assegurou a integridade mecânica dos seus sistemas críticos de segurança operacional, contrariando o item 13.2.1 do Capítulo 3 do Regulamento Técnico do SGSO</t>
    </r>
    <r>
      <rPr>
        <vertAlign val="superscript"/>
        <sz val="11"/>
        <rFont val="Calibri"/>
        <family val="2"/>
        <scheme val="minor"/>
      </rPr>
      <t>(1)</t>
    </r>
    <r>
      <rPr>
        <sz val="11"/>
        <rFont val="Calibri"/>
        <family val="2"/>
        <scheme val="minor"/>
      </rPr>
      <t xml:space="preserve"> da Resolução ANP nº 43/2007.</t>
    </r>
  </si>
  <si>
    <t xml:space="preserve">                                  Sub Judice                                                      (Processo nº  0008592-44.2012.4.02.5101) - Sentença improcedente (não houve trânsito em julgado)</t>
  </si>
  <si>
    <t>48610.015471/2011-21</t>
  </si>
  <si>
    <t>806.111.11.33.295242</t>
  </si>
  <si>
    <t>CHEVRON BRASIL UPSTREAM FRADE LTDA</t>
  </si>
  <si>
    <t>1) Prestou informações alteradas (art. 3º, V da Lei 9.847/99) --&gt; Não atendimento de notificação</t>
  </si>
  <si>
    <t>48610.015365/2011-48</t>
  </si>
  <si>
    <t>806.111.11.33.295246</t>
  </si>
  <si>
    <r>
      <t>1) O Operador da Instalação não garante a integridade mecânica dos seus sistemas críticos de segurança operacional, contrariando o item 13.2.1 do Capítulo 3 do Regulamento Técnico do SGSO</t>
    </r>
    <r>
      <rPr>
        <vertAlign val="superscript"/>
        <sz val="11"/>
        <rFont val="Calibri"/>
        <family val="2"/>
        <scheme val="minor"/>
      </rPr>
      <t>(1)</t>
    </r>
    <r>
      <rPr>
        <sz val="11"/>
        <rFont val="Calibri"/>
        <family val="2"/>
        <scheme val="minor"/>
      </rPr>
      <t xml:space="preserve"> da Resolução ANP nº 43/2007 (art. 3º, inciso IX da Lei nº 9.847/99).</t>
    </r>
  </si>
  <si>
    <t>Sub judice 
(Processo nº 0045401.33.2012.4.02.5101) - Seguro-garantia</t>
  </si>
  <si>
    <t>48610.015366/2011-92</t>
  </si>
  <si>
    <t>806.111.11.33.295245</t>
  </si>
  <si>
    <r>
      <t>1) O Operador da Instalação não garante a integridade mecânica dos seus sistemas críticos de segurança operacional, contrariando o item 13.2.1 do Capítulo 3 do Regulamento Técnico do SGSO</t>
    </r>
    <r>
      <rPr>
        <vertAlign val="superscript"/>
        <sz val="11"/>
        <rFont val="Calibri"/>
        <family val="2"/>
        <scheme val="minor"/>
      </rPr>
      <t>(1)</t>
    </r>
    <r>
      <rPr>
        <sz val="11"/>
        <rFont val="Calibri"/>
        <family val="2"/>
        <scheme val="minor"/>
      </rPr>
      <t xml:space="preserve"> da Resolução ANP nº 43/2007 (art. 3º, inciso IX da Lei nº 9.847/99);
2) O Operador da Instalação não garante que sejam considerados os fatores humanos na operação, contrariando o item 4.2.1 do Capítulo 2 do Regulamento Técnico do SGSO da Resolução ANP nº 43/2007 (art. 3º, inciso IX da Lei nº 9.847/99).</t>
    </r>
  </si>
  <si>
    <t>48610.015367/2011-37</t>
  </si>
  <si>
    <t>806.111.11.33.295244</t>
  </si>
  <si>
    <r>
      <t>1) O Operador da Instalação não garante a integridade mecânica dos seus sistemas críticos de segurança operacional, contrariando o item 13.2.1 do Capítulo 3 do Regulamento Técnico do SGSO</t>
    </r>
    <r>
      <rPr>
        <vertAlign val="superscript"/>
        <sz val="11"/>
        <rFont val="Calibri"/>
        <family val="2"/>
        <scheme val="minor"/>
      </rPr>
      <t>(1)</t>
    </r>
    <r>
      <rPr>
        <sz val="11"/>
        <rFont val="Calibri"/>
        <family val="2"/>
        <scheme val="minor"/>
      </rPr>
      <t xml:space="preserve"> da Resolução ANP nº 43/2007 (art. 3º, inciso IX da Lei nº 9.847/99);
2) O Operador da Instalação não implementa ação efetiva para tratamento de Não-Conformidade apontada em Relatório Auditoria Interna, contrariando o item 7.4.2 do Capítulo 2 do Regulamento Técnico do SGSO da Resolução ANP nº 43/2007 (art. 3º, inciso IX da Lei nº 9.847/99).</t>
    </r>
  </si>
  <si>
    <t>48610.015368/2011-81</t>
  </si>
  <si>
    <t>806.111.11.33.295243</t>
  </si>
  <si>
    <r>
      <t>1) O Operador da Instalação não estabelece dispositivo eficiente para avaliação do cumprimento de requisitos legais de segurança aplicáveis à instalação, contrariando o item 6.3.2 do Capítulo 2 do Regulamento Técnico do SGSO</t>
    </r>
    <r>
      <rPr>
        <vertAlign val="superscript"/>
        <sz val="11"/>
        <rFont val="Calibri"/>
        <family val="2"/>
        <scheme val="minor"/>
      </rPr>
      <t>(1)</t>
    </r>
    <r>
      <rPr>
        <sz val="11"/>
        <rFont val="Calibri"/>
        <family val="2"/>
        <scheme val="minor"/>
      </rPr>
      <t xml:space="preserve"> da Resolução ANP nº 43/2007; 
2) O Operador da Instalação não garante a integridade mecânica dos seus sistemas críticos de segurança operacional, contrariando o item 13.2.1 do Capítulo 3 do Regulamento Técnico do SGSO da Resolução ANP nº 43/2007;
3) O Operador da Instalação não garante que sejam considerados os fatores humanos na operação, contrariando o item 4.2.1 do Capítulo 2 do Regulamento Técnico do SGSO da Resolução ANP nº 43/2007.</t>
    </r>
  </si>
  <si>
    <t>48610.015369/2011-26</t>
  </si>
  <si>
    <t>806.111.11.33.295247</t>
  </si>
  <si>
    <t>Sub judice
(Processo nº 0045401.33.2012.4.02.5101) - Seguro-garantia</t>
  </si>
  <si>
    <t>48610.015916/2011-73</t>
  </si>
  <si>
    <t>806.111.11.33.375271</t>
  </si>
  <si>
    <t xml:space="preserve">1) Operar poço com produção de H2S sem estudo técnico do impacto desse produto na estrutura do poço e da plataforma, contrariando o disposto na Resolução ANP nº 43/2007, Capítulo 3, item 10.3, alínea a (art. 3º, inciso IX da Lei nº 9.847/99);
2) Realizar atividade de perfuração simultaneamente a de injeção sem considerar aspectos que introduzam riscos à Segurança Operacional, contrariando o disposto na Resolução ANP nº 43/2007, Capítulo 4, item 15.4.1, alínea a (art. 3º, inciso IX da Lei nº 9.847/99);
3) Apresentar falhas na comunicação e disponibilização de recursos para o funcionamento do sistema de gerenciamento de segurança operacional, contrariando o disposto na Resolução ANP nº 43/2007, Capítulo 2, item 1.1 (art. 3º, inciso IX da Lei nº 9.847/99);
4) Manter a Matriz de Correlação e a Descrição da Unidade Marítima desatualizadas, contrariando, de forma reiterada, o item 8.2 do Regulamento Técnico, instituído pela Resolução ANP nº 43/2007 (art. 3º, inciso IX da Lei nº 9.847/99);
5) Apresentar vazamento de óleo atingindo cabos elétricos, painéis elétricos, piso (rota de fuga) e tubulações, proporcionando risco de queda à força de trabalho, bem como possível contaminação ambiental, contrariando, de forma reiterada, o item 4.2.1.2 do Regulamento Técnico, instituído pela Resolução ANP nº 43/2007 (art. 3º, inciso IX da Lei nº 9.847/99);
6) Manter olhais para içamento de carga sem pintura e identificação, conforme exige as Normas Regulamentadoras do Ministério do Trabalho NR-26 e NR-34, contrariando, de forma reiterada, o item 6.3.2 do Regulamento Técnico instituído pela Resolução ANP nº 43/2007 (art. 3º, inciso IX da Lei nº 9.847/99); e
7) Apresentar diversos desvios de integridade mecânica (a pintura no cordão de solda corroído sem tratamento, válvulas, tubulações e parafusos com corrosão acentuada na área do Turret, cabos elétricos energizados sem proteção), contrariando, de forma reiterada, o item 13.2.1.2 do Regulamento Técnico instituído pela Resolução ANP nº 43/2007 (art. 3º, inciso IX da Lei nº 9.847/99). 
</t>
  </si>
  <si>
    <t>48610.015971/2011-63</t>
  </si>
  <si>
    <t>806.112.11.33.295253</t>
  </si>
  <si>
    <r>
      <t>1) A DSO</t>
    </r>
    <r>
      <rPr>
        <vertAlign val="superscript"/>
        <sz val="11"/>
        <rFont val="Calibri"/>
        <family val="2"/>
        <scheme val="minor"/>
      </rPr>
      <t>(2)</t>
    </r>
    <r>
      <rPr>
        <sz val="11"/>
        <rFont val="Calibri"/>
        <family val="2"/>
        <scheme val="minor"/>
      </rPr>
      <t xml:space="preserve"> da unidade não foi atualizada pelo Concessionário contrariando o item 5.2.1 do Capítulo I do Regulamento Técnico do SGSO da Resolução ANP nº 43/2007 (art. 3º, inciso XVII da Lei nº 9.847/99).</t>
    </r>
  </si>
  <si>
    <t xml:space="preserve">                                   Sub Judice                                                              (Processo nº  0000916-11.2013.4.02.5101) - Seguro-garantia </t>
  </si>
  <si>
    <t>48610.016396/2011-16</t>
  </si>
  <si>
    <t>806.112.11.33.295254</t>
  </si>
  <si>
    <r>
      <t>1) O Operador da Instalação não identifica a legislação e regulamentos de segurança pertinentes, contrariando o item 6.3.2 do Capítulo 2 do Regulamento Técnico do SGSO</t>
    </r>
    <r>
      <rPr>
        <vertAlign val="superscript"/>
        <sz val="11"/>
        <rFont val="Calibri"/>
        <family val="2"/>
        <scheme val="minor"/>
      </rPr>
      <t>(1)</t>
    </r>
    <r>
      <rPr>
        <sz val="11"/>
        <rFont val="Calibri"/>
        <family val="2"/>
        <scheme val="minor"/>
      </rPr>
      <t xml:space="preserve"> da Resolução ANP nº 43/2007 (art. 3º, inciso IX da Lei nº 9.847/99);
2) O Operador da Instalação não garante a integridade mecânica dos seus sistemas críticos de segurança operacional, contrariando o item 13.2.1 do Capítulo 3 do Regulamento Técnico do SGSO da Resolução ANP nº 43/2007 (art. 3º, inciso IX da Lei nº 9.847/99); e
3) Evidenciadas falhas no sistema de gerenciamento de mudança, contrariando o item 16.3 do Capítulo 4 do Regulamento Técnico do SGSO da Resolução ANP nº 43/2007 (art. 3º, inciso IX da Lei nº 9.847/99).
</t>
    </r>
  </si>
  <si>
    <t xml:space="preserve">Sub judice
(Processo nº 0048849-14.2012.4.02.5101) - Depósito judicial. </t>
  </si>
  <si>
    <t>48610.016805/2011-84</t>
  </si>
  <si>
    <t>806.111.11.33.295255</t>
  </si>
  <si>
    <t>1)Operar a instalação com Matriz de Correlação não aprovada pela ANP, contrariando o item 5.2.1, Capítulo 1, do Regulamento Técnico, instituído pela Resolução ANP nº 43/2007 (art. 3º, inciso IX da Lei nº 9.847/99);
2) Não realizar auditoria na Prática de Gestão nº 11 – Elementos Críticos de Segurança Operacional antes do início da operação da unidade marítima, contrariando o item 7.3.2.1, Capítulo 2, do Regulamento Técnico, instituído pela Resolução ANP nº 43/2007 (art. 3º, inciso IX da Lei nº 9.847/99); e
3) Não realizar a primeira auditoria do sistema de gestão de segurança operacional em até 01 (um) ano após o início da operação da unidade marítima, contrariando o item 7.3.2.2, Capítulo 2, do Regulamento Técnico, instituído pela Resolução ANP nº 43/2007.</t>
  </si>
  <si>
    <t>48610.001387/2012-10</t>
  </si>
  <si>
    <t>806.101.12.33.295257</t>
  </si>
  <si>
    <t>1) Não comunicou incidente operacional (art. 3º, XVII da Lei 9.847/99 e art.2º da Resolução ANP nº 44/2009).</t>
  </si>
  <si>
    <t>48610.001744/2012-31</t>
  </si>
  <si>
    <t>806.101.12.33.295258</t>
  </si>
  <si>
    <t>1) O Operador não classifica adequadamente seus elementos críticos de segurança operacional com base nos riscos associados às suas falhas  (art. 3º, inciso IX da Lei nº 9.847/99);
2) Foram evidenciados desvios no cumprimento de requisitos legais de segurança aplicáveis a Instalação  (art. 3º, inciso IX da Lei nº 9.847/99);
3) Foi evidenciado que a auditoria realizada pelo Operador da Instalação não contemplou todos os requisitos do Regulamento Técnico do SGSO  (art. 3º, inciso IX da Lei nº 9.847/99).</t>
  </si>
  <si>
    <t>48610.003374/2012-77</t>
  </si>
  <si>
    <t>806.103.12.33.295270</t>
  </si>
  <si>
    <t>1) Deixar de cumprir Notificação (art. 3º, inciso XVI da Lei nº 9.847/99).</t>
  </si>
  <si>
    <t>48610.003251/2012-36</t>
  </si>
  <si>
    <t>806-103-1233-295260</t>
  </si>
  <si>
    <t>1) O Relatório de Análise Preliminar de Risco de PUB-05 nº RL-3418.05-1200-983-PAR-001 apresentado pelo Concessionário não refletia a realidade, isto é, não tratava-se da versão final do documento, conforme informado pelo Concessionário através da Carta UO-RNCE 1028/2011, de 08/09/2011.
2) O Concessionário não garante a integridade mecânica dos seus sistemas críticos de segurança operacional, operando instalação em desacordo com o item 13.2.1 do Capítulo 3 do Regulamento Técnico do SGSO da Resolução ANP nº 43/2007.
3) O Concessionário não concluiu e/ou aprovou Análise de Risco dentro do prazo estabelecido de 30 dias descumprindo a Notificação do Ofício nº 291/CSO/2011 relativa ao saneamento da Não-Conformidade NC_SGSO_2011_044-02.
As irregularidades acima descritas são apenadas nos termos do art. 3º, respectivamente incisos V, IX e XVI da Lei nº 9.847/99, por expressa previsão legal constante nos arts. 7º e 8º da Lei nº 9.478/97.</t>
  </si>
  <si>
    <t>Sub judice 
(Processo nº 0019672-68.2013.4.02.5101) -Sentença improcedente (não houve trânsito em julgado)</t>
  </si>
  <si>
    <t>48610.003252/2012-81</t>
  </si>
  <si>
    <t>806-103-1233-295268</t>
  </si>
  <si>
    <t xml:space="preserve">Descrição das Infrações:
1. Prestação de informações inverídicas, pois o Relatório de Análise Preliminar de Risco de PUB-07 nº RL-3418.07-1200-944-PAR-001 apresentado pelo Concessionário não refletia a realidade, isto é, não tratava-se da versão final do documento, conforme informado pelo Concessionário através da Carta UO-RNCE 1028/2011, de 08/09/2011;
2. Descumprimento de notificação para concluir e/ou aprovar Análise de Risco dentro do prazo estabelecido de 30 dias.
Dispositivos normativos infringidos:
1. Lei nº 9.847/1999, art. 3º, incisos V e XVI.
</t>
  </si>
  <si>
    <t>48610.003253/2012-25</t>
  </si>
  <si>
    <t>806-103-1233-295261</t>
  </si>
  <si>
    <t>1. Prestação de informações inverídicas, pois o Relatório de Análise Preliminar de Risco de PUB-06 nº RL-3418.06-1200-983-PAR-001 apresentado pelo Concessionário não refletia a realidade, isto é, não tratava-se da versão final do documento, conforme informado pelo Concessionário através da Carta UO-RNCE 1028/2011, de 08/09/2011;
2. O Concessionário não garante a integridade mecânica dos seus sistemas críticos de segurança operacional;
3. Descumprimento de notificação para concluir e/ou aprovar Análise de Risco dentro do prazo estabelecido de 30 dias.
Dispositivos normativos infringidos:
1. Lei nº 9.847/1999, art. 3º, incisos V, IX e XVI; e
2. Resolução ANP nº 43/2007, Anexo: Regulamento Técnico do SGSO, Prática de Gestão nº 13.2.1 do Capítulo 3.</t>
  </si>
  <si>
    <t>Aguardando pagamento.</t>
  </si>
  <si>
    <t>48610.003254/2012-70</t>
  </si>
  <si>
    <t>806-103-1233-295269</t>
  </si>
  <si>
    <t xml:space="preserve">Descrição das Infrações:
1. Prestação de informações inverídicas, pois o Relatório de Análise Preliminar de Risco de PUB-10 nº RL-3418.10-1200-983-PAR-001 apresentado pelo Concessionário não refletia a realidade, isto é, não tratava-se da versão final do documento, conforme informado pelo Concessionário através da Carta UO-RNCE 1028/2011, de 08/09/2011;
2. Descumprimento de notificação para concluir e/ou aprovar Análise de Risco dentro do prazo estabelecido de 30 dias.
Dispositivos normativos infringidos:
1. Lei nº 9.847/1999, art. 3º, incisos V e XVI. 
</t>
  </si>
  <si>
    <t>48610.003255/2012-14</t>
  </si>
  <si>
    <t>806-103-1233-295262</t>
  </si>
  <si>
    <t>Descrição das Infrações:
1. O Concessionário não garante a integridade mecânica dos seus sistemas críticos de segurança operacional;
2. Descumprimento de notificação para concluir e/ou aprovar Análise de Risco dentro do prazo estabelecido de 30 dias.
Dispositivos normativos infringidos:
1. Lei nº 9.847/1999, art. 3º, incisos IX e XVI; e
2. Resolução ANP nº 43/2007, Anexo: Regulamento Técnico do SGSO, Prática de Gestão nº 13.2.1 do Capítulo 3.</t>
  </si>
  <si>
    <t>48610.003542/2012-24</t>
  </si>
  <si>
    <t>806.103.12.33.295271</t>
  </si>
  <si>
    <t>1) Prestar informação inverídica (art. 3º, inciso V da Lei nº 9.847/99).</t>
  </si>
  <si>
    <t>48610.003638/2012-92</t>
  </si>
  <si>
    <t>806.103.12.33.295272</t>
  </si>
  <si>
    <r>
      <t>1) Deixar de apresentar documentos específicos sobre a gestão de riscos do projeto do poço 9-FR-50DP-RJS, descumprindo o item 12.2 do Regulamento Técnico do SGSO</t>
    </r>
    <r>
      <rPr>
        <vertAlign val="superscript"/>
        <sz val="11"/>
        <color theme="1"/>
        <rFont val="Calibri"/>
        <family val="2"/>
        <scheme val="minor"/>
      </rPr>
      <t>(1)</t>
    </r>
    <r>
      <rPr>
        <sz val="11"/>
        <color theme="1"/>
        <rFont val="Calibri"/>
        <family val="2"/>
        <scheme val="minor"/>
      </rPr>
      <t>, Anexo da Resolução ANP n° 43, de 6/12/2007 (art. 3º, inciso IX da Lei nº 9.847/99); 
2) Não especificar a metodologia de identificação e análise de risco utilizada para dar suporte ao item 1.8 do documento MUP1-P-ST2-N545D Pilot 8 ½” Hole Section – Well Plan and Objetives Document (WellPOD), de 04/11/2011, deixando de atender os subitens “a”, “d”, “e”, “f” e “g” do item 12.3 do Regulamento Técnico do SGSO, Anexo da Resolução ANP n° 43, de 6/12/2007 (art. 3º, inciso IX da Lei nº 9.847/99);
3) Não evidenciar no item 1.8 do documento MUP1-P-ST2-N545D Pilot 8 ½” Hole Section – Well Plan and Objetives Document (WellPOD), de 04/11/2011, a equipe que realizou esta avaliação, impossibilitando determinar se a mesma era multidisciplinar, infringindo o item 12.4.1 do Regulamento Técnico do SGSO, Anexo da Resolução ANP n° 43, de 6/12/2007 (art. 3º, inciso IX da Lei nº 9.847/99);
4) Não evidenciar a aprovação do documento MUP1-P-ST2-N545D Pilot 8 ½” Hole Section – Well Plan and Objetives Document (WellPOD), de 04/11/2011, item 1.8, pelo responsável da instalação ou por pessoa designada pela empresa ou organização legalmente responsável pela instalação, descumprindo o item 12.4.3 do Regulamento Técnico do SGSO, Anexo da Resolução ANP n° 43, de 6/12/2007 (art. 3º, inciso IX da Lei nº 9.847/99);
5) Não apresentar um relatório específico para a análise de risco do poço 9-FR-50DP-RJS, descumprindo o item 12.5.1 do Regulamento Técnico do SGSO</t>
    </r>
    <r>
      <rPr>
        <vertAlign val="superscript"/>
        <sz val="11"/>
        <color theme="1"/>
        <rFont val="Calibri"/>
        <family val="2"/>
        <scheme val="minor"/>
      </rPr>
      <t>(1)</t>
    </r>
    <r>
      <rPr>
        <sz val="11"/>
        <color theme="1"/>
        <rFont val="Calibri"/>
        <family val="2"/>
        <scheme val="minor"/>
      </rPr>
      <t xml:space="preserve">, Anexo da Resolução ANP n° 43, de 6/12/2007 (art. 3º, inciso IX da Lei nº 9.847/99);
6) Não há evidência de que os riscos foram sistematicamente avaliados durante a fase de projeto do poço. Dessa forma, não se pode aferir se o assentamento da sapata a 600 m do leito marinho, as incertezas da geologia refletida na variação do gradiente de fratura das formações e da pressão de poros do reservatório N560 foram objetos de uma gestão de riscos, descumprindo o item 12.6.4 do Regulamento Técnico do SGSO, Anexo da Resolução ANP n° 43, de 6/12/2007 (art. 3º, inciso IX da Lei nº 9.847/99);
7) Foi evidenciado que, em 24/10/2011, a Chevron diagnosticou que o topo do cimento do último tampão de abandono do poço 9-FR-46D-RJS estava 175 m abaixo do previsto e que a operação de perfuração continuou sem a aplicação formal de um processo de gestão de mudança do projeto do poço, deixando de verificar se esta mudança do projeto manteria o risco a um nível aceitável, infringindo-se o item 16.2 do Regulamento Técnico do SGSO, Anexo da Resolução ANP n° 43, de 6/12/2007 (art. 3º, inciso IX da Lei nº 9.847/99);
8) A Concessionária utilizou a faixa de incerteza da pressão de poros de poços de desenvolvimento (até 0,5 ppg), quando o poço 9-FR-50DP-RJS se tratava de um projeto de avaliação (de 0,5 a 1,0 ppg). Dessa forma, a concessionária descumpriu seu próprio manual de controle de poço, infringindo o item 10.2.1 do Regulamento Técnico do SGSO, Anexo da Resolução ANP n° 43, de 6/12/2007 (art. 3º, inciso IX da Lei nº 9.847/99); E
9) O Relatório de Informações do Concessionário (RIC) da Sedco 706 não contempla os poços de avaliação (pilotos), especialmente o poço 9-FR-50DP-RJS, infringindo o item 5.2.1 do Capítulo 1 do Regulamento Técnico do SGSO, Anexo da Resolução ANP n° 43, de 6/12/2007 (art. 3º, inciso IX da Lei nº 9.847/99).    
</t>
    </r>
  </si>
  <si>
    <t>48610.004365/2012-01</t>
  </si>
  <si>
    <t>806-104-1233-295276</t>
  </si>
  <si>
    <t>STATOIL BRASIL ÓLEO E GÁS LTDA.</t>
  </si>
  <si>
    <t>04.028.583/0001-10</t>
  </si>
  <si>
    <t xml:space="preserve">Não apresentar o conteúdo do processo de produção da Descrição da Unidade Marítima, conforme formulários do Anexo 2.
Dispositivos normativos infringidos: Art. 3º, XVII, da Lei nº 9.847/1999 c/c item 5.4.1 do Regulamento Técnico do SGSO, anexo à Resolução ANP nº. 43/2007.
</t>
  </si>
  <si>
    <t>48610.004366/2012-48</t>
  </si>
  <si>
    <t>806-104-1233-295277</t>
  </si>
  <si>
    <t xml:space="preserve">1) O Operador da Instalação não implementou a ação corretiva informada através da Carta SBR-HSE-ANP-L-000361/11 (reproduzida na folha 6 do relatório de auditoria SGSO_2012_04) para planejar e registrar o treinamento nos Procedimentos Operacionais de sua força de trabalho, contrariando o item 3.3.4 do Capítulo 2 do Regulamento Técnico do SGSO da Resolução ANP nº 43/2007;
2) O Operador da Instalação  não apresentou evidências de  que implementou o procedimento de Operações Simultâneas (SIMOPs) por meio de treinamento da força de trabalho envolvida, conforme compromisso assumido através da Carta SBR-HSE-ANP-L-000361/11 (reproduzida na folha 7 do relatório de auditoria SGSO_2012_04), contrariando o item 15.4.2 do Capítulo 3 do Regulamento Técnico do SGSO da Resolução ANP nº 43/2007;
3) O Operador da Instalação não realizou a abrangência da ação corretiva tomada conforme informado na Carta SBR-HSE-ANP-L-000361/11 (reproduzida na folha 11 do relatório de auditoria SGSO_2012_04), pois foram observadas modificações temporárias similares sem a devida análise de gestão de mudanças e   não foi evidenciado o treinamento da força de trabalho envolvida neste Procedimento, contrariando o item 16.2 do Capítulo 4 do Regulamento Técnico do SGSO da Resolução ANP nº 43/2007. 
4) O Operador da Instalação não estabeleceu definição para mudanças temporárias nem um procedimento para gerenciamento destas, tampouco foi evidenciada a realização de treinamentos no procedimento de gestão de mudanças, conforme havia informado através da Carta SBR-HSE-ANP-L-000361/11 (reproduzida na folha 12 do relatório de auditoria SGSO_2012_04), contrariando o item 16.3.6 do Capítulo 4 do Regulamento Técnico do SGSO da Resolução ANP nº 43/2007. 
As irregularidades acima descritas são apenadas nos termos do art. 3º, inciso IX da Lei nº 9.847/99, por expressa previsão legal constante nos arts. 7º e 8º da Lei nº 9.478/97.
</t>
  </si>
  <si>
    <t>48610.005372/2012-12</t>
  </si>
  <si>
    <t>806-105-1233-375276</t>
  </si>
  <si>
    <t>1) A Descrição da Unidade Marítima (DUM) não foi atualizada pelo Concessionário;
2) Não fornecer aos prepostos da Agência Nacional do Petróleo, Gás Natural e Biocombutíveis todas as informações necessárias ao desempenho da função.
(Lei nº 9.847/1999, art. 3º, incisos IX e XVII</t>
  </si>
  <si>
    <t>48610.005744/2012-19</t>
  </si>
  <si>
    <t>806-105-1233-295280</t>
  </si>
  <si>
    <t>SHELL BRASIL LTDA.</t>
  </si>
  <si>
    <t xml:space="preserve">Descrição das Infrações:
1. Não controlar o treinamento dos empregados do Operador da Instalação, mantendo os registros e verificando se a força de trabalho recebeu o treinamento adequado ao desempenho de suas funções;
2. Não realizar gerenciamento efetivo dos certificados de capacitação da força de trabalho das empresas contratadas com o objetivo de que os empregados dessas empresas recebam o treinamento adequado ao exercício de suas funções de maneira segura;
3. Não promover a manutenção adequada dos sistemas críticos de segurança operacional de forma a garantir a integridade mecânica dos mesmos;
4. Não seguir na totalidade o seu sistema de gestão de mudanças de forma que os riscos advindos destas alterações permaneçam em níveis aceitáveis;
5. Não monitorar efetivamente, através do seu sistema de gestão, as atividades que possam causar incidentes;
6. Não controlar e não monitorar a implementação das recomendações de auditorias internas do SGSO; e
7. Não controlar e implementar as recomendações advindas da investigação de incidentes necessárias para eliminação da causa de suas ocorrências.
Dispositivos normativos infringidos:
1. Lei nº 9.847/1999, art. 3º, inciso IX;
2. Resolução ANP nº 43/2007, Anexo: Regulamento Técnico do SGSO, Práticas de Gestão nos 3.3.6 do Capítulo 2; 5.4.1 do Capítulo 2; 13.2.1 do Capítulo 3; 16.2 do Capítulo 4; 6.3.1 do Capítulo 2; 7.4.1 do Capítulo 2; 9.4 do Capítulo 2.
</t>
  </si>
  <si>
    <t>48610.005018/2012-98</t>
  </si>
  <si>
    <t>806-105-1233-295282</t>
  </si>
  <si>
    <t>1) Não fornecer aos fiscais da Agência todas as informações necessárias à ação de fiscalização, contrariando o art. 4º, § 2º do Decreto 2.953/99, de 28 de janeiro de 1999; e 2) Não reenviar à ANP a Lista de Elementos Críticos de Segurança Operacional após alteração dos Procedimentos Críticos, contrariando o item 10.3 do capítulo 2 do Regulamento Técnico da Resolução ANP nº 02/2010.
As irregularidades acima descritas são apenadas nos termos do art. 3º, inciso XVII da Lei nº 9.847/99, por expressa previsão legal constante nos arts. 7º e 8º da Lei nº 9.478/97.</t>
  </si>
  <si>
    <t>48610.006200/2012-66</t>
  </si>
  <si>
    <t>806-105-1233-295284</t>
  </si>
  <si>
    <t xml:space="preserve">1)  O Relatório de Informações do Concessionário (RIC) da plataforma de perfuração SSV Victoria (SS-70) não foi atualizada pelo Concessionário, de forma a prever sua atuação na Bacia de Campos, contrariando o estabelecido no item 5.2.1 do Capítulo I do Regulamento Técnico do SGSO, anexo da Resolução ANP 43/2007.
A irregularidade acima descrita é apenada nos termos do art. 3º, inciso XVII da Lei nº 9.847/99, por expressa previsão legislativa constante nos arts. 7º e 8º da Lei nº 9.478/97. </t>
  </si>
  <si>
    <t>48610.006332/2012-98</t>
  </si>
  <si>
    <t>806-105-1233-295286</t>
  </si>
  <si>
    <t>1) O Operador da Instalação não implementou ação corretiva de forma a englobar o controle de treinamentos para toda a força de trabalho,  contrariando o item 3.3.3 do Capítulo 2 do Regulamento Técnico do SGSO, anexo da Resolução ANP nº 43/2007, conforme indicado no Documento de Fiscalização n° 295285;
2) O Operador da Instalação  não implementou ação corretiva de forma a avaliar os riscos das alterações anteriormente às mudanças na instalação, contrariando o item 16.3.2 do Capítulo 4 do Regulamento Técnico do SGSO, anexo da Resolução ANP nº 43/2007, conforme indicado no Documento de Fiscalização n° 295285;
As irregularidades acima descritas são apenadas nos termos do art. 3º, inciso IX da Lei nº 9.847/99, por expressa previsão legislativa constante nos arts. 7º e 8º da Lei nº 9.478/97.</t>
  </si>
  <si>
    <t>48610.006473/2012-19</t>
  </si>
  <si>
    <t>806-105-1233-295289</t>
  </si>
  <si>
    <t>1) O Operador da Instalação não garante a integridade mecânica dos seus sistemas, estruturas, equipamentos e sistemas críticos de segurança operacional, contrariando o item 13.2.1 do Capítulo 3 do Regulamento Técnico do SGSO da Resolução ANP nº 43/2007;
2) O Operador da Instalação não estabeleceu  medidas temporárias que pudessem suprir a falta de Equipamentos ou Sistemas Críticos de Segurança Operacional, devido à falha, degradação ou fora de operação, contrariando o item 11.3.2 do Capítulo 3 do Regulamento Técnico do SGSO da Resolução ANP nº 43/2007.
As irregularidades acima descritas encontram-se apenadas nos termos do art. 3º, inciso IX da Lei nº 9.847/99, por expressa previsão legal constante nos arts. 7º e 8º da Lei nº 9.478/97.</t>
  </si>
  <si>
    <t>48610.006333/2012-32</t>
  </si>
  <si>
    <t>806-106-1233-295290</t>
  </si>
  <si>
    <t xml:space="preserve">Descrição das Infrações:
1. Não-conformidade SGSO_2010_012-01 - O Operador da Instalação não avaliou e gerenciou mudanças nas instalações de forma a analisar se os riscos advindos destas alterações permanecem em níveis aceitáveis.
Dispositivos normativos infringidos: Prática de Gestão no 16.2.1 do Capítulo 4 do Regulamento Técnico do SGSO - Anexo da Resolução ANP nº 43/2007 c/c art. 3º, IX, da Lei nº 9.847/99.
2. Não-conformidade SGSO_2010_012-02 - O Operador da Instalação  não estabeleceu efetivamente planos e procedimentos para inspeção, teste e manutenção, a fim de buscar a integridade mecânica de todos os seus sistemas e equipamentos. 
Dispositivos normativos infringidos: Prática de Gestão no 13.2.1 do Capítulo 3 do Regulamento Técnico do SGSO - Anexo da Resolução ANP nº 43/2007 c/c art. 3º, IX, da Lei nº 9.847/99.
3. Não-conformidades SGSO_2010_012-03 e SGSO_2010_012-07 - O Operador da Instalação não executou as investigações de incidentes de acordo com os procedimentos previamente estabelecidos e não avaliou o conteúdo do relatório a ser emitido pela equipe de investigação. Consequentemente, não documentou as ações corretivas necessárias, com base nas medidas que deveriam ter sido apontadas num relatório de investigação. 
Dispositivos normativos infringidos: Práticas de Gestão nos 9.3 e 9.4 do Capítulo 2 do Regulamento Técnico do SGSO - Anexo da Resolução ANP nº 43/2007 c/c art. 3º, IX, da Lei nº 9.847/99.
4. Não-conformidade SGSO_2010_012-04 - O Operador da Instalação não estabeleceu meios para avaliação periódica do atendimento à legislação e regulamentos de segurança pertinentes.  
Dispositivos normativos infringidos: Prática de Gestão no 6.3.2 do Capítulo 2 do Regulamento Técnico do SGSO - Anexo da Resolução ANP nº 43/2007 c/c art. 3º, IX, da Lei nº 9.847/99.
5. Não-conformidade SGSO_2010_012-06 - O Operador da Instalação não observou corretamente as informações que devem constar dos relatórios a serem elaborados pela equipe de auditores internos de SGSO.
Dispositivos normativos infringidos: Prática de Gestão no 7.3 do Capítulo 2 do Regulamento Técnico do SGSO - Anexo da Resolução ANP nº 43/2007 c/c art. 3º, IX, da Lei nº 9.847/99.
6. Não-conformidade SGSO_2010_012-10 - O Operador da Instalação não se baseou na classificação de funções por ele estabelecida para a Instalação ao identificar os conhecimentos específicos para uma função impactante na Segurança Operacional.
Dispositivos normativos infringidos: Prática de Gestão no 3.2.2 do Capítulo 2 do Regulamento Técnico do SGSO - Anexo da Resolução ANP nº 43/2007 c/c art. 3º, IX, da Lei nº 9.847/99.
</t>
  </si>
  <si>
    <t>Sub judice
(Processo nº 0007026-89.2014.4.02.5101) - Seguro-garantia</t>
  </si>
  <si>
    <t>48610.005407/2012-13</t>
  </si>
  <si>
    <t>806-106-1233-375279</t>
  </si>
  <si>
    <t xml:space="preserve">1) Não cumprir os termos da alínea a da Notificação constante do DF nº 375278, de 04/05/2012,  o que fere a Portaria DNC nº 7/93, Art. 1º. 
A irregularidade acima descrita é apenada nos termos do art. 3º, inciso XVI da Lei nº 9.847/99, por expressa provisão legislativa constante nos arts. 7º e 8º da Lei nº 9.478/97. </t>
  </si>
  <si>
    <t>48610.009825/2012-80</t>
  </si>
  <si>
    <t>806-108-1233-295292</t>
  </si>
  <si>
    <t>1) O Operador da Instalação não garante a integridade mecânica dos seus sistemas, estruturas, equipamentos e sistemas críticos de segurança operacional, os quais se encontravam em estágio avançado de corrosão, conforme evidenciado na não-conformidade SGSO_2010_063-01, apresentada no Relatório nº SGSO_2010_063, em anexo. (Art. 3º, IX, da Lei nº 9.847/99 c/c Resolução ANP nº 43/2007, Anexo: Regulamento Técnico do SGSO, Prática de Gestão nº 13.2.1 do Capítulo 3)</t>
  </si>
  <si>
    <t>48610.012427/2012-41</t>
  </si>
  <si>
    <t>806-111-1233-295293</t>
  </si>
  <si>
    <t>1) O Operador da Instalação não comunicou imediatamente o acidente com lesão, cuja gravidade foi fratura do osso rádio do braço direito de um dos homens de área, conforme artigo 2º da Resolução ANP nº 44/2009. A comunicação do acidente à ANP demorou 6 dias. (Art. 3º, XVII da Lei nº 9.847/99 c/c art. 2º da Resolução ANP nº 44/2009.)
2) O Operador da Instalação não comunicou imediatamente surgimento de manchas de óleo próximo à popa-bombordo da plataforma, conforme artigo 2º da Resolução ANP nº 44/2009. A comunicação do incidente à ANP demorou 2 dias. (Art. 3º, XVII da Lei nº 9.847/99 c/c art. 2º da Resolução ANP nº 44/2009.)</t>
  </si>
  <si>
    <t>48610.012889/2012-68</t>
  </si>
  <si>
    <t>806-111-1233-295294</t>
  </si>
  <si>
    <t>1) O concessionário deixou de manter a ANP atualizada sobre as causas do evento do rompimento do Early Production Riser (EPR) no poço 1-SPS-55 (Guará) e os resultados da investigação mesmo após a identificação das causas pelo concessionário.
(Art. 3º, XVII da Lei nº 9.847/99 c/c art. 3º da Resolução ANP nº 44/2009.)
2) O concessionário iniciou a investigação do evento de rompimento do Early Production Riser (EPR) ocorrido no poço 3-SPS-74 (Carioca) no dia 6/02/2012 (seis dias após o evento).
(Art. 3º, IX da Lei nº 9.847/99 c/c item 9.3.1 do anexo da Resolução ANP 43/2007.)
3)    O concessionário não demonstra que durante as fases de projeto do sistema Early Production Riser (EPR) foram feitos estudos estruturados e alinhados com as melhores práticas de engenharia para evidenciar que os riscos foram sistematicamente avaliados, de forma a desencadear recomendações para o gerenciamento dos riscos existentes.
(Art. 3º, IX da Lei nº 9.847/99 c/c item 12.6.4 do anexo da Resolução ANP 43/2007.)
4)  O concessionário não identificou os Procedimentos e Sistemas Críticos de Segurança Operacional relacionados com o cenário de ruptura do Early Production Riser (EPR). (Art. 3º, IX da Lei nº 9.847/99 c/c item 11.2 do anexo da Resolução ANP 43/2007.)
5)   O estudo de risco elaborado em 30/09/2010 denominado Análise Preliminar de Risco-APR (sem número ou revisão) não foi aprovada pelo responsável designado pela empresa ou organização legalmente responsável pela instalação. (Art. 3º, IX da Lei nº 9.847/99 c/c item 12.4.3 do anexo da Resolução ANP 43/2007.)
6)   O estudo de risco elaborado em 30/09/2010 denominado Análise Preliminar de Risco-APR (sem número ou revisão) não descreve a identificação dos componentes da equipe, a descrição das características do sistema, a justificativa para a adoção da metodologia adotada, sua descrição e conclusões.
7)  Os documentos denominados “Coluna EPR - Early Production Riser”, “Análise Dinâmica Global do EPR” e “Relatório de Causas do Acidente EPR” não possuem data de emissão, numeração e controle de revisões.  Ademais, a análise de risco denominada “Análise Preliminar de Risco-APR”, de 30/09/2010 não possui numeração, controle de revisões e não foram revisadas de forma a considerar o evento de Guará.
(Art. 3º, IX da Lei nº 9.847/99 c/c item 8.2 do anexo da Resolução ANP 43/2007.)).
8)  As modificações realizadas no projeto do Early Production Riser (EPR) no poço 1-SPS-55 (Guará) para a utilização no poço 3-SPS-74 (Carioca), como a alteração do isolamento térmico do EPR, não foram gerenciadas anteriormente à sua implementação.
(Art. 3º, IX da Lei nº 9.847/99 c/c item 16.3.2 do anexo da Resolução ANP 43/2007.)
9)  O concessionário não realizou auditorias em elementos críticos de segurança operacional que inclua o sistema do Early Production Riser (EPR)  anteriormente ao início de sua operação nos poços 1-SPS-55 (Guará) e 3-SPS-74 (Carioca). (Art. 3º, IX da Lei nº 9.847/99 c/c item 7.3.2.1 do anexo da Resolução ANP 43/2007.)
10) O concessionário não implementou ações corretivas identificadas na investigação do incidente d e rompimento do Early Production Riser (EPR) no poço 1-SPS-55 (Guará) anteriormente ao incidente semelhante ocorrido no poço 3-SPS-74 (Carioca),  destacando-se:  
A) Registro dos potenciais elétricos da proteção catódica ao longo do EPR, dos equipamentos submarinos e do Dynamic Producer;
B) Melhorar o entendimento do comportamento dinâmico do EPR, através de testes de fadiga, em escala real, para diversas condições de montagem do conector, tais como: dimensional do EPR nos limites da tolerância, com sobretorque (overtorque) e subtorque (undertorque).
C) Requisitar a entrega de um relatório oficial indexado pela V&amp;M compreendendo:
i. Resultados das análises locais realizadas pela V&amp;M para suporte à comissão de investigação do acidente da ruptura do conector do EPR do TLD de Guará;
ii. Determinação do SCF a ser empregado na análise global do riser EPR. O SCF fornecido deverá ser o mais crítico, obtido a partir de análise de sensibilidade levando em conta o impacto das variações dimensionais, da pré-carga, carregamento e variação de carregamento.
iii. Curva S-n a ser usada na análise global para o conector, assim como: correção devida a tensão média, coeficiente de segurança e fatores de redução devido ao efeito da corrosão interna/externa e da proteção catódica;
iv. A menor combinação de carregamentos que conduz a abertura de qualquer um dos ombros, de modo que esta carga não seja excedida;
v. Análise demonstrando que o conector apresenta uma resistência mecânica superior ao tubo, ou seja, o tubo falha antes do conector sob carga estática;
vi. Testes de fadiga e de caracterização metalúrgica do conector já realizados pela V&amp;M do EPR usado no FPWSO Dynamic Producer.
(Art. 3º, IX da Lei nº 9.847/99 c/c item 9.4 do anexo da Resolução ANP 43/2007.)</t>
  </si>
  <si>
    <t>48610.014190/2012-32</t>
  </si>
  <si>
    <t>806-112-1233-295296</t>
  </si>
  <si>
    <t xml:space="preserve">A empresa acima qualificada fica autuada por terem sido constatadas as seguintes irregularidades:
1- Não conformidade SGSO_2010_020-01 – O Operador da Instalação não garante que todos os Equipamentos e Sistemas Críticos de Segurança Operacional estão cobertos pelos planos de inspeção, teste e manutenção, contrariando o item 13.3.4, do Regulamento Técnico do SGSO, da Resolução ANP nº 43/2007. A não conformidade NC_SGSO_2010_017-01 não foi sanada, pois não foi realizada a abrangência para calibração das válvulas de segurança PSVs, como notificado na auditoria realizada de 28 a 30 de julho de 2010, permanecendo as duas únicas válvulas de segurança do Water Injection Header sem condições de uso. A T26-PSV-010A fora de operação e a T26-PSV-010B com prazo limite para intervenção (desmontagem, limpeza e calibração) expirado em 17 de novembro de 2012, não tendo sido executada até a data da auditoria. 
2- Não conformidade SGSO_2010_020-03 - O Operador da Instalação não executa a investigação, de acordo com o procedimento previamente estabelecido, descumprindo o item 9.3 Execução da Investigação, do Regulamento Técnico do SGSO, da Resolução ANP nº 43/2007. A não conformidade NC_SGSO_020-03 não foi sanada, pois na amostragem de incidentes realizada durante a auditoria, todos os incidentes, cujo fluxo de aprovação foi solicitado, tiveram o prazo de dez dias estabelecido pelo próprio Operador da Instalação ultrapassado. 
As irregularidades acima descritas são apenadas nos termos do art. 3º, inciso IX, da Lei n° 9.847/99, por expressa previsão legal constante nos arts. 7º e 8º, da Lei nº 9.478/97.
</t>
  </si>
  <si>
    <t>Aguardando decisão de primeira instância.</t>
  </si>
  <si>
    <t>48610.000592/2013-31</t>
  </si>
  <si>
    <t>129-101-1333-401158</t>
  </si>
  <si>
    <t xml:space="preserve">A Petróleo Brasileiro S.A. fica autuada, por terem sido constatadas, no momento da fiscalização, as seguintes irregularidades:
1- A Descrição da Unidade Marítima (DUM) enviada pelo agente em tela através da Carta UO-SUL 0139/2012, de 23/10/2012, constante do Processo nº 48610.000135/2012-65, informa uma capacidade de acomodação da plataforma FPSO Cidade de Itajaí de 70 (setenta) pessoas, quando na realidade operacional constatada a bordo durante a presente Ação de Fiscalização é de 98 (noventa e oito) pessoas, conforme prova a lista de POB em anexo, o que se constitui em prestação de declarações ou informações inverídicas, e que fere o determinado na Lei nº 9.847/99, Art. 3º, inciso V;
2- Não enviar à ANP a Matriz de Correlação (MC) após o documento sofrer alteração, tendo em vista que foram identificados 4 (quatro) padrões OOG TK FPSO: AP 401, AP 511, AP 601 e WP 36 com revisão e data da implantação diferentes da MC apresentada pela Petrobras através da Carta UO-SUL 0067/2012, de 07/03/2012, constante no Processo n° 48610.000134/2012-11, o que contraria o estabelecido na Resolução ANP nº 43/2007, em seu Regulamento Técnico, Capítulo 1, item 5.2.1, que exige o envio da MC sempre que esta sofrer alteração;
3- Não foram fornecidos, quando solicitados pelos agentes de fiscalização da ANP, durante a ação de fiscalização, cópias dos relatórios dos incidentes ocorridos em janeiro de 2013 referentes a um incidente na HPU Unit, de 8 de janeiro de 2013, a outro na Filling diesel on temporary generate, de 12 de janeiro de 2013, e ao incidente de segurança ocupacional, de 15 de janeiro de 2013, já que foram retiradas da posse dos agentes de fiscalização, sem sua autorização, as cópias desses relatórios pelo OIM da Unidade, o que contraria o Decreto nº 2.953/1999, Art. 4º, § 2º;
4- Os incidentes referentes à HPU Unit, de 8 de janeiro de 2013, e ao Filling diesel on temporary generate, de 12 de janeiro de 2013, não foram comunicados à ANP, o que contraria o art. 2º, da Resolução ANP nº 44/2009.
As irregularidades acima descritas são apenadas nos termos do art. 3º, incisos V, IX e XVII da Lei nº 9.847/99, por expressa provisão legislativa constante nos arts. 7º e 8º da Lei nº 9.478/97. 
</t>
  </si>
  <si>
    <t>48610.001921/2013-81</t>
  </si>
  <si>
    <t>806-102-1333-295300</t>
  </si>
  <si>
    <t>1) deixar de cumprir Notificação para apresentação de documentos. (Art. 3º, XVI, da Lei nº 9.847/99.)</t>
  </si>
  <si>
    <t>48610.001143/2013-18</t>
  </si>
  <si>
    <t>806-102-1333-295297</t>
  </si>
  <si>
    <t xml:space="preserve">1- Não reenviar à ANP a Lista de Elementos Críticos de Segurança Operacional (LEC) após alteração dos Procedimentos Críticos, contrariando o item 10.3 do cap. 2 do Regulamento Técnico da Resolução ANP nº 02/2010.
Dispositivo normativo infringido: Art. 3º, inciso XVII, da Lei nº 9.847/1999.
2- Deixar de cumprir Notificação para apresentação dos Relatórios 2011 dos poços de monitoramento da Catre.
Dispositivo normativo infringido: Art. 3º, inciso XVI, da Lei nº 9.847/1999.
</t>
  </si>
  <si>
    <t>48610.002052/2013-91</t>
  </si>
  <si>
    <t>806-102-1333-295303</t>
  </si>
  <si>
    <t xml:space="preserve">1) O Operador da Instalação não atendeu aos critérios de projeto e não considerou as normas, os padrões da indústria e boas práticas de engenharia no planejamento do projeto, construção e instalação da Instalação, pois descumpriu seu próprio procedimento, conforme se depreende da análise do processo 48610.008952/2012-61, pois deveria ser instalada a DHSV para o poço quando a pressão fosse superior a 250 bara, o que não foi realizado de 31 de janeiro até 20 de fevereiro de 2012, quando estavam presentes estas condições. (art. 3º, inciso IX, da Lei 9.847/99 c/c item 10.2.1, do Regulamento Técnico do SGSO, anexo da Resolução ANP nº 43/2007)
2)Foi evidenciado que os riscos não foram sistematicamente avaliados durante a fase de projeto, pois o Relatório Técnico que trata sobre a supressão de válvula de segurança, do Campo de Tubarão Azul, do poço 9-OGX-26HP-RJS, foi elaborado no mês de janeiro de 2013, somente após a solicitação da ANP e, posteriormente, a decisão de suprimir a DHSV.( art. 3º, inciso IX, da Lei 9.847/99 c/c o item 12.6.4, do Regulamento Técnico do SGSO, anexo da Resolução ANP nº 43, de 6 de dezembro de 2007).
3) O Operador da Instalação não identificou quantitativamente os riscos, haja vista que só foram avaliados os riscos das intervenções em poços submarinos, sem considerar, com base nos resultados quantitativos, quanto que a instalação da DHSV reduziria o risco de blowout. (art. 3º, inciso IX, da Lei 9.847/99 c/c o item 12.2, do Regulamento Técnico do SGSO, anexo da Resolução ANP nº 43, de 6 de dezembro de 2007).
4) O Operador da Instalação não especificou a metodologia para identificação e análise de riscos no estudo apresentado. (art. 3º, inciso IX, da Lei 9.847/99 c/c o item 12.3, do Regulamento Técnico do SGSO, Anexo da Resolução ANP nº 43, de 6 de dezembro de 2007).
5) A identificação e análise de riscos não foram desempenhadas por uma equipe multidisciplinar, pois o documento está assinado apenas por Ricardo Juiniti Bernardo, Gerente Executivo de Perfuração e Completação, e não há referência no mesmo à equipe que o elaborou. (art. 3º, inciso IX, da Lei 9.847/99 c/c o item 12.4.1, do Regulamento Técnico do SGSO, Anexo da Resolução ANP nº 43, de 6 de dezembro de 2007)
6) A análise de riscos não foi aprovada pelo responsável da Instalação ou por pessoa designada pela empresa ou organização legalmente responsável pela Instalação, pois há apenas uma única assinatura e carimbo do Gerente Executivo de Perfuração e Completação. (art. 3º, inciso IX, da Lei 9.847/99 c/c o item 12.4.3, do Regulamento Técnico do SGSO, Anexo da Resolução ANP nº 43, de 6 de dezembro de 2007)
7) O Relatório Técnico que trata sobre a supressão de válvula de segurança, do Campo de Tubarão Azul, do poço 9-OGX-26HP-RJS, não aborda os seguintes pontos: a) identificação e componentes da equipe; b) justificativa de metodologia de análise de risco utilizada; c) descrição da metodologia de análise de risco utilizada. (art. 3º, inciso IX, da Lei 9.847/99 c/c o item 12.5.2, do Regulamento Técnico do SGSO, Anexo da Resolução ANP nº 43, de 6 de dezembro de 2007)
8) A Descrição da Unidade Marítima (DUM) enviada pela OGX por meio da Carta OGX/E&amp;P Nº 865, de 27 de novembro de 2012, constante do Processo nº 48610.000131/2011-04, informa que o sistema do poço de produção contempla válvulas de segurança de poço, as DHSV’s, no item 3.1.5, do Relatório OGX.DUM.OSX-1, na página 33, da revisão 07, de 19 de novembro de 2012. Por outro lado, a Carta OGX/E&amp;P nº 544, de 23 de julho de 2012, enviada em data anterior ao envio da DUM, solicita a supressão da DHSV e a mesma não estava instalada em novembro de 2012, enquanto que a DUM de novembro de 2012 informa a existência da DHSV. Dessa forma, foi prestada declaração ou informação inverídica, ferindo o determinado na Lei nº 9.847/99, Art. 3º, inciso V. (art. 3º, inciso V, da Lei 9.847/99)
</t>
  </si>
  <si>
    <t>48610.001974/2013-81</t>
  </si>
  <si>
    <t>806-102-1333-295301</t>
  </si>
  <si>
    <t>1. Descumprimento de notificação para apresentação da Matriz de Correlação da SAIPEM, contemplando a análise crítica do documento AA-000-HR-0026-Case de Segurança
Dispositivo normativo infringido: Art. 3º, inciso XVI, da Lei nº 9.847/99.</t>
  </si>
  <si>
    <t>48610.002477/2013-09</t>
  </si>
  <si>
    <t>806-103-1333-295306</t>
  </si>
  <si>
    <t xml:space="preserve">1-  PCM-03, NC_SGSO_2013_003-01: O Operador da Instalação não se certifica de que todos os recursos de resposta, incluindo os sistemas e equipamentos de emergência, estão adequados e disponíveis, conforme verificado a bordo na PCM-03. In casu, a equipe de auditoria constatou a inexistência de parede corta-chama de modo a manter isolado o motor da bomba de combate de incêndio da área dos poços, no caso de eventual incêndio. De outra parte, verificou-se que os sprinklers não estavam adequados, pois estavam localizados abaixo do piso do convés. 
Dispositivo normativo infringido: Item 14.4, do RTSGSO, anexo à Resolução ANP nº 43/2007, c/c art. 3º, inciso IX, da Lei nº 9.847/1999.
2-  PCM-04, NC_SGSO_2013_003-02: O Operador da Instalação não se certifica de que todos os recursos de resposta, incluindo os sistemas e equipamentos de emergência, estão adequados e disponíveis, conforme verificado a bordo na PCM-04. In casu, verificou-se que o motor da bomba de combate a incêndio fora removido para reparo, não estando adequado e disponível para resposta a uma eventual emergência.
Dispositivo normativo infringido: item 14.4, do RTSGSO, anexo à Resolução ANP nº 43/2007, c.c. art. 3º, inciso IX, da Lei nº 9.847/1999.
3-  PCM-05, NC_SGSO_2013_003-03: O Operador da Instalação não se certifica de que todos os recursos de resposta, incluindo os sistemas e equipamentos de emergência, estão adequados e disponíveis, conforme verificado a bordo na PCM-05. Durante o teste de partida do motor da bomba de combate a incêndio – teste este, realizado no dia 06 de março de 2013 – tal bomba não funcionou. Dessa forma, concluiu-se que tal equipamento não se encontrava adequado para resposta a uma eventual emergência.
Dispositivo normativo infringido: item 14.4, do RTSGSO, anexo à Resolução ANP nº 43/2007, c.c. art. 3º, inciso IX, da Lei nº 9.847/1999.
4- PCM-05, NC_SGSO _2013_003-04: O Operador da Instalação não estabelece planos e procedimentos para inspeção, teste e manutenção, a fim de buscar a integridade mecânica dos seus sistemas, estruturas, equipamentos e sistemas críticos de segurança operacional, conforme verificado a bordo da PCM-05. In casu, a equipe de auditoria verificou a existência de corrosão severa no manifold e nas “árvores de natal”, sendo ainda constatado que a DHSV na CM-30 estava fora de operação desde o ano de 2000.   
Dispositivo normativo infringido: item 13.2.1, do RTSGSO, anexo à Resolução ANP nº 43/2007, c.c. art. 3º, inciso IX, da Lei nº 9.847/1999.
5- PCM-08, NC_SGSO_2013_003-05: O Operador da Instalação não estabelece planos e procedimentos para inspeção, teste e manutenção, a fim de buscar a integridade mecânica dos seus sistemas, estruturas, equipamentos e sistemas críticos de segurança operacional, conforme verificado a bordo da PCM-08. In casu, a equipe de auditoria constatou, em primeiro lugar, a existência de 02 (dois) vazamentos de gás no poço CM-57 pelo castelo do gás lift e vazamento de gás na linha de 2” de TAG 2”-P-E1-034. Outrossim, a equipe identificou que as linhas de gás lift e combate a incêndio encontravam-se em avançado estado de corrosão.
Dispositivo normativo infringido: item 13.2.1, do RTSGSO, anexo à Resolução ANP nº 43/2007, c.c. art. 3º, inciso IX, da Lei nº 9.847/1999.
6-  PGA-03, NC_SGSO _2013_003-06: O Operador da Instalação não se certifica de que todos os recursos de resposta, incluindo os sistemas e equipamentos de emergência, estão adequados e disponíveis, conforme verificado a bordo na PGA-03. In casu, durante o teste de partida do motor da bomba de combate a incêndio – teste este, realizado no dia 07 de março de 2013 – tal bomba não funcionou imediatamente. Ademais, verificou-se que a tubulação de combate a incêndio encontrava-se em avançado estado de degradação.  
Dispositivo normativo infringido: item 14.4, do RTSGSO, anexo à Resolução ANP nº 43/2007, c.c. art. 3º, inciso IX, da Lei nº 9.847/1999.
</t>
  </si>
  <si>
    <t>48610.002435/2013-60</t>
  </si>
  <si>
    <t>806-103-1333-295304</t>
  </si>
  <si>
    <t xml:space="preserve">1- O concessionário não apresentou a Documentação de Segurança Operacional da Concessão de Jacutinga à ANP.
Dispositivos normativos infringidos: Art. 3º, IX, da Lei nº 9.847/1999 c/c Art. 1º, §2º, III da Resolução ANP nº 02/2010;
2- Concessionário iniciou as atividades de produção sem permissão da ANP.
Dispositivos normativos infringidos: Art. 3º, IX, da Lei nº 9.847/1999 c/c Art. 3º, §4º, I e II da Resolução ANP nº 02/2010;
</t>
  </si>
  <si>
    <t>48610.003049/2013-95</t>
  </si>
  <si>
    <t>806-104-1333-375290</t>
  </si>
  <si>
    <t>SONANGOL STARFISH OIL &amp; GAS S.A.</t>
  </si>
  <si>
    <t>1) O Concessionário não apresentou os documentos exigidos pelo artigo 3º da Resolução ANP nº 06/2011 (Art. 3º, inciso IX, da Lei nº 9.847/1999 c/c art. 3º da Resolução ANP nº 06/2011)</t>
  </si>
  <si>
    <t>48610.003619/2013-47</t>
  </si>
  <si>
    <t>806-109-1133-375291</t>
  </si>
  <si>
    <t>1- Deixar de cumprir notificação para o saneamento das irregularidades constantes do Documento de Fiscalização 295230
Dispositivo normativo infringido: Art. 3º, XVI, da Lei nº 9.847/1999;
2- Não garantir que as contratadas do Operador da Instalação estabeleçam os requisitos de treinamento necessários ao adequado desempenho das funções de maneira segura. 
Dispositivo normativo infringido: Art. 3º, IX, da Lei nº 9.847/1999, c/c Item 3.3.3 do Regulamento Técnico do SGSO, anexo à Resolução 43/2007;</t>
  </si>
  <si>
    <t>48610.003543/2013-50</t>
  </si>
  <si>
    <t>806-104-1333-375293</t>
  </si>
  <si>
    <t>A empresa acima qualificada fica autuada por deixar de cumprir Notificação para apresentação de documentos.
Dispositivo normativo infringido: Art. 3º, XVI, da Lei nº 9.847/99.</t>
  </si>
  <si>
    <t>48610.004078/2013-74</t>
  </si>
  <si>
    <t>806-104-1333-375294</t>
  </si>
  <si>
    <t xml:space="preserve">A empresa acima qualificada fica autuada, por terem sido constatadas, no momento da fiscalização, as seguintes irregularidades:
1- O Gasoduto 6" Zona Norte / Satélite 06 encontrava-se operando sem a realização de avaliação preliminar de risco, conforme critérios estabelecidos no Capítulo II do RTDT.
Dispositivos normativos infringidos: Art. 3º, inciso IX, da Lei nº 9.847/1999 c/c Art. 3º, inciso III da Resolução ANP nº 06/2011;
2- O Oleoduto 8" Ilha de Maré / Est.Pedra Branca encontrava-se operando sem a realização de avaliação preliminar de risco, conforme critérios estabelecidos no Capítulo II do RTDT.
Dispositivos normativos infringidos: Art. 3º, inciso IX, da Lei nº 9.847/1999 c/c Art. 3º, inciso III da Resolução ANP nº 06/2011;
3- Prestar informações inverídicas ao apresentar lista, em forma de tabela, dos Dutos abrangidos pelo RTDT, sem contemplar a totalidade dos dutos.
Dispositivos normativos infringidos: Art. 3º, inciso V, da Lei nº 9.847/1999 c/c Art. 3º, inciso I da Resolução ANP nº 06/2011;
4- Não apresentar avaliação preliminar de risco do Gasoduto 6” Remanso / São Roque nos prazos definidos no Art. 3º da Resolução ANP nº 06/2011.
Dispositivos normativos infringidos: Art. 3º, inciso XVII, da Lei nº 9.847/1999 c/c Art. 3º, inciso III da Resolução ANP nº 06/2011;
5- Não apresentar avaliação preliminar de risco do Gasoduto 6" Rio Pojuca / UPGN-Catu nos prazos definidos no Art. 3º da Resolução ANP nº 06/2011.
Dispositivos normativos infringidos: Art. 3º, inciso XVII, da Lei nº 9.847/1999 c/c Art. 3º, inciso III da Resolução ANP nº 06/2011;
6- Não apresentar avaliação preliminar de risco do Gasoduto 6” Zona Norte / Satélite 06 nos prazos definidos no Art. 3º da Resolução ANP nº 06/2011.
Dispositivos normativos infringidos: Art. 3º, inciso XVII, da Lei nº 9.847/1999 c/c Art. 3º, inciso III da Resolução ANP nº 06/2011;
7- Não apresentar avaliação preliminar de risco do Gasoduto 8” Est. Comp.Cexis / UPGN-Candeias nos prazos definidos no Art. 3º da Resolução ANP nº 06/2011.
Dispositivos normativos infringidos: Art. 3º, inciso XVII, da Lei nº 9.847/1999 c/c Art. 3º, inciso III da Resolução ANP nº 06/2011;
8- Não apresentar avaliação preliminar de risco do Oleoduto 8” Ilha de Maré / Est. Pedra Branca nos prazos definidos no Art. 3º da Resolução ANP nº 06/2011.
Dispositivos normativos infringidos: Art. 3º, inciso XVII, da Lei nº 9.847/1999 c/c Art. 3º, inciso III da Resolução ANP nº 06/2011;
9-Não cumprir Notificação para disponibilizar toda a estrutura logística necessária para a execução da atividade de fiscalização em estreita conformidade com o Plano de Auditoria em anexo ao Ofício nº 075/SSM/2013.
Dispositivos normativos infringidos: Art. 3º, inciso XVI, da Lei nº 9.847/1999;
</t>
  </si>
  <si>
    <t>48610.003542/2013-13</t>
  </si>
  <si>
    <t>806-105-1333-375300</t>
  </si>
  <si>
    <t>1) Prestar informações inverídicas ao apresentar lista, em forma de tabela, dos Dutos abrangidos pelo RTDT, sem contemplar a totalidade dos dutos.
(Art. 3º, inciso V, da Lei nº 9.847/1999 c/c Art. 3º, inciso I da Resolução ANP nº 06/2011;)
2) Não apresentar avaliação preliminar de risco do Oleoduto 6”LS/Oleoduto 8” VB-03/FC nos prazos definidos no inciso III do Art. 3º da Resolução ANP nº 06/2011. (Art. 3º, inciso XVII, da Lei nº 9.847/1999 c/c Art. 3º, inciso III da Resolução ANP nº 06/2011;)</t>
  </si>
  <si>
    <t>48610.004375/2013-10</t>
  </si>
  <si>
    <t>806-105-1333-375301</t>
  </si>
  <si>
    <t xml:space="preserve">1) O Operador da Instalação não possuía todos os equipamentos críticos da plataforma cobertos pelo seu plano de manutenção no momento da atividade de fiscalização, conforme relatado na folha 5 do relatório de auditoria SGSO_2012_020. Isto indica que o Operador da Instalação não realizou a abrangência da ação corretiva informada na Carta OGX/E&amp;P n°549/2011, de 08/12/2011(fls. 27 a 30 deste processo). (Art. 3º, inciso IX, da Lei nº 9.847/1999 c/c Item 13.3.4 do Capítulo 3 do Regulamento Técnico do SGSO da Resolução ANP nº 43/2007.) 
2) O Operador da Instalação  não estabeleceu efetivamente um sistema de controle de documentação que considere a atualização, distribuição, controle e integridade das informações e de toda a documentação necessária ao atendimento do Regulamento Técnico do SGSO, conforme relatado à folha 7 do relatório de auditoria SGSO_2012_020. Isto indica que o Operador da Instalação não realizou a abrangência da ação corretiva informada na Carta OGX/E&amp;P n° 294 de 02-05-2012 (fls. 31 a 34 deste processo). (Art. 3º, inciso IX, da Lei nº 9.847/1999 c/c Item 8.2 do Capítulo 2 do Regulamento Técnico do SGSO da Resolução ANP nº 43/2007.)
3) Prestar informações inverídicas na descrição do item “3.1.5. Down Hole Safety Valve – DHSV” na Descrição da Unidade Marítima, da “revisão 0” (entregue em 04/01/2011) até sua “revisão 6” (enviada em 11/05/2012 – data anterior à esta atividade de fiscalização) (fls. 35 a 38 deste processo), configurando-se a dissonância entre a realidade operacional e a DSO apresentada à ANP. (Art. 3º, inciso V, da Lei nº 9.847/1999.)
</t>
  </si>
  <si>
    <t>48610.002433/2013-71</t>
  </si>
  <si>
    <t>806-105-1333-295307</t>
  </si>
  <si>
    <t xml:space="preserve">1- O Concessionário apresentou informações inverídicas na Carta UO-RNCE 0399/2013, de 05/03/2013, ao informar que o “NT Londrina” iniciou o recebimento da produção a partir de 15 de novembro de 2012, quando a partir desta data a embarcação encontrava-se em curso para Fortaleza.
Dispositivos normativos infringidos: Art. 3º, V, da Lei nº 9.847/1999;
2- O Concessionário operou unidade marítima de 15/11/2012 a 22/03/2013 sem permissão da ANP.
Dispositivos normativos infringidos: Art. 3º, IX, da Lei nº 9.847/1999 c/c Art. 3º, §5º da Resolução ANP nº 43/2007;
3- O Concessionário deixou de cumprir a notificação constante do Ofício nº 074/SSM/2013.
Dispositivos normativos infringidos: Art. 3º, XVI, da Lei nº 9.847/1999;
</t>
  </si>
  <si>
    <t>48610.004493/2013-28</t>
  </si>
  <si>
    <t>806-105-1333-375304</t>
  </si>
  <si>
    <t xml:space="preserve">2.1) Prestar informações inverídicas;
Dispositivo normativo infringido: Art. 3º, V, da Lei nº 9.847/99.
</t>
  </si>
  <si>
    <t>Sub Judice - (Processo n. 0003069-80.2014.4.02.5101) - Depósito Judicial.</t>
  </si>
  <si>
    <t>48610.005934/2013-17</t>
  </si>
  <si>
    <t>806-106-1333-375305</t>
  </si>
  <si>
    <t>1) Operar unidade marítima em desacordo com documentação de segurança operacional enviada à ANP, conforme NC_SGSO_2013_010_01, parte anexa do relatório SGSO_2013_010, enviado por meio do Ofício nº 263/SSM/2013. Esse relatório é parte do processo administrativo nº 48610.004511/2013-71
(Art. 3º, inciso IX, da Lei 9.847/1999 c/c Resolução ANP nº 43/2007, Anexo: Regulamento Técnico do SGSO, Capítulo 1, item 5.2.1;)</t>
  </si>
  <si>
    <t>48610.006405/2013-22</t>
  </si>
  <si>
    <t>806-106-1333-375306</t>
  </si>
  <si>
    <t xml:space="preserve">
2.1. Não-conformidade SGSO_2010_062-01 – As ações informadas pela Concessionária através das cartas UO-BC 0193/2011 e UO-BC 0485/2011 não foram suficientes para sanar esta não conformidade, conforme verificado durante fiscalização a bordo da unidade. Conforme relatado às folhas 04 e 05 do relatório n° SGSO_2012_013, a equipe de fiscalização evidenciou que a Operadora da Instalação não realizou o acompanhamento do processo de gestão de mudanças de diversas mudanças sutis na plataforma. Isto indica que a Operadora da Instalação não realizou a abrangência das ações corretivas informadas.
Dispositivos normativos infringidos: Art. 3º, inciso IX, da Lei nº 9.847/1999 c/c Item 16.3 do Capítulo 3 do Regulamento Técnico do SGSO da Resolução ANP nº 43/2007.
2.2. Não-conformidade SGSO_2010_062-02 – As ações informadas pela Concessionária através das cartas UO-BC 0193/2011 e UO-BC 0485/2011 não foram suficientes para sanar esta não conformidade, conforme verificado durante fiscalização a bordo da unidade. Conforme relatado às folhas 05 e 06 do relatório n° SGSO_2012_013, a equipe de fiscalização evidenciou que a Operadora da Instalação ainda não possui rotinas de manutenção e/ou inspeção para todos os seus elementos / sistemas críticos, assim como a integridade mecânica dos equipamentos próprios e de terceiros não estão sendo adequadamente controlados. Além disso, foram encontradas 17 Recomendações Técnicas de Inspeção (RTIs) de categoria “B” abertas – com apenas uma delas com necessidade de ser executada durante parada da unidade. Isto indica que a Operadora da Instalação não realizou a abrangência das ações corretivas informadas.
Dispositivos normativos infringidos: Art. 3º, inciso IX, da Lei nº 9.847/1999 c/c Item 13.2.1 do Capítulo 3 do Regulamento Técnico do SGSO da Resolução ANP nº 43/2007.</t>
  </si>
  <si>
    <t>Houve pagamento da multa correspondente ao item 2.1 do DF. Quanto ao item 2.2, houve recurso administrativo.</t>
  </si>
  <si>
    <t>48610.006921/2013-57</t>
  </si>
  <si>
    <t>806-107-1333-375308</t>
  </si>
  <si>
    <t>1- A Concessionária deixou de cumprir Notificação para apresentação de documentos constante do Ofício nº 201/SSM/2013 (fls. 03/04). 
 Conforme se depreende do Documento de Fiscalização nº 806-107-1333-375308 (fls. 08/09), não foi atendido, dentro do prazo fixado, o requerimento de apresentação da versão atualizada da Documentação de Segurança Operacional (“DSO”) da Estação Coletora de Mato Grosso, contemplando: 
(i) a revisão da descrição das alterações constantes do Controle de Revisões e 
(ii) o destaque dos trechos com prováveis alterações em comparação com a versão da Descrição da Unidade Terrestre (“DUT”) anteriormente aprovada pela ANP.
Dispositivo normativo infringido: Art. 3º, XVI, da Lei nº 9.847/1999;</t>
  </si>
  <si>
    <t>48610.008729/2013-03</t>
  </si>
  <si>
    <t>806-108-1333-375310</t>
  </si>
  <si>
    <t xml:space="preserve">Descrição da Infração:
1- O Concessionário deixou de cumprir, parcialmente, determinação para apresentação de documentos constante do Ofício nº 301/SSM/2013 (fls. 03 e 04). Conforme se depreende da Nota Técnica de fls. 5 a 10, não foram atendidas as seguintes solicitações: Al. “g”: Caso existam equipamentos fora de operação, informar e verificar se tal informação consta nos demais documentos apresentados (fluxograma de processo, planta baixa e planta de classificação elétrica de área); Al. “h”: Compatibilizar a informação sobre o TQ-3109.0204, visto que o mesmo se encontra como desativado na planta de locação de equipamentos e sem qualquer indicação na planta de classificação elétrica de áreas da EC Alvorada;
Dispositivo normativo infringido: Art. 3º, XVI, da Lei nº 9.847/1999;
</t>
  </si>
  <si>
    <t>48610.009273/2013-91</t>
  </si>
  <si>
    <t>806-109-1333-375312</t>
  </si>
  <si>
    <t>1- O Concessionário não opera a Plataforma PCH-1 conforme legislação vigente uma vez que ficou demonstrado em Nota Técnica n° 313/SSM/2013, por meio da análise da Carta UO-BC 0568/2013, recebida na ANP em 13/08/2013, que a revisão sistemática dos riscos não foi efetivamente implementada.
Dispositivos normativos infringidos: Art. 3º, IX, da Lei nº 9.847/1999 c/c Resolução ANP nº 43/2007, item 12.6.4 do Regulamento Técnico do SGSO;</t>
  </si>
  <si>
    <t>48610.010904/2013-14</t>
  </si>
  <si>
    <t>806-109-1333-375314</t>
  </si>
  <si>
    <t>1- O concessionário não cadastrou no Sistema Integrado de Segurança Operacional, o Relatório detalhado de Incidente (RDI) do incidente de princípio de incêndio na Plataforma P-37, no Campo de Marlim, ocorrida no dia 21/07/2013.
Dispositivos normativos infringidos: Art. 3º, XVII, da Lei nº 9.847/1999 c/c art. 5º da Resolução ANP nº. 44/2009.</t>
  </si>
  <si>
    <t>Sub Judice - (Processo n.0006658-80.2014.4.02.5101)</t>
  </si>
  <si>
    <t>48610.010905/2013-69</t>
  </si>
  <si>
    <t>806-109-1333-375316</t>
  </si>
  <si>
    <t>1- O concessionário não cadastrou no Sistema Integrado de Segurança Operacional, o Relatório detalhado de Incidente (RDI) do incidente de surto de doença infectocontagiosas ou transmitida por alimentos no FPSO Cidade de São Mateus, campo de Camarupim.
Dispositivos normativos infringidos: Art. 3º, XVII, da Lei nº 9.847/1999 c/c art. 5º da Resolução ANP nº. 44/2009.</t>
  </si>
  <si>
    <t>48610.010932/2013-31</t>
  </si>
  <si>
    <t>806-109-1333-375315</t>
  </si>
  <si>
    <t>1- O concessionário não cadastrou no Sistema Integrado de Segurança Operacional, o Relatório detalhado de Incidente (RDI) do incidente de pequena descarga de óleo ou mistura oleosa, no Campo de Dom João, ocorrida no dia 22/07/2013.
Dispositivos normativos infringidos: Art. 3º, XVII, da Lei nº 9.847/1999 c/c art. 5º da Resolução ANP nº. 44/2009.</t>
  </si>
  <si>
    <t>48610.010933/2013-86</t>
  </si>
  <si>
    <t>806-109-1333-375318</t>
  </si>
  <si>
    <t>1- O concessionário não cadastrou no Sistema Integrado de Segurança Operacional, o Relatório detalhado de Incidente (RDI) do incidente pequena descarga de óleo na Plataforma de Merluza, no Campo de Merluza, ocorrida no dia 19/07/2013.
Dispositivos normativos infringidos: Art. 3º, XVII, da Lei nº 9.847/1999 c/c art. 5º da Resolução ANP nº. 44/2009.</t>
  </si>
  <si>
    <t>48610.010937/2013-64</t>
  </si>
  <si>
    <t>806-109-1333-375317</t>
  </si>
  <si>
    <t>1- O concessionário não cadastrou no Sistema Integrado de Segurança Operacional, o Relatório detalhado de Incidente (RDI) do incidente de parada não programada do FPSO Capixaba, no Campo de Baleia Franca, ocorrida no dia 17/07/2013.
Dispositivos normativos infringidos: Art. 3º, XVII, da Lei nº 9.847/1999 c/c art. 5º da Resolução ANP nº. 44/2009.</t>
  </si>
  <si>
    <t>48610.010979-2013-03</t>
  </si>
  <si>
    <t>806-109-1333-375319</t>
  </si>
  <si>
    <t>1- O concessionário não cadastrou no Sistema Integrado de Segurança Operacional, o Relatório detalhado de Incidente (RDI) do incidente de princípio de incêndio no Campo de Barracuda, P-43, ocorrido no dia 20/07/2013.
Dispositivos normativos infringidos: Art. 3º, XVII, da Lei nº 9.847/1999 c/c art. 5º da Resolução ANP nº. 44/2009.</t>
  </si>
  <si>
    <t>48610.011147/2013-04</t>
  </si>
  <si>
    <t>806-109-1333-375320</t>
  </si>
  <si>
    <t>1- O concessionário não cadastrou no Sistema Integrado de Segurança Operacional, o Relatório detalhado de Incidente (RDI) do incidente de parada não programada na Plataforma P-35, no Campo de Marlim, ocorrida no dia 24/07/2013.
Dispositivos normativos infringidos: Art. 3º, XVII, da Lei nº 9.847/1999 c/c art. 5º da Resolução ANP nº. 44/2009.</t>
  </si>
  <si>
    <t>48610.011228/2013-04</t>
  </si>
  <si>
    <t>806-110-1333-375321</t>
  </si>
  <si>
    <t>A empresa acima qualificada fica autuada, por ter sido constatada, as seguintes irregularidades:
1-Prestar informações inverídicas ao informar, através da Carta UO-RNCE 1631/2013 que os desenhos da EC-FZB-120 haviam sido revisados e os documentos atualizados encontravam-se em anexo.
Dispositivos normativos infringidos: Art. 3º, inciso V, da Lei nº 9.847/1999.</t>
  </si>
  <si>
    <t>48610.011710/2013-36</t>
  </si>
  <si>
    <t>806-111-1333-375325</t>
  </si>
  <si>
    <t>1- O concessionário operou campo terrestre de produção de petróleo e gás natural de outubro de 2012 a março de 2013 sem a submissão da Documentação de Segurança Operacional da concessão de Fazenda Cedro.
Dispositivos normativos infringidos: Art. 3º, IX, da Lei nº 9.847/1999 c/c Art. 1º, §2º, III da Resolução ANP nº 02/2010;</t>
  </si>
  <si>
    <t>48610.011713/2013-70</t>
  </si>
  <si>
    <t>806-111-1333-375328</t>
  </si>
  <si>
    <t>1- O concessionário operou campo terrestre de produção de petróleo e gás natural de janeiro de 2010 a maio de 2013 sem a submissão da Documentação de Segurança Operacional da concessão de Sabiá.
Dispositivos normativos infringidos: Art. 3º, IX, da Lei nº 9.847/1999 c/c Art. 1º, §2º, III da Resolução ANP nº 02/2010;</t>
  </si>
  <si>
    <t>48610.011714/2013-14</t>
  </si>
  <si>
    <t>806-111-1333-375324</t>
  </si>
  <si>
    <t>1- O concessionário operou campo terrestre de produção de petróleo e gás natural de julho de 2010 a abril de 2013 sem a submissão da Documentação de Segurança Operacional da concessão de Córrego Cedro Norte.
Dispositivos normativos infringidos: Art. 3º, IX, da Lei nº 9.847/1999 c/c Art. 1º, §2º, III da Resolução ANP nº 02/2010;</t>
  </si>
  <si>
    <t>48610.011715/2013-69</t>
  </si>
  <si>
    <t>806-111-1333-375326</t>
  </si>
  <si>
    <t>1- O concessionário operou campo terrestre de produção de petróleo e gás natural de janeiro de 2010 a maio de 2013 sem a submissão da Documentação de Segurança Operacional da concessão de Fazenda Curral.
Dispositivos normativos infringidos: Art. 3º, IX, da Lei nº 9.847/1999 c/c Art. 1º, §2º, III da Resolução ANP nº 02/2010;</t>
  </si>
  <si>
    <t>48610.011716/2013-11</t>
  </si>
  <si>
    <t>806-111-1333-375327</t>
  </si>
  <si>
    <t>1- O concessionário operou campo terrestre de produção de petróleo e gás natural de abril de 2012 a março de 2013 sem a submissão da Documentação de Segurança Operacional da concessão de Rio São Mateus.
Dispositivos normativos infringidos: Art. 3º, IX, da Lei nº 9.847/1999 c/c Art. 1º, §2º, III da Resolução ANP nº 02/2010;</t>
  </si>
  <si>
    <t>48610.012487/2013-44</t>
  </si>
  <si>
    <t>806-111-1333-375335</t>
  </si>
  <si>
    <t>A empresa Petróleo Brasileiro S.A. fica autuada por terem sido constatadas, no momento da fiscalização, as seguintes irregularidades:
1- A Petróleo Brasileiro S.A (Petrobras) não cadastrou o Comunicado Inicial de Incidentes do incidente de Falha do Blowout Preventer (BOP), ocorrido no dia 02/12/2013, no Campo Caratinga, no Sistema Integrado de Segurança Operacional – módulo de incidentes (SISO-Incidentes) conforme requisitado no site da ANP, contrariando o artigo 5° da Resolução ANP nº 44/2009, de 22/12/2009.
2- A Petróleo Brasileiro S.A (Petrobras) não comunicou o incidente de Falha do Blowout Preventer (BOP), ocorrido no dia 02/12/2013, no Campo Caratinga, de forma imediata conforme requisitado no site da ANP, contrariando o artigo 2° da Resolução ANP nº 44/2009, de 22/12/2009.
3- A Petróleo Brasileiro S.A (Petrobras) descumpriu notificação de não operar com o Blowout Preventer (BOP)  sem que todas suas funções, controles e sistemas, mesmo que redundantes, estejam operacionais, feitas pelos ofícios n° 464/CSO/2010, de 15/08/2010 e  n° 533/SSM/2013, de 01/12/2013.
As irregularidades acima descritas encontram-se apenadas nos termos do art. 3º, inciso XVII da Lei nº 9.847/99, por expressa previsão legal constante nos arts. 7º e 8º da Lei nº 9.478/97.</t>
  </si>
  <si>
    <t>48610.012414/2013-52</t>
  </si>
  <si>
    <t>806-112-1333-375330</t>
  </si>
  <si>
    <t>1) O Concessionário operou campo terrestre de produção de petróleo e gás natural de março de 2011 a abril de 2013 sem a submissão da Documentação de Segurança Operacional da concessão de Canário.
Dispositivos normativos infringidos: Art. 3º, IX, da Lei nº 9.847/1999 c/c Art. 1º, §2º, III da Resolução ANP nº 02/2010;</t>
  </si>
  <si>
    <t>Pendente de julgamento de recurso administrativo.</t>
  </si>
  <si>
    <t>48610.012415/2013-05</t>
  </si>
  <si>
    <t>806-112-1333-375329</t>
  </si>
  <si>
    <t>1- O concessionário operou campo terrestre de produção de petróleo e gás natural de dezembro de 2012 a abril de 2013 sem a submissão da Documentação de Segurança Operacional da concessão de Biguá.
Dispositivos normativos infringidos: Art. 3º, IX, da Lei nº 9.847/1999 c/c Art. 1º, §2º, III da Resolução ANP nº 02/2010;</t>
  </si>
  <si>
    <t>48610.012416/2013-41</t>
  </si>
  <si>
    <t>806-112-1333-375331</t>
  </si>
  <si>
    <t>PETROGAL BRASIL S.A.</t>
  </si>
  <si>
    <t>A empresa acima qualificada fica autuada, por ter sido constatada, a seguinte irregularidade:
1- O Concessionário operou campo terrestre de produção de petróleo e gás natural de outubro de 2011 a junho de 2013 sem a submissão da Documentação de Segurança Operacional da concessão de Andorinha.
Dispositivos normativos infringidos: Art. 3º, IX, da Lei nº 9.847/1999 c/c Art. 1º, §2º, III da Resolução ANP nº 02/2010;</t>
  </si>
  <si>
    <t>48610.012585/2013-81</t>
  </si>
  <si>
    <t>806-112-1333-375336</t>
  </si>
  <si>
    <t>A empresa acima qualificada fica autuada pelas seguintes irregularidades:
1- O Operador da Instalação não estabeleceu dispositivo eficiente para avaliação do cumprimento de requisitos legais de segurança aplicáveis à POUB-01, contrariando o item 6.3.2 do Capítulo 2 do Regulamento Técnico do SGSO da Resolução ANP nº 43/2007; 
Dispositivos normativos infringidos: Art. 3º, IX, da Lei nº 9.847/1999 , por expressa previsão legal constante nos arts. 7º e 8º da Lei nº 9.478/97.;</t>
  </si>
  <si>
    <t>48610.012591/2013-39</t>
  </si>
  <si>
    <t>806-112-1333-375338</t>
  </si>
  <si>
    <t>A empresa acima qualificada fica autuada pelas seguintes irregularidades:
1- O Operador da Instalação não estabeleceu dispositivo eficiente para avaliação do cumprimento de requisitos legais de segurança aplicáveis à POUB-02, contrariando o item 6.3.2 do Capítulo 2 do Regulamento Técnico do SGSO da Resolução ANP nº 43/2007; 
Dispositivos normativos infringidos: Art. 3º, IX, da Lei nº 9.847/1999 , por expressa previsão legal constante nos arts. 7º e 8º da Lei nº 9.478/97.;</t>
  </si>
  <si>
    <t>48610.012604/2013-70</t>
  </si>
  <si>
    <t>806-112-1333-375340</t>
  </si>
  <si>
    <t xml:space="preserve">1) O Concessionário somente comunicou o incidente ocorrido no dia 18/11/2013, às 13h30 (fls. 03) em 22/11/2013, às 19h19 (fls. 04), quando deveria ter realizado a Comunicação de Incidente imediatamente, violando o disposto no artigo 2º da Resolução ANP nº 44/2009. 
Dispositivos normativos infringidos: Art. 3º, XVII, da Lei nº 9.847/1999 c/c Resolução ANP nº 44/2009, artigo 2º.
2) O Concessionário somente comunicou o incidente ocorrido no dia 26/11/2013, às 00h00 (fls. 05) em 29/11/2013, às 15h19 (fls. 06), quando deveria ter realizado a Comunicação de Incidente imediatamente, violando o disposto no artigo 2º da Resolução ANP nº 44/2009.
Dispositivos normativos infringidos: Art. 3º, XVII, da Lei nº 9.847/1999 c/c Resolução ANP nº 44/2009, artigo 2º.
3) O Concessionário informou na Comunicação Inicial (CI) do incidente ocorrido em 26/11/2013 que foi observado vazamento de fluido hidráulico de BOP “Durante a descida do BOP” (fls. 05). Ocorre que segundo a SOP, Situação Operacional de Poços (fls. 11), a descida do BOP foi finalizada em 14/11/2013, bem como em 26/11/2013 estava sendo realizada a descida da coluna de perfuração e iniciada a perfuração. Desta forma, ao informar na CI que o incidente de 26/11/2013 ocorreu durante a descida do BOP prestou informações inverídicas. 
Dispositivos normativos infringidos: Art. 3º, V, da Lei nº 9.847/1999.
4) O Concessionário somente concluiu a gestão de mudanças relativa ao incidente ocorrido de 26/11/2013 em 30/11/2013 (fls. 102). Conforme demonstra a SOP (fls. 121), o Concessionário continuou exercendo suas atividades durante este período, sem antes realizar a avaliação de riscos e impactos da mudança.
Dispositivos normativos infringidos: Art. 3º, IX, da Lei nº 9.847/1999 c/c Resolução ANP nº 43/07, Anexo, item 16.3.2.
5) O Concessionário foi notificado por meio do Ofício nº 464/CSO/2010, de 15/08/2010 (fls. 122),  sobre a vedação da operação de quaisquer sondas cujos sistemas de acionamento ou controle de poços (entre eles o Blowout Preventer - BOP) sem certificação, testes e plena operacionalidade. Sendo assim, diante do incidente ocorrido em 26/11/2013, o Concessionário deveria ter adotado os procedimentos de parada de equipamento ou sistema nos termos do item 11.3.2 alínea c, do Regulamento Técnico do SGSO. 
Dispositivos normativos infringidos: Art. 3º, IX, da Lei nº 9.847/1999 c/c Resolução ANP nº 43/07, Anexo, item 11.3.2.
</t>
  </si>
  <si>
    <t>(1) SGSO - Sistema de Gestão de Segurança Operacional.</t>
  </si>
  <si>
    <t>(2) DSO - Documentação de Segurança Operacional.</t>
  </si>
  <si>
    <t>39.826.482/0001-79</t>
  </si>
  <si>
    <t>44.167.450/0001-49</t>
  </si>
  <si>
    <t xml:space="preserve">Parcelamento </t>
  </si>
  <si>
    <t>09.361.622/0001-10</t>
  </si>
  <si>
    <t>44.983.435/0001-79</t>
  </si>
  <si>
    <t>19.924.788/0001-50</t>
  </si>
  <si>
    <t>07.374.137/0001-55</t>
  </si>
  <si>
    <t>56.032.709/0001-23</t>
  </si>
  <si>
    <t>75.633.560/0001-82</t>
  </si>
  <si>
    <t>14.688.220/0001-64</t>
  </si>
  <si>
    <t>21.105.092/0001-44</t>
  </si>
  <si>
    <t>09.584.935/0001-37</t>
  </si>
  <si>
    <t>Superintendência de Infraestrutura e Movimentação</t>
  </si>
  <si>
    <t>ADMINISTRADORA DE BENS DE INFRAESTRUTURA LTDA</t>
  </si>
  <si>
    <t>48610.000227/2019-11</t>
  </si>
  <si>
    <t>669.673.18.33.488300</t>
  </si>
  <si>
    <t>REPSOL - SINOPEC BRASIL S.A.</t>
  </si>
  <si>
    <t>02.270.689/0001</t>
  </si>
  <si>
    <t>Envio com atraso de 4 contratos de compra e venda de gás natural (art. 3º, VI)</t>
  </si>
  <si>
    <t>48610.000513/2019-87</t>
  </si>
  <si>
    <t>669.671.19.33.488308</t>
  </si>
  <si>
    <t>MAHA ENERGY BRASIL LTDA</t>
  </si>
  <si>
    <t>Não envio de informações sobre os volumes comercializados de gás natural</t>
  </si>
  <si>
    <t>48610.204213/2019-75</t>
  </si>
  <si>
    <t>154.671.19.33.510225</t>
  </si>
  <si>
    <t>LOGUM LOGÍSTICA S/A</t>
  </si>
  <si>
    <t>Atraso no envio das informações sobre as atividades realizadas em suas instalações - art. 3º, XIX</t>
  </si>
  <si>
    <t>48610.204843/2019-40</t>
  </si>
  <si>
    <t>154.671.19.33.510230</t>
  </si>
  <si>
    <t>COMPANHIA PORTUÁRIA VILA VELHA - CPVV</t>
  </si>
  <si>
    <t>48610.205924/2019-67</t>
  </si>
  <si>
    <t>669.671.19.33.488313</t>
  </si>
  <si>
    <t>PETRÓLEO BRASILEIRO S/A - PETROBRAS</t>
  </si>
  <si>
    <t>Atraso no envio de contratos e seus aditivos</t>
  </si>
  <si>
    <t>48610.204933/2019-31</t>
  </si>
  <si>
    <t>154.671.19.33.510231</t>
  </si>
  <si>
    <t>CPA TERMINAL PARANAGUÁ</t>
  </si>
  <si>
    <t>24.093.861/0001-20</t>
  </si>
  <si>
    <t>Atraso no envio das informações sobre as atividades realizadas em suas instalações</t>
  </si>
  <si>
    <t>48610.204932/2019-96</t>
  </si>
  <si>
    <t>154.671.19.33.510232</t>
  </si>
  <si>
    <t>DIAMOND - ARMAZÉNS GERAIS SOCIEDADE LIMITADA</t>
  </si>
  <si>
    <t>62.278.510/0001-82</t>
  </si>
  <si>
    <t>48610.204931/2019-41</t>
  </si>
  <si>
    <t>154.671.19.33.510233</t>
  </si>
  <si>
    <t>DORINALDO M. DA SILVA</t>
  </si>
  <si>
    <t>03.804.676/0001-26</t>
  </si>
  <si>
    <t>Inscrito em dívida ativa</t>
  </si>
  <si>
    <t>48610.204845/2019-39</t>
  </si>
  <si>
    <t>154.671.19.33.510227</t>
  </si>
  <si>
    <t>CATTALINI TERMINAIS MARITIMOS LTDA</t>
  </si>
  <si>
    <t>48610.204847/2019-28</t>
  </si>
  <si>
    <t>154.671.19.33.510228</t>
  </si>
  <si>
    <t>CBL - CIA BRASILEIRA DE LOGÍSTICA LTDA</t>
  </si>
  <si>
    <t>03.649.445/0004-38</t>
  </si>
  <si>
    <t>Atraso no envio das informações ao i-SIMP (art. 3º, XIX)</t>
  </si>
  <si>
    <t>48610.204849/2019-17</t>
  </si>
  <si>
    <t>154.671.19.33.510229</t>
  </si>
  <si>
    <t>CERRADINHO LOGÍSTICA LTDA</t>
  </si>
  <si>
    <t>09.457.708/0001-40</t>
  </si>
  <si>
    <t>48610.204209/2019-15</t>
  </si>
  <si>
    <t>154.671.19.33.510226</t>
  </si>
  <si>
    <t>ARAÍS LOGÍSTICA E SERVIÇOS EIRELI</t>
  </si>
  <si>
    <t>20.051.217/0001-38</t>
  </si>
  <si>
    <t>48610.204195/2019-21</t>
  </si>
  <si>
    <t>154.671.19.33.510224</t>
  </si>
  <si>
    <t>PETROBRAS TRANSPORTES S/A - TRANSPETRO</t>
  </si>
  <si>
    <t>48610.206011/2019-68</t>
  </si>
  <si>
    <t>669.671.19.33.488315</t>
  </si>
  <si>
    <t>PETROGAL BRASIL S.A</t>
  </si>
  <si>
    <t>48610.205363/2019-04</t>
  </si>
  <si>
    <t>669.671.19.33.488312</t>
  </si>
  <si>
    <t>SHELL BRASIL PETRÓLEO LTDA.</t>
  </si>
  <si>
    <t>Atraso no envio de contrato de compra e venda de gás - art. 3º, VI, da Lei nº 9.847/99</t>
  </si>
  <si>
    <t>48610.210730/2019-83</t>
  </si>
  <si>
    <t>677.767.19.33.488456</t>
  </si>
  <si>
    <t>10.701.088/0003-94</t>
  </si>
  <si>
    <t>Construir sem autorização - Resolução ANP nº 52/2015 c/c art. 3º, IX, da Lei nº 9.847/99</t>
  </si>
  <si>
    <t>48610.213795/2019-81</t>
  </si>
  <si>
    <t>154.000.19.33.510243</t>
  </si>
  <si>
    <t>Terminal de Combustíveis Paulínia</t>
  </si>
  <si>
    <t>28.978.543/0001-05</t>
  </si>
  <si>
    <t>Arquivado</t>
  </si>
  <si>
    <t>48610.213782/2019-10</t>
  </si>
  <si>
    <t>154.000.19.33.510242</t>
  </si>
  <si>
    <t>Terminal de Armanezanagem de Combustíveis Ltda</t>
  </si>
  <si>
    <t>15.400,00</t>
  </si>
  <si>
    <t>Pago com desconto</t>
  </si>
  <si>
    <t>48610.213785/2019-45</t>
  </si>
  <si>
    <t>154.000.19.33.510239</t>
  </si>
  <si>
    <t xml:space="preserve">T. Liq. Logística e Serviços Ltda </t>
  </si>
  <si>
    <t>R$ 15.400,00</t>
  </si>
  <si>
    <t>48610.213788/2019-89</t>
  </si>
  <si>
    <t>154.000.19.33.143308</t>
  </si>
  <si>
    <t>Toller e Guerra Armazenamento de Combustíveis - EPP</t>
  </si>
  <si>
    <t>48610.213789/2019-23</t>
  </si>
  <si>
    <t>154.000.19.33.143309</t>
  </si>
  <si>
    <t>Terminal Químico Aratu S.A.</t>
  </si>
  <si>
    <t>48610.213790/2019-58</t>
  </si>
  <si>
    <t>154.000.19.33.510240</t>
  </si>
  <si>
    <t xml:space="preserve">TAU - Terminal ADN Uberlandia Ltda </t>
  </si>
  <si>
    <t>48610.213793/2019-91</t>
  </si>
  <si>
    <t>154.000.19.33.510237</t>
  </si>
  <si>
    <t>Granel Química Ltda.</t>
  </si>
  <si>
    <t>48610.214733/2019-96</t>
  </si>
  <si>
    <t>688.000.19.33.540269</t>
  </si>
  <si>
    <t>MACAÍBA GÁS NATURAL COMÉRCIO E DISTRIBUIÇÃO LTDA</t>
  </si>
  <si>
    <t>23.125.706/0001-85</t>
  </si>
  <si>
    <t>Construir sem autorização - Resolução ANP nº 41/2007  (art. 3º, IX, da Lei nº 9.847/99)</t>
  </si>
  <si>
    <t>48610.215513/2019-80</t>
  </si>
  <si>
    <t>665.000.19.33.488172</t>
  </si>
  <si>
    <t>Neogás do Brasil Gás Natural Comprimido S.A</t>
  </si>
  <si>
    <t>04.221.716/0001-70</t>
  </si>
  <si>
    <t>Exercer atividade relativa à industria de petróleo e gás natural sem previo registro ou autorização da ANP (art. 3º, I, da Lei nº 9.847/1999 - 5x)</t>
  </si>
  <si>
    <t>48610.215511/2019-91</t>
  </si>
  <si>
    <t>661.000.19.33.558749</t>
  </si>
  <si>
    <t>Braskem S.A.</t>
  </si>
  <si>
    <t>42.150.391/0001-70</t>
  </si>
  <si>
    <t xml:space="preserve"> Arquivado.</t>
  </si>
  <si>
    <t>48610.218965/2019-13</t>
  </si>
  <si>
    <t>665.000.19.33.488173</t>
  </si>
  <si>
    <t>SINERGAS GNV DO BRASIL LTDA</t>
  </si>
  <si>
    <t>02.688.432/0001-62</t>
  </si>
  <si>
    <t>48610.219104/2019-52</t>
  </si>
  <si>
    <t>688.000.19.33.563727</t>
  </si>
  <si>
    <t>Tercom - Comécio de Combustíveis Ltda</t>
  </si>
  <si>
    <t>Construir sem autorização (art. 3º, IX, da Lei nº 9.847/1999 c/c art. 2º da RANP nº 52/2015)</t>
  </si>
  <si>
    <t>Pago com acréscimo</t>
  </si>
  <si>
    <t>48610.221251/2019-92</t>
  </si>
  <si>
    <t>711.000.19.33.565997</t>
  </si>
  <si>
    <t>Exercer atividade relativa à industria de petróleo e gás natural sem previo registro ou autorização da ANP (art. 3º, I, da Lei nº 9.847/1999 c/c art. 2º da RANP nº 52/2015) - Enquadrado com art. 3ª, IX - operar sem autorização</t>
  </si>
  <si>
    <t>48610.223245/2019-70</t>
  </si>
  <si>
    <t>787.000.19.33.548272</t>
  </si>
  <si>
    <t>Vopak Brasil</t>
  </si>
  <si>
    <t xml:space="preserve">Pago com desconto legal </t>
  </si>
  <si>
    <t>48610.204188/2019-20</t>
  </si>
  <si>
    <t>Bona Terminais e Armazens Gerais Ltda</t>
  </si>
  <si>
    <t>Autuado falido antes do auto de infração. Decisão de arquviamento</t>
  </si>
  <si>
    <t xml:space="preserve">Decisão de improcedência </t>
  </si>
  <si>
    <t>Recurso não provido. Aguardando pagamento. Inscrito no CADIN - Inscrito em dívida 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</si>
</sst>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R$&quot;\ #,##0.00;\-&quot;R$&quot;\ #,##0.00"/>
    <numFmt numFmtId="8" formatCode="&quot;R$&quot;\ #,##0.00;[Red]\-&quot;R$&quot;\ #,##0.00"/>
    <numFmt numFmtId="44" formatCode="_-&quot;R$&quot;\ * #,##0.00_-;\-&quot;R$&quot;\ * #,##0.00_-;_-&quot;R$&quot;\ * &quot;-&quot;??_-;_-@_-"/>
    <numFmt numFmtId="43" formatCode="_-* #,##0.00_-;\-* #,##0.00_-;_-* &quot;-&quot;??_-;_-@_-"/>
    <numFmt numFmtId="164" formatCode="&quot;R$&quot;\ #,##0.00"/>
    <numFmt numFmtId="165" formatCode="_(&quot;R$ &quot;* #,##0.00_);_(&quot;R$ &quot;* \(#,##0.00\);_(&quot;R$ &quot;* &quot;-&quot;??_);_(@_)"/>
    <numFmt numFmtId="166" formatCode="&quot;R$&quot;\ #,##0.00;[Red]&quot;R$&quot;\ #,##0.00"/>
    <numFmt numFmtId="167" formatCode="dd/mm/yy;@"/>
    <numFmt numFmtId="168" formatCode="&quot;R$ &quot;#,##0.00"/>
    <numFmt numFmtId="169" formatCode="&quot;R$ &quot;#,##0.00_);[Red]\(&quot;R$ &quot;#,##0.00\)"/>
    <numFmt numFmtId="170" formatCode="00000"/>
  </numFmts>
  <fonts count="36" x14ac:knownFonts="1">
    <font>
      <sz val="11"/>
      <color theme="1"/>
      <name val="Calibri"/>
      <family val="2"/>
      <scheme val="minor"/>
    </font>
    <font>
      <sz val="11"/>
      <color theme="1"/>
      <name val="Calibri"/>
      <family val="2"/>
      <scheme val="minor"/>
    </font>
    <font>
      <b/>
      <sz val="11"/>
      <color theme="1"/>
      <name val="Calibri"/>
      <family val="2"/>
      <scheme val="minor"/>
    </font>
    <font>
      <b/>
      <u/>
      <sz val="16"/>
      <color theme="1"/>
      <name val="Calibri"/>
      <family val="2"/>
      <scheme val="minor"/>
    </font>
    <font>
      <b/>
      <sz val="16"/>
      <color theme="1"/>
      <name val="Calibri"/>
      <family val="2"/>
      <scheme val="minor"/>
    </font>
    <font>
      <b/>
      <sz val="18"/>
      <color theme="0"/>
      <name val="Calibri"/>
      <family val="2"/>
      <scheme val="minor"/>
    </font>
    <font>
      <sz val="12"/>
      <color theme="1"/>
      <name val="Calibri"/>
      <family val="2"/>
      <scheme val="minor"/>
    </font>
    <font>
      <sz val="12"/>
      <name val="Calibri"/>
      <family val="2"/>
      <scheme val="minor"/>
    </font>
    <font>
      <b/>
      <sz val="14"/>
      <color theme="1"/>
      <name val="Calibri"/>
      <family val="2"/>
      <scheme val="minor"/>
    </font>
    <font>
      <sz val="10"/>
      <name val="Arial"/>
      <family val="2"/>
    </font>
    <font>
      <b/>
      <u/>
      <sz val="12"/>
      <color theme="1"/>
      <name val="Calibri"/>
      <family val="2"/>
      <scheme val="minor"/>
    </font>
    <font>
      <b/>
      <sz val="12"/>
      <color theme="1"/>
      <name val="Calibri"/>
      <family val="2"/>
      <scheme val="minor"/>
    </font>
    <font>
      <vertAlign val="superscript"/>
      <sz val="11"/>
      <color theme="1"/>
      <name val="Calibri"/>
      <family val="2"/>
      <scheme val="minor"/>
    </font>
    <font>
      <sz val="11"/>
      <name val="Calibri"/>
      <family val="2"/>
      <scheme val="minor"/>
    </font>
    <font>
      <b/>
      <u/>
      <sz val="14"/>
      <color theme="1"/>
      <name val="Calibri"/>
      <family val="2"/>
      <scheme val="minor"/>
    </font>
    <font>
      <b/>
      <sz val="16"/>
      <color theme="0"/>
      <name val="Arial"/>
      <family val="2"/>
    </font>
    <font>
      <b/>
      <sz val="16"/>
      <color theme="0"/>
      <name val="Calibri"/>
      <family val="2"/>
      <scheme val="minor"/>
    </font>
    <font>
      <u/>
      <sz val="10"/>
      <color indexed="12"/>
      <name val="Arial"/>
      <family val="2"/>
    </font>
    <font>
      <vertAlign val="superscript"/>
      <sz val="11"/>
      <name val="Calibri"/>
      <family val="2"/>
      <scheme val="minor"/>
    </font>
    <font>
      <sz val="11"/>
      <name val="Calibri"/>
      <family val="2"/>
    </font>
    <font>
      <b/>
      <sz val="12"/>
      <name val="Calibri"/>
      <family val="2"/>
      <scheme val="minor"/>
    </font>
    <font>
      <sz val="11"/>
      <color rgb="FF222222"/>
      <name val="Calibri"/>
      <family val="2"/>
      <scheme val="minor"/>
    </font>
    <font>
      <b/>
      <sz val="11"/>
      <name val="Calibri"/>
      <family val="2"/>
      <scheme val="minor"/>
    </font>
    <font>
      <b/>
      <sz val="18"/>
      <color theme="1"/>
      <name val="Calibri"/>
      <family val="2"/>
      <scheme val="minor"/>
    </font>
    <font>
      <sz val="9"/>
      <color theme="1"/>
      <name val="Calibri"/>
      <family val="2"/>
      <scheme val="minor"/>
    </font>
    <font>
      <vertAlign val="superscript"/>
      <sz val="11"/>
      <name val="Calibri"/>
      <family val="2"/>
    </font>
    <font>
      <sz val="11"/>
      <color theme="7"/>
      <name val="Calibri"/>
      <family val="2"/>
      <scheme val="minor"/>
    </font>
    <font>
      <sz val="11"/>
      <color rgb="FF00B050"/>
      <name val="Calibri"/>
      <family val="2"/>
      <scheme val="minor"/>
    </font>
    <font>
      <b/>
      <u/>
      <sz val="16"/>
      <name val="Calibri"/>
      <family val="2"/>
      <scheme val="minor"/>
    </font>
    <font>
      <b/>
      <sz val="14"/>
      <name val="Calibri"/>
      <family val="2"/>
      <scheme val="minor"/>
    </font>
    <font>
      <b/>
      <sz val="16"/>
      <name val="Calibri"/>
      <family val="2"/>
      <scheme val="minor"/>
    </font>
    <font>
      <b/>
      <u/>
      <sz val="12"/>
      <name val="Calibri"/>
      <family val="2"/>
      <scheme val="minor"/>
    </font>
    <font>
      <sz val="9"/>
      <name val="Calibri"/>
      <family val="2"/>
    </font>
    <font>
      <b/>
      <sz val="12"/>
      <name val="Calibri"/>
      <family val="2"/>
    </font>
    <font>
      <sz val="12"/>
      <name val="Calibri"/>
      <family val="2"/>
    </font>
    <font>
      <sz val="14"/>
      <color theme="1"/>
      <name val="Calibri"/>
      <family val="2"/>
      <scheme val="minor"/>
    </font>
  </fonts>
  <fills count="9">
    <fill>
      <patternFill patternType="none"/>
    </fill>
    <fill>
      <patternFill patternType="gray125"/>
    </fill>
    <fill>
      <patternFill patternType="solid">
        <fgColor theme="4"/>
        <bgColor theme="4"/>
      </patternFill>
    </fill>
    <fill>
      <patternFill patternType="solid">
        <fgColor theme="4" tint="0.79998168889431442"/>
        <bgColor indexed="64"/>
      </patternFill>
    </fill>
    <fill>
      <patternFill patternType="solid">
        <fgColor theme="4" tint="0.79998168889431442"/>
        <bgColor theme="4" tint="0.79998168889431442"/>
      </patternFill>
    </fill>
    <fill>
      <patternFill patternType="solid">
        <fgColor theme="0"/>
        <bgColor indexed="64"/>
      </patternFill>
    </fill>
    <fill>
      <patternFill patternType="solid">
        <fgColor theme="3" tint="0.79998168889431442"/>
        <bgColor indexed="64"/>
      </patternFill>
    </fill>
    <fill>
      <patternFill patternType="solid">
        <fgColor theme="4"/>
        <bgColor indexed="64"/>
      </patternFill>
    </fill>
    <fill>
      <patternFill patternType="solid">
        <fgColor theme="3" tint="0.59999389629810485"/>
        <bgColor indexed="64"/>
      </patternFill>
    </fill>
  </fills>
  <borders count="45">
    <border>
      <left/>
      <right/>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theme="4" tint="0.39997558519241921"/>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right/>
      <top style="thin">
        <color indexed="64"/>
      </top>
      <bottom/>
      <diagonal/>
    </border>
    <border>
      <left/>
      <right/>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xf numFmtId="0" fontId="17" fillId="0" borderId="0" applyNumberFormat="0" applyFill="0" applyBorder="0" applyAlignment="0" applyProtection="0">
      <alignment vertical="top"/>
      <protection locked="0"/>
    </xf>
  </cellStyleXfs>
  <cellXfs count="380">
    <xf numFmtId="0" fontId="0" fillId="0" borderId="0" xfId="0"/>
    <xf numFmtId="0" fontId="4" fillId="0" borderId="0" xfId="0" applyFont="1" applyAlignment="1">
      <alignment vertical="center"/>
    </xf>
    <xf numFmtId="0" fontId="5" fillId="2" borderId="1" xfId="0"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164" fontId="5" fillId="2" borderId="2"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14" fontId="6" fillId="3" borderId="4" xfId="0" applyNumberFormat="1" applyFont="1" applyFill="1" applyBorder="1" applyAlignment="1">
      <alignment horizontal="center" vertical="center"/>
    </xf>
    <xf numFmtId="0" fontId="6" fillId="3" borderId="4" xfId="0" applyFont="1" applyFill="1" applyBorder="1" applyAlignment="1">
      <alignment horizontal="center" vertical="center"/>
    </xf>
    <xf numFmtId="0" fontId="7" fillId="4" borderId="4" xfId="0" applyFont="1" applyFill="1" applyBorder="1" applyAlignment="1">
      <alignment horizontal="center" vertical="center" wrapText="1"/>
    </xf>
    <xf numFmtId="164" fontId="6" fillId="3" borderId="4" xfId="2" applyNumberFormat="1" applyFont="1" applyFill="1" applyBorder="1" applyAlignment="1">
      <alignment horizontal="center" vertical="center" wrapText="1"/>
    </xf>
    <xf numFmtId="165" fontId="6" fillId="3" borderId="4" xfId="2" applyNumberFormat="1" applyFont="1" applyFill="1" applyBorder="1" applyAlignment="1">
      <alignment horizontal="center" vertical="center" wrapText="1"/>
    </xf>
    <xf numFmtId="0" fontId="6" fillId="0" borderId="4" xfId="0" applyFont="1" applyBorder="1" applyAlignment="1">
      <alignment horizontal="center" vertical="center" wrapText="1"/>
    </xf>
    <xf numFmtId="14" fontId="6" fillId="0" borderId="4" xfId="0" applyNumberFormat="1" applyFont="1" applyBorder="1" applyAlignment="1">
      <alignment horizontal="center" vertical="center"/>
    </xf>
    <xf numFmtId="164" fontId="6" fillId="0" borderId="4" xfId="2" applyNumberFormat="1" applyFont="1" applyBorder="1" applyAlignment="1">
      <alignment horizontal="center" vertical="center" wrapText="1"/>
    </xf>
    <xf numFmtId="0" fontId="6" fillId="0" borderId="4" xfId="0" applyFont="1" applyBorder="1" applyAlignment="1">
      <alignment horizontal="center" vertical="center"/>
    </xf>
    <xf numFmtId="165" fontId="6" fillId="0" borderId="4" xfId="2" applyNumberFormat="1" applyFont="1" applyBorder="1" applyAlignment="1">
      <alignment horizontal="center" vertical="center" wrapText="1"/>
    </xf>
    <xf numFmtId="164" fontId="6" fillId="0" borderId="4" xfId="2" applyNumberFormat="1" applyFont="1" applyFill="1" applyBorder="1" applyAlignment="1">
      <alignment horizontal="center" vertical="center" wrapText="1"/>
    </xf>
    <xf numFmtId="0" fontId="7" fillId="0" borderId="4" xfId="0" applyFont="1" applyBorder="1" applyAlignment="1">
      <alignment horizontal="center" vertical="center" wrapText="1"/>
    </xf>
    <xf numFmtId="165" fontId="6" fillId="0" borderId="4" xfId="2" applyNumberFormat="1" applyFont="1" applyFill="1" applyBorder="1" applyAlignment="1">
      <alignment horizontal="center" vertical="center" wrapText="1"/>
    </xf>
    <xf numFmtId="164" fontId="8" fillId="0" borderId="4" xfId="0" applyNumberFormat="1" applyFont="1" applyBorder="1" applyAlignment="1">
      <alignment horizontal="center" vertical="center" wrapText="1"/>
    </xf>
    <xf numFmtId="0" fontId="6" fillId="0" borderId="0" xfId="0" applyFont="1" applyAlignment="1">
      <alignment horizontal="center" vertical="center"/>
    </xf>
    <xf numFmtId="0" fontId="0" fillId="0" borderId="0" xfId="0" applyAlignment="1">
      <alignment horizontal="center"/>
    </xf>
    <xf numFmtId="164" fontId="0" fillId="0" borderId="0" xfId="0" applyNumberFormat="1" applyAlignment="1">
      <alignment horizontal="center" vertical="center"/>
    </xf>
    <xf numFmtId="0" fontId="10" fillId="0" borderId="0" xfId="4" applyFont="1"/>
    <xf numFmtId="0" fontId="1" fillId="0" borderId="0" xfId="4" applyFont="1"/>
    <xf numFmtId="0" fontId="6" fillId="0" borderId="0" xfId="4" applyFont="1"/>
    <xf numFmtId="0" fontId="0" fillId="0" borderId="8" xfId="0"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horizontal="center" vertical="center"/>
    </xf>
    <xf numFmtId="0" fontId="13" fillId="4" borderId="4" xfId="0" applyFont="1" applyFill="1" applyBorder="1" applyAlignment="1">
      <alignment horizontal="center" vertical="center" wrapText="1"/>
    </xf>
    <xf numFmtId="4" fontId="0" fillId="3" borderId="9" xfId="0" applyNumberFormat="1" applyFill="1" applyBorder="1" applyAlignment="1">
      <alignment horizontal="center" vertical="center" wrapText="1"/>
    </xf>
    <xf numFmtId="0" fontId="0" fillId="3" borderId="4" xfId="0" applyFill="1" applyBorder="1" applyAlignment="1">
      <alignment horizontal="center" vertical="center" wrapText="1"/>
    </xf>
    <xf numFmtId="0" fontId="0" fillId="0" borderId="12" xfId="0" applyBorder="1" applyAlignment="1">
      <alignment horizontal="center" vertical="center" wrapText="1"/>
    </xf>
    <xf numFmtId="0" fontId="0" fillId="0" borderId="9" xfId="0" applyBorder="1" applyAlignment="1">
      <alignment horizontal="center" vertical="center" wrapText="1"/>
    </xf>
    <xf numFmtId="0" fontId="0" fillId="3" borderId="4" xfId="0" applyFill="1" applyBorder="1" applyAlignment="1">
      <alignment horizontal="center" vertical="center"/>
    </xf>
    <xf numFmtId="14" fontId="0" fillId="3" borderId="4" xfId="0" applyNumberFormat="1" applyFill="1" applyBorder="1" applyAlignment="1">
      <alignment horizontal="center" vertical="center"/>
    </xf>
    <xf numFmtId="0" fontId="0" fillId="0" borderId="0" xfId="0" applyAlignment="1">
      <alignment horizontal="center" vertical="center"/>
    </xf>
    <xf numFmtId="4" fontId="6" fillId="0" borderId="0" xfId="0" applyNumberFormat="1" applyFont="1" applyAlignment="1">
      <alignment horizontal="center" vertical="center" wrapText="1"/>
    </xf>
    <xf numFmtId="0" fontId="13" fillId="0" borderId="4" xfId="4" applyFont="1" applyBorder="1" applyAlignment="1">
      <alignment horizontal="center" vertical="center"/>
    </xf>
    <xf numFmtId="0" fontId="13" fillId="3" borderId="4" xfId="4" applyFont="1" applyFill="1" applyBorder="1" applyAlignment="1">
      <alignment horizontal="center" vertical="center"/>
    </xf>
    <xf numFmtId="0" fontId="13" fillId="3" borderId="4" xfId="4" applyFont="1" applyFill="1" applyBorder="1" applyAlignment="1">
      <alignment horizontal="center" vertical="center" wrapText="1"/>
    </xf>
    <xf numFmtId="0" fontId="13" fillId="3" borderId="9" xfId="4" applyFont="1" applyFill="1" applyBorder="1" applyAlignment="1">
      <alignment horizontal="center" vertical="center"/>
    </xf>
    <xf numFmtId="0" fontId="13" fillId="3" borderId="9" xfId="4" applyFont="1" applyFill="1" applyBorder="1" applyAlignment="1">
      <alignment horizontal="center" vertical="center" wrapText="1"/>
    </xf>
    <xf numFmtId="8" fontId="9" fillId="0" borderId="0" xfId="5" applyNumberFormat="1" applyFont="1" applyFill="1" applyBorder="1" applyAlignment="1" applyProtection="1">
      <alignment horizontal="center" vertical="center" wrapText="1"/>
    </xf>
    <xf numFmtId="164" fontId="3" fillId="0" borderId="0" xfId="0" applyNumberFormat="1" applyFont="1" applyAlignment="1">
      <alignment horizontal="center" vertical="center" wrapText="1"/>
    </xf>
    <xf numFmtId="0" fontId="8" fillId="0" borderId="0" xfId="0" applyFont="1"/>
    <xf numFmtId="0" fontId="16" fillId="2" borderId="1" xfId="0" applyFont="1" applyFill="1" applyBorder="1" applyAlignment="1">
      <alignment horizontal="center" vertical="center" wrapText="1"/>
    </xf>
    <xf numFmtId="0" fontId="16" fillId="7" borderId="3" xfId="0" applyFont="1" applyFill="1" applyBorder="1" applyAlignment="1">
      <alignment horizontal="center" vertical="center" wrapText="1"/>
    </xf>
    <xf numFmtId="164" fontId="16" fillId="2" borderId="1" xfId="0" applyNumberFormat="1" applyFont="1" applyFill="1" applyBorder="1" applyAlignment="1">
      <alignment horizontal="center" vertical="center" wrapText="1"/>
    </xf>
    <xf numFmtId="164" fontId="16" fillId="2" borderId="2" xfId="0" applyNumberFormat="1"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5" borderId="24" xfId="0" applyFill="1" applyBorder="1" applyAlignment="1">
      <alignment horizontal="center" vertical="center"/>
    </xf>
    <xf numFmtId="14" fontId="0" fillId="5" borderId="24" xfId="0" applyNumberFormat="1" applyFill="1" applyBorder="1" applyAlignment="1">
      <alignment horizontal="center" vertical="center"/>
    </xf>
    <xf numFmtId="49" fontId="0" fillId="5" borderId="24" xfId="0" applyNumberFormat="1" applyFill="1" applyBorder="1" applyAlignment="1">
      <alignment horizontal="center" vertical="center"/>
    </xf>
    <xf numFmtId="1" fontId="0" fillId="5" borderId="24" xfId="0" applyNumberFormat="1" applyFill="1" applyBorder="1" applyAlignment="1">
      <alignment horizontal="center" vertical="center"/>
    </xf>
    <xf numFmtId="164" fontId="0" fillId="5" borderId="24" xfId="3" applyNumberFormat="1" applyFont="1" applyFill="1" applyBorder="1" applyAlignment="1">
      <alignment horizontal="center" vertical="center"/>
    </xf>
    <xf numFmtId="164" fontId="0" fillId="5" borderId="4" xfId="0" applyNumberFormat="1" applyFill="1" applyBorder="1" applyAlignment="1">
      <alignment horizontal="center" vertical="center"/>
    </xf>
    <xf numFmtId="0" fontId="0" fillId="5" borderId="4" xfId="0" applyFill="1" applyBorder="1" applyAlignment="1">
      <alignment horizontal="center" vertical="center" wrapText="1"/>
    </xf>
    <xf numFmtId="0" fontId="0" fillId="3" borderId="24" xfId="0" applyFill="1" applyBorder="1" applyAlignment="1">
      <alignment horizontal="center" vertical="center"/>
    </xf>
    <xf numFmtId="14" fontId="0" fillId="3" borderId="24" xfId="0" applyNumberFormat="1" applyFill="1" applyBorder="1" applyAlignment="1">
      <alignment horizontal="center" vertical="center"/>
    </xf>
    <xf numFmtId="49" fontId="0" fillId="3" borderId="24" xfId="0" applyNumberFormat="1" applyFill="1" applyBorder="1" applyAlignment="1">
      <alignment horizontal="center" vertical="center"/>
    </xf>
    <xf numFmtId="1" fontId="0" fillId="3" borderId="24" xfId="0" applyNumberFormat="1" applyFill="1" applyBorder="1" applyAlignment="1">
      <alignment horizontal="center" vertical="center"/>
    </xf>
    <xf numFmtId="164" fontId="0" fillId="3" borderId="24" xfId="3" applyNumberFormat="1" applyFont="1" applyFill="1" applyBorder="1" applyAlignment="1">
      <alignment horizontal="center" vertical="center"/>
    </xf>
    <xf numFmtId="164" fontId="0" fillId="3" borderId="24" xfId="0" applyNumberFormat="1" applyFill="1" applyBorder="1" applyAlignment="1">
      <alignment horizontal="center" vertical="center"/>
    </xf>
    <xf numFmtId="0" fontId="0" fillId="5" borderId="4" xfId="0" applyFill="1" applyBorder="1" applyAlignment="1">
      <alignment horizontal="center" vertical="center"/>
    </xf>
    <xf numFmtId="14" fontId="0" fillId="5" borderId="4" xfId="0" applyNumberFormat="1" applyFill="1" applyBorder="1" applyAlignment="1">
      <alignment horizontal="center" vertical="center"/>
    </xf>
    <xf numFmtId="49" fontId="0" fillId="5" borderId="5" xfId="0" applyNumberFormat="1" applyFill="1" applyBorder="1" applyAlignment="1">
      <alignment horizontal="center" vertical="center"/>
    </xf>
    <xf numFmtId="1" fontId="0" fillId="5" borderId="4" xfId="0" applyNumberFormat="1" applyFill="1" applyBorder="1" applyAlignment="1">
      <alignment horizontal="center" vertical="center"/>
    </xf>
    <xf numFmtId="164" fontId="0" fillId="5" borderId="4" xfId="3" applyNumberFormat="1" applyFont="1" applyFill="1" applyBorder="1" applyAlignment="1">
      <alignment horizontal="center" vertical="center"/>
    </xf>
    <xf numFmtId="49" fontId="0" fillId="3" borderId="5" xfId="0" applyNumberFormat="1" applyFill="1" applyBorder="1" applyAlignment="1">
      <alignment horizontal="center" vertical="center"/>
    </xf>
    <xf numFmtId="1" fontId="0" fillId="3" borderId="4" xfId="0" applyNumberFormat="1" applyFill="1" applyBorder="1" applyAlignment="1">
      <alignment horizontal="center" vertical="center"/>
    </xf>
    <xf numFmtId="164" fontId="0" fillId="3" borderId="4" xfId="3" applyNumberFormat="1" applyFont="1" applyFill="1" applyBorder="1" applyAlignment="1">
      <alignment horizontal="center" vertical="center"/>
    </xf>
    <xf numFmtId="164" fontId="0" fillId="3" borderId="4" xfId="0" applyNumberFormat="1" applyFill="1" applyBorder="1" applyAlignment="1">
      <alignment horizontal="center" vertical="center"/>
    </xf>
    <xf numFmtId="14" fontId="13" fillId="5" borderId="4" xfId="0" applyNumberFormat="1" applyFont="1" applyFill="1" applyBorder="1" applyAlignment="1">
      <alignment horizontal="center" vertical="center"/>
    </xf>
    <xf numFmtId="49" fontId="0" fillId="5" borderId="0" xfId="0" applyNumberFormat="1" applyFill="1" applyAlignment="1">
      <alignment horizontal="center" vertical="center"/>
    </xf>
    <xf numFmtId="164" fontId="0" fillId="5" borderId="24" xfId="0" applyNumberFormat="1" applyFill="1" applyBorder="1" applyAlignment="1">
      <alignment horizontal="center" vertical="center"/>
    </xf>
    <xf numFmtId="49" fontId="0" fillId="3" borderId="24" xfId="0" applyNumberFormat="1" applyFill="1" applyBorder="1" applyAlignment="1">
      <alignment horizontal="center" vertical="center" wrapText="1"/>
    </xf>
    <xf numFmtId="49" fontId="0" fillId="5" borderId="24" xfId="0" applyNumberFormat="1" applyFill="1" applyBorder="1" applyAlignment="1">
      <alignment horizontal="center" vertical="center" wrapText="1"/>
    </xf>
    <xf numFmtId="0" fontId="11" fillId="6" borderId="15" xfId="0" applyFont="1" applyFill="1" applyBorder="1" applyAlignment="1">
      <alignment horizontal="center" vertical="center"/>
    </xf>
    <xf numFmtId="0" fontId="11" fillId="6" borderId="16" xfId="0" applyFont="1" applyFill="1" applyBorder="1" applyAlignment="1">
      <alignment horizontal="center" vertical="center"/>
    </xf>
    <xf numFmtId="164" fontId="11" fillId="6" borderId="16" xfId="3" applyNumberFormat="1" applyFont="1" applyFill="1" applyBorder="1" applyAlignment="1">
      <alignment horizontal="center" vertical="center"/>
    </xf>
    <xf numFmtId="164" fontId="11" fillId="6" borderId="20" xfId="0" applyNumberFormat="1" applyFont="1" applyFill="1" applyBorder="1" applyAlignment="1">
      <alignment horizontal="center" vertical="center"/>
    </xf>
    <xf numFmtId="0" fontId="10" fillId="0" borderId="0" xfId="0" applyFont="1"/>
    <xf numFmtId="0" fontId="6" fillId="0" borderId="0" xfId="0" applyFont="1"/>
    <xf numFmtId="0" fontId="3" fillId="0" borderId="0" xfId="0" applyFont="1" applyAlignment="1">
      <alignment horizontal="left" vertical="center"/>
    </xf>
    <xf numFmtId="0" fontId="13" fillId="3" borderId="21" xfId="0" applyFont="1" applyFill="1" applyBorder="1" applyAlignment="1">
      <alignment horizontal="center" vertical="center" wrapText="1"/>
    </xf>
    <xf numFmtId="0" fontId="13" fillId="3" borderId="22" xfId="0" applyFont="1" applyFill="1" applyBorder="1" applyAlignment="1">
      <alignment horizontal="center" vertical="center" wrapText="1"/>
    </xf>
    <xf numFmtId="164" fontId="13" fillId="3" borderId="22" xfId="0" applyNumberFormat="1" applyFont="1" applyFill="1" applyBorder="1" applyAlignment="1">
      <alignment horizontal="center" vertical="center" wrapText="1"/>
    </xf>
    <xf numFmtId="0" fontId="13" fillId="3" borderId="23" xfId="0" applyFont="1" applyFill="1" applyBorder="1" applyAlignment="1">
      <alignment horizontal="center" vertical="center" wrapText="1"/>
    </xf>
    <xf numFmtId="0" fontId="13" fillId="0" borderId="8" xfId="0" applyFont="1" applyBorder="1" applyAlignment="1">
      <alignment horizontal="center" vertical="center" wrapText="1"/>
    </xf>
    <xf numFmtId="0" fontId="13" fillId="0" borderId="4" xfId="0" applyFont="1" applyBorder="1" applyAlignment="1">
      <alignment horizontal="center" vertical="center" wrapText="1"/>
    </xf>
    <xf numFmtId="14" fontId="13" fillId="0" borderId="4" xfId="0" applyNumberFormat="1" applyFont="1" applyBorder="1" applyAlignment="1">
      <alignment horizontal="center" vertical="center" wrapText="1"/>
    </xf>
    <xf numFmtId="164" fontId="13" fillId="0" borderId="4" xfId="0" applyNumberFormat="1" applyFont="1" applyBorder="1" applyAlignment="1">
      <alignment horizontal="center" vertical="center" wrapText="1"/>
    </xf>
    <xf numFmtId="0" fontId="13" fillId="0" borderId="9" xfId="0" applyFont="1" applyBorder="1" applyAlignment="1">
      <alignment horizontal="center" vertical="center" wrapText="1"/>
    </xf>
    <xf numFmtId="0" fontId="13" fillId="3" borderId="8" xfId="0" applyFont="1" applyFill="1" applyBorder="1" applyAlignment="1">
      <alignment horizontal="center" vertical="center" wrapText="1"/>
    </xf>
    <xf numFmtId="0" fontId="13" fillId="3" borderId="4" xfId="0" applyFont="1" applyFill="1" applyBorder="1" applyAlignment="1">
      <alignment horizontal="center" vertical="center" wrapText="1"/>
    </xf>
    <xf numFmtId="14" fontId="13" fillId="3" borderId="4" xfId="0" applyNumberFormat="1" applyFont="1" applyFill="1" applyBorder="1" applyAlignment="1">
      <alignment horizontal="center" vertical="center" wrapText="1"/>
    </xf>
    <xf numFmtId="164" fontId="13" fillId="3" borderId="4" xfId="0" applyNumberFormat="1" applyFont="1" applyFill="1" applyBorder="1" applyAlignment="1">
      <alignment horizontal="center" vertical="center" wrapText="1"/>
    </xf>
    <xf numFmtId="0" fontId="13" fillId="3" borderId="9" xfId="0" applyFont="1" applyFill="1" applyBorder="1" applyAlignment="1">
      <alignment horizontal="center" vertical="center" wrapText="1"/>
    </xf>
    <xf numFmtId="0" fontId="19" fillId="0" borderId="8" xfId="0" applyFont="1" applyBorder="1" applyAlignment="1">
      <alignment horizontal="center" vertical="center" wrapText="1"/>
    </xf>
    <xf numFmtId="0" fontId="19" fillId="3" borderId="8" xfId="0" applyFont="1" applyFill="1" applyBorder="1" applyAlignment="1">
      <alignment horizontal="center" vertical="center" wrapText="1"/>
    </xf>
    <xf numFmtId="0" fontId="19" fillId="3" borderId="4" xfId="0" applyFont="1" applyFill="1" applyBorder="1" applyAlignment="1">
      <alignment horizontal="center" vertical="center" wrapText="1"/>
    </xf>
    <xf numFmtId="14" fontId="19" fillId="3" borderId="4" xfId="0" applyNumberFormat="1" applyFont="1" applyFill="1" applyBorder="1" applyAlignment="1">
      <alignment horizontal="center" vertical="center" wrapText="1"/>
    </xf>
    <xf numFmtId="166" fontId="13" fillId="0" borderId="4" xfId="0" applyNumberFormat="1" applyFont="1" applyBorder="1" applyAlignment="1">
      <alignment horizontal="center" vertical="center" wrapText="1"/>
    </xf>
    <xf numFmtId="0" fontId="20" fillId="5" borderId="0" xfId="0" applyFont="1" applyFill="1" applyAlignment="1">
      <alignment horizontal="center" vertical="center" wrapText="1"/>
    </xf>
    <xf numFmtId="0" fontId="0" fillId="0" borderId="0" xfId="0" applyAlignment="1">
      <alignment vertical="center"/>
    </xf>
    <xf numFmtId="0" fontId="14" fillId="0" borderId="0" xfId="0" applyFont="1" applyAlignment="1">
      <alignment horizontal="left"/>
    </xf>
    <xf numFmtId="0" fontId="11" fillId="0" borderId="0" xfId="0" applyFont="1"/>
    <xf numFmtId="0" fontId="15" fillId="2" borderId="2"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3" fillId="3" borderId="8" xfId="4" applyFont="1" applyFill="1" applyBorder="1" applyAlignment="1">
      <alignment horizontal="center" vertical="center"/>
    </xf>
    <xf numFmtId="167" fontId="13" fillId="3" borderId="4" xfId="4" applyNumberFormat="1" applyFont="1" applyFill="1" applyBorder="1" applyAlignment="1">
      <alignment horizontal="center" vertical="center"/>
    </xf>
    <xf numFmtId="0" fontId="1" fillId="3" borderId="4" xfId="0" applyFont="1" applyFill="1" applyBorder="1" applyAlignment="1">
      <alignment horizontal="center" vertical="center" wrapText="1"/>
    </xf>
    <xf numFmtId="0" fontId="21" fillId="3" borderId="4" xfId="0" applyFont="1" applyFill="1" applyBorder="1" applyAlignment="1">
      <alignment horizontal="center" vertical="center"/>
    </xf>
    <xf numFmtId="0" fontId="13" fillId="0" borderId="8" xfId="4" applyFont="1" applyBorder="1" applyAlignment="1">
      <alignment horizontal="center" vertical="center"/>
    </xf>
    <xf numFmtId="167" fontId="13" fillId="0" borderId="4" xfId="4" applyNumberFormat="1" applyFont="1" applyBorder="1" applyAlignment="1">
      <alignment horizontal="center" vertical="center"/>
    </xf>
    <xf numFmtId="0" fontId="1" fillId="0" borderId="4" xfId="0" applyFont="1" applyBorder="1" applyAlignment="1">
      <alignment horizontal="center" vertical="center" wrapText="1"/>
    </xf>
    <xf numFmtId="0" fontId="21" fillId="0" borderId="4" xfId="0" applyFont="1" applyBorder="1" applyAlignment="1">
      <alignment horizontal="center" vertical="center"/>
    </xf>
    <xf numFmtId="0" fontId="13" fillId="0" borderId="4" xfId="4" applyFont="1" applyBorder="1" applyAlignment="1">
      <alignment horizontal="center" vertical="center" wrapText="1"/>
    </xf>
    <xf numFmtId="0" fontId="13" fillId="0" borderId="9" xfId="4" applyFont="1" applyBorder="1" applyAlignment="1">
      <alignment horizontal="center" vertical="center"/>
    </xf>
    <xf numFmtId="0" fontId="1" fillId="0" borderId="4" xfId="0" applyFont="1" applyBorder="1" applyAlignment="1">
      <alignment horizontal="center" vertical="center"/>
    </xf>
    <xf numFmtId="0" fontId="13" fillId="5" borderId="9" xfId="4" applyFont="1" applyFill="1" applyBorder="1" applyAlignment="1">
      <alignment horizontal="center" vertical="center" wrapText="1"/>
    </xf>
    <xf numFmtId="4" fontId="13" fillId="3" borderId="4" xfId="4" applyNumberFormat="1" applyFont="1" applyFill="1" applyBorder="1" applyAlignment="1">
      <alignment horizontal="center" vertical="center" wrapText="1"/>
    </xf>
    <xf numFmtId="14" fontId="13" fillId="0" borderId="4" xfId="4" applyNumberFormat="1" applyFont="1" applyBorder="1" applyAlignment="1">
      <alignment horizontal="center" vertical="center"/>
    </xf>
    <xf numFmtId="4" fontId="13" fillId="0" borderId="4" xfId="4" applyNumberFormat="1" applyFont="1" applyBorder="1" applyAlignment="1">
      <alignment horizontal="center" vertical="center" wrapText="1"/>
    </xf>
    <xf numFmtId="14" fontId="13" fillId="3" borderId="4" xfId="4" applyNumberFormat="1" applyFont="1" applyFill="1" applyBorder="1" applyAlignment="1">
      <alignment horizontal="center" vertical="center"/>
    </xf>
    <xf numFmtId="0" fontId="13" fillId="0" borderId="27" xfId="4" applyFont="1" applyBorder="1" applyAlignment="1">
      <alignment horizontal="center" vertical="center"/>
    </xf>
    <xf numFmtId="0" fontId="13" fillId="0" borderId="24" xfId="4" applyFont="1" applyBorder="1" applyAlignment="1">
      <alignment horizontal="center" vertical="center"/>
    </xf>
    <xf numFmtId="167" fontId="13" fillId="0" borderId="24" xfId="4" applyNumberFormat="1" applyFont="1" applyBorder="1" applyAlignment="1">
      <alignment horizontal="center" vertical="center"/>
    </xf>
    <xf numFmtId="0" fontId="1" fillId="0" borderId="24" xfId="0" applyFont="1" applyBorder="1" applyAlignment="1">
      <alignment horizontal="center" vertical="center" wrapText="1"/>
    </xf>
    <xf numFmtId="0" fontId="21" fillId="0" borderId="24" xfId="0" applyFont="1" applyBorder="1" applyAlignment="1">
      <alignment horizontal="center" vertical="center"/>
    </xf>
    <xf numFmtId="4" fontId="13" fillId="0" borderId="24" xfId="4" applyNumberFormat="1" applyFont="1" applyBorder="1" applyAlignment="1">
      <alignment horizontal="center" vertical="center" wrapText="1"/>
    </xf>
    <xf numFmtId="8" fontId="22" fillId="6" borderId="16" xfId="5" applyNumberFormat="1" applyFont="1" applyFill="1" applyBorder="1" applyAlignment="1" applyProtection="1">
      <alignment horizontal="center" vertical="center" wrapText="1"/>
    </xf>
    <xf numFmtId="0" fontId="7" fillId="0" borderId="0" xfId="0" applyFont="1" applyAlignment="1">
      <alignment horizontal="center" vertical="center"/>
    </xf>
    <xf numFmtId="0" fontId="9" fillId="0" borderId="0" xfId="0" applyFont="1" applyAlignment="1">
      <alignment horizontal="center" vertical="center" wrapText="1"/>
    </xf>
    <xf numFmtId="14" fontId="9" fillId="0" borderId="0" xfId="0" applyNumberFormat="1" applyFont="1" applyAlignment="1">
      <alignment horizontal="center" vertical="center" wrapText="1"/>
    </xf>
    <xf numFmtId="0" fontId="0" fillId="0" borderId="0" xfId="0" applyAlignment="1">
      <alignment horizontal="center" vertical="center" wrapText="1"/>
    </xf>
    <xf numFmtId="0" fontId="13" fillId="0" borderId="0" xfId="0" applyFont="1" applyAlignment="1">
      <alignment horizontal="center" vertical="center"/>
    </xf>
    <xf numFmtId="0" fontId="2" fillId="0" borderId="0" xfId="0" applyFont="1"/>
    <xf numFmtId="0" fontId="16" fillId="2" borderId="25" xfId="0" applyFont="1" applyFill="1" applyBorder="1" applyAlignment="1">
      <alignment horizontal="center" vertical="center" wrapText="1"/>
    </xf>
    <xf numFmtId="0" fontId="16" fillId="2" borderId="34" xfId="0" applyFont="1" applyFill="1" applyBorder="1" applyAlignment="1">
      <alignment horizontal="center" vertical="center" wrapText="1"/>
    </xf>
    <xf numFmtId="0" fontId="0" fillId="0" borderId="21" xfId="0" applyBorder="1" applyAlignment="1">
      <alignment horizontal="center" vertical="center"/>
    </xf>
    <xf numFmtId="0" fontId="0" fillId="0" borderId="22" xfId="0" applyBorder="1" applyAlignment="1">
      <alignment horizontal="center" vertical="center"/>
    </xf>
    <xf numFmtId="14" fontId="0" fillId="0" borderId="22" xfId="0" applyNumberFormat="1" applyBorder="1" applyAlignment="1">
      <alignment horizontal="center" vertical="center" wrapText="1"/>
    </xf>
    <xf numFmtId="0" fontId="0" fillId="0" borderId="22" xfId="0" applyBorder="1" applyAlignment="1">
      <alignment vertical="center" wrapText="1"/>
    </xf>
    <xf numFmtId="0" fontId="0" fillId="0" borderId="22" xfId="0" applyBorder="1" applyAlignment="1">
      <alignment horizontal="center" vertical="center" wrapText="1"/>
    </xf>
    <xf numFmtId="7" fontId="0" fillId="0" borderId="22" xfId="1" applyNumberFormat="1" applyFont="1" applyFill="1" applyBorder="1" applyAlignment="1">
      <alignment horizontal="center" vertical="center" wrapText="1"/>
    </xf>
    <xf numFmtId="0" fontId="0" fillId="0" borderId="23" xfId="0" applyBorder="1" applyAlignment="1">
      <alignment horizontal="center" vertical="center" wrapText="1"/>
    </xf>
    <xf numFmtId="0" fontId="0" fillId="0" borderId="8" xfId="0" applyBorder="1" applyAlignment="1">
      <alignment horizontal="center" vertical="center"/>
    </xf>
    <xf numFmtId="14" fontId="0" fillId="0" borderId="4" xfId="0" applyNumberFormat="1" applyBorder="1" applyAlignment="1">
      <alignment horizontal="center" vertical="center" wrapText="1"/>
    </xf>
    <xf numFmtId="0" fontId="0" fillId="0" borderId="4" xfId="0" applyBorder="1" applyAlignment="1">
      <alignment vertical="center" wrapText="1"/>
    </xf>
    <xf numFmtId="7" fontId="0" fillId="0" borderId="4" xfId="1" applyNumberFormat="1" applyFont="1" applyFill="1" applyBorder="1" applyAlignment="1">
      <alignment horizontal="center" vertical="center" wrapText="1"/>
    </xf>
    <xf numFmtId="4" fontId="0" fillId="0" borderId="9" xfId="0" applyNumberFormat="1" applyBorder="1" applyAlignment="1">
      <alignment horizontal="center" vertical="center" wrapText="1"/>
    </xf>
    <xf numFmtId="4" fontId="0" fillId="5" borderId="9" xfId="0" applyNumberFormat="1" applyFill="1" applyBorder="1" applyAlignment="1">
      <alignment horizontal="center" vertical="center" wrapText="1"/>
    </xf>
    <xf numFmtId="0" fontId="13" fillId="0" borderId="4" xfId="0" applyFont="1" applyBorder="1" applyAlignment="1">
      <alignment vertical="center" wrapText="1"/>
    </xf>
    <xf numFmtId="4" fontId="13" fillId="0" borderId="9" xfId="0" applyNumberFormat="1" applyFont="1" applyBorder="1" applyAlignment="1">
      <alignment horizontal="center" vertical="center" wrapText="1"/>
    </xf>
    <xf numFmtId="0" fontId="0" fillId="0" borderId="4" xfId="0" applyBorder="1" applyAlignment="1">
      <alignment horizontal="left" vertical="center" wrapText="1"/>
    </xf>
    <xf numFmtId="7" fontId="0" fillId="5" borderId="4" xfId="1" applyNumberFormat="1" applyFont="1" applyFill="1" applyBorder="1" applyAlignment="1">
      <alignment horizontal="center" vertical="center" wrapText="1"/>
    </xf>
    <xf numFmtId="0" fontId="0" fillId="0" borderId="27" xfId="0" applyBorder="1" applyAlignment="1">
      <alignment horizontal="center" vertical="center" wrapText="1"/>
    </xf>
    <xf numFmtId="0" fontId="0" fillId="0" borderId="24" xfId="0" applyBorder="1" applyAlignment="1">
      <alignment horizontal="center" vertical="center"/>
    </xf>
    <xf numFmtId="14" fontId="0" fillId="0" borderId="24" xfId="0" applyNumberFormat="1" applyBorder="1" applyAlignment="1">
      <alignment horizontal="center" vertical="center" wrapText="1"/>
    </xf>
    <xf numFmtId="0" fontId="0" fillId="0" borderId="24" xfId="0" applyBorder="1" applyAlignment="1">
      <alignment vertical="center" wrapText="1"/>
    </xf>
    <xf numFmtId="0" fontId="0" fillId="0" borderId="24" xfId="0" applyBorder="1" applyAlignment="1">
      <alignment horizontal="center" vertical="center" wrapText="1"/>
    </xf>
    <xf numFmtId="7" fontId="0" fillId="0" borderId="24" xfId="1" applyNumberFormat="1" applyFont="1" applyFill="1" applyBorder="1" applyAlignment="1">
      <alignment horizontal="center" vertical="center" wrapText="1"/>
    </xf>
    <xf numFmtId="4" fontId="0" fillId="0" borderId="28" xfId="0" applyNumberFormat="1" applyBorder="1" applyAlignment="1">
      <alignment horizontal="center" vertical="center" wrapText="1"/>
    </xf>
    <xf numFmtId="7" fontId="11" fillId="8" borderId="16" xfId="1" applyNumberFormat="1" applyFont="1" applyFill="1" applyBorder="1" applyAlignment="1">
      <alignment horizontal="center" vertical="center"/>
    </xf>
    <xf numFmtId="7" fontId="11" fillId="8" borderId="35" xfId="1" applyNumberFormat="1" applyFont="1" applyFill="1" applyBorder="1" applyAlignment="1">
      <alignment horizontal="center" vertical="center" wrapText="1"/>
    </xf>
    <xf numFmtId="43" fontId="6" fillId="0" borderId="0" xfId="0" applyNumberFormat="1" applyFont="1" applyAlignment="1">
      <alignment horizontal="center" vertical="center"/>
    </xf>
    <xf numFmtId="0" fontId="24" fillId="0" borderId="0" xfId="0" applyFont="1" applyAlignment="1">
      <alignment horizontal="left" vertical="center"/>
    </xf>
    <xf numFmtId="0" fontId="8" fillId="0" borderId="0" xfId="0" applyFont="1" applyAlignment="1">
      <alignment vertical="center" wrapText="1"/>
    </xf>
    <xf numFmtId="0" fontId="10" fillId="0" borderId="0" xfId="0" applyFont="1" applyAlignment="1">
      <alignment horizontal="left" vertical="center"/>
    </xf>
    <xf numFmtId="0" fontId="6" fillId="0" borderId="0" xfId="0" applyFont="1" applyAlignment="1">
      <alignment vertical="center"/>
    </xf>
    <xf numFmtId="164" fontId="0" fillId="0" borderId="0" xfId="2" applyNumberFormat="1" applyFont="1" applyAlignment="1">
      <alignment horizontal="center" vertical="center"/>
    </xf>
    <xf numFmtId="164" fontId="0" fillId="0" borderId="0" xfId="2" applyNumberFormat="1" applyFont="1"/>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164" fontId="4" fillId="0" borderId="16" xfId="2" applyNumberFormat="1" applyFont="1" applyBorder="1" applyAlignment="1">
      <alignment horizontal="center" vertical="center" wrapText="1"/>
    </xf>
    <xf numFmtId="0" fontId="4" fillId="0" borderId="20" xfId="0" applyFont="1" applyBorder="1" applyAlignment="1">
      <alignment horizontal="center" vertical="center" wrapText="1"/>
    </xf>
    <xf numFmtId="0" fontId="19" fillId="0" borderId="4" xfId="0" applyFont="1" applyBorder="1" applyAlignment="1">
      <alignment horizontal="left" vertical="center" wrapText="1"/>
    </xf>
    <xf numFmtId="0" fontId="0" fillId="0" borderId="37" xfId="0" applyBorder="1" applyAlignment="1">
      <alignment horizontal="center" vertical="center" wrapText="1"/>
    </xf>
    <xf numFmtId="0" fontId="13" fillId="0" borderId="4" xfId="0" applyFont="1" applyBorder="1" applyAlignment="1">
      <alignment horizontal="left" vertical="center" wrapText="1"/>
    </xf>
    <xf numFmtId="0" fontId="2" fillId="0" borderId="0" xfId="0" applyFont="1" applyAlignment="1">
      <alignment horizontal="center" vertical="center" wrapText="1"/>
    </xf>
    <xf numFmtId="165" fontId="13" fillId="0" borderId="9" xfId="2" applyNumberFormat="1" applyFont="1" applyFill="1" applyBorder="1" applyAlignment="1">
      <alignment horizontal="left" vertical="center" wrapText="1"/>
    </xf>
    <xf numFmtId="165" fontId="13" fillId="0" borderId="9" xfId="2" applyNumberFormat="1" applyFont="1" applyFill="1" applyBorder="1" applyAlignment="1">
      <alignment horizontal="center" vertical="center" wrapText="1"/>
    </xf>
    <xf numFmtId="0" fontId="26" fillId="0" borderId="0" xfId="0" applyFont="1"/>
    <xf numFmtId="0" fontId="13" fillId="0" borderId="0" xfId="0" applyFont="1"/>
    <xf numFmtId="0" fontId="27" fillId="0" borderId="0" xfId="0" applyFont="1"/>
    <xf numFmtId="0" fontId="13" fillId="0" borderId="24" xfId="0" applyFont="1" applyBorder="1" applyAlignment="1">
      <alignment horizontal="center" vertical="center" wrapText="1"/>
    </xf>
    <xf numFmtId="0" fontId="0" fillId="0" borderId="24" xfId="0" applyBorder="1" applyAlignment="1">
      <alignment horizontal="left" vertical="center" wrapText="1"/>
    </xf>
    <xf numFmtId="165" fontId="13" fillId="0" borderId="24" xfId="2" applyNumberFormat="1" applyFont="1" applyFill="1" applyBorder="1" applyAlignment="1">
      <alignment horizontal="center" vertical="center" wrapText="1"/>
    </xf>
    <xf numFmtId="165" fontId="13" fillId="0" borderId="0" xfId="2" applyNumberFormat="1" applyFont="1" applyFill="1" applyBorder="1" applyAlignment="1">
      <alignment horizontal="center" vertical="center" wrapText="1"/>
    </xf>
    <xf numFmtId="0" fontId="13" fillId="0" borderId="37" xfId="0" applyFont="1" applyBorder="1" applyAlignment="1">
      <alignment horizontal="center" vertical="center" wrapText="1"/>
    </xf>
    <xf numFmtId="14" fontId="13" fillId="0" borderId="24" xfId="0" applyNumberFormat="1" applyFont="1" applyBorder="1" applyAlignment="1">
      <alignment horizontal="center" vertical="center" wrapText="1"/>
    </xf>
    <xf numFmtId="0" fontId="0" fillId="0" borderId="0" xfId="0" applyAlignment="1">
      <alignment horizontal="left" vertical="center" wrapText="1"/>
    </xf>
    <xf numFmtId="0" fontId="13" fillId="0" borderId="38" xfId="0" applyFont="1" applyBorder="1" applyAlignment="1">
      <alignment horizontal="center" vertical="center" wrapText="1"/>
    </xf>
    <xf numFmtId="14" fontId="0" fillId="0" borderId="37" xfId="0" applyNumberFormat="1" applyBorder="1" applyAlignment="1">
      <alignment horizontal="center" vertical="center" wrapText="1"/>
    </xf>
    <xf numFmtId="0" fontId="0" fillId="4" borderId="24" xfId="0" applyFill="1" applyBorder="1" applyAlignment="1">
      <alignment horizontal="left" vertical="center" wrapText="1"/>
    </xf>
    <xf numFmtId="14" fontId="0" fillId="0" borderId="0" xfId="0" applyNumberFormat="1" applyAlignment="1">
      <alignment horizontal="center" vertical="center" wrapText="1"/>
    </xf>
    <xf numFmtId="14" fontId="13" fillId="0" borderId="37" xfId="0" applyNumberFormat="1" applyFont="1" applyBorder="1" applyAlignment="1">
      <alignment horizontal="center" vertical="center" wrapText="1"/>
    </xf>
    <xf numFmtId="0" fontId="0" fillId="4" borderId="4" xfId="0" applyFill="1" applyBorder="1" applyAlignment="1">
      <alignment horizontal="left" vertical="center" wrapText="1"/>
    </xf>
    <xf numFmtId="0" fontId="0" fillId="4" borderId="39" xfId="0" applyFill="1" applyBorder="1" applyAlignment="1">
      <alignment horizontal="center" vertical="center" wrapText="1"/>
    </xf>
    <xf numFmtId="3" fontId="0" fillId="0" borderId="0" xfId="0" applyNumberFormat="1" applyAlignment="1">
      <alignment horizontal="center" vertical="center" wrapText="1"/>
    </xf>
    <xf numFmtId="0" fontId="11" fillId="6" borderId="15" xfId="0" applyFont="1" applyFill="1" applyBorder="1" applyAlignment="1">
      <alignment horizontal="center" vertical="center" wrapText="1"/>
    </xf>
    <xf numFmtId="0" fontId="11" fillId="6" borderId="16" xfId="0" applyFont="1" applyFill="1" applyBorder="1" applyAlignment="1">
      <alignment horizontal="center" vertical="center" wrapText="1"/>
    </xf>
    <xf numFmtId="164" fontId="11" fillId="6" borderId="16" xfId="2" applyNumberFormat="1" applyFont="1" applyFill="1" applyBorder="1" applyAlignment="1">
      <alignment horizontal="center" vertical="center" wrapText="1"/>
    </xf>
    <xf numFmtId="164" fontId="11" fillId="6" borderId="20" xfId="2" applyNumberFormat="1" applyFont="1" applyFill="1" applyBorder="1" applyAlignment="1">
      <alignment horizontal="center" vertical="center" wrapText="1"/>
    </xf>
    <xf numFmtId="0" fontId="16" fillId="2" borderId="40" xfId="0" applyFont="1" applyFill="1" applyBorder="1" applyAlignment="1">
      <alignment horizontal="center" vertical="center" wrapText="1"/>
    </xf>
    <xf numFmtId="0" fontId="16" fillId="7" borderId="16"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0" fillId="0" borderId="26" xfId="0" applyBorder="1" applyAlignment="1">
      <alignment horizontal="center" vertical="center" wrapText="1"/>
    </xf>
    <xf numFmtId="0" fontId="29" fillId="0" borderId="42" xfId="0" applyFont="1" applyBorder="1" applyAlignment="1">
      <alignment vertical="center"/>
    </xf>
    <xf numFmtId="0" fontId="30" fillId="2" borderId="15" xfId="0" applyFont="1" applyFill="1" applyBorder="1" applyAlignment="1">
      <alignment horizontal="center" vertical="center" wrapText="1"/>
    </xf>
    <xf numFmtId="0" fontId="30" fillId="7" borderId="18" xfId="0" applyFont="1" applyFill="1" applyBorder="1" applyAlignment="1">
      <alignment horizontal="center" vertical="center" wrapText="1"/>
    </xf>
    <xf numFmtId="0" fontId="30" fillId="2" borderId="19" xfId="0" applyFont="1" applyFill="1" applyBorder="1" applyAlignment="1">
      <alignment horizontal="center" vertical="center" wrapText="1"/>
    </xf>
    <xf numFmtId="0" fontId="30" fillId="2" borderId="18" xfId="0" applyFont="1" applyFill="1" applyBorder="1" applyAlignment="1">
      <alignment horizontal="center" vertical="center" wrapText="1"/>
    </xf>
    <xf numFmtId="0" fontId="13" fillId="3" borderId="21" xfId="0" applyFont="1" applyFill="1" applyBorder="1" applyAlignment="1">
      <alignment horizontal="center" vertical="center"/>
    </xf>
    <xf numFmtId="14" fontId="13" fillId="3" borderId="22" xfId="0" applyNumberFormat="1" applyFont="1" applyFill="1" applyBorder="1" applyAlignment="1">
      <alignment horizontal="center" vertical="center"/>
    </xf>
    <xf numFmtId="0" fontId="13" fillId="3" borderId="22" xfId="0" applyFont="1" applyFill="1" applyBorder="1" applyAlignment="1">
      <alignment horizontal="center" vertical="center"/>
    </xf>
    <xf numFmtId="14" fontId="13" fillId="0" borderId="4" xfId="0" applyNumberFormat="1" applyFont="1" applyBorder="1" applyAlignment="1">
      <alignment horizontal="center" vertical="center"/>
    </xf>
    <xf numFmtId="0" fontId="13" fillId="0" borderId="4" xfId="0" applyFont="1" applyBorder="1" applyAlignment="1">
      <alignment horizontal="center" vertical="center"/>
    </xf>
    <xf numFmtId="4" fontId="13" fillId="0" borderId="4" xfId="0" applyNumberFormat="1" applyFont="1" applyBorder="1" applyAlignment="1">
      <alignment horizontal="center" vertical="center" wrapText="1"/>
    </xf>
    <xf numFmtId="14" fontId="13" fillId="3" borderId="4" xfId="0" applyNumberFormat="1" applyFont="1" applyFill="1" applyBorder="1" applyAlignment="1">
      <alignment horizontal="center" vertical="center"/>
    </xf>
    <xf numFmtId="0" fontId="13" fillId="3" borderId="4" xfId="0" applyFont="1" applyFill="1" applyBorder="1" applyAlignment="1">
      <alignment horizontal="center" vertical="center"/>
    </xf>
    <xf numFmtId="4" fontId="13" fillId="3" borderId="4" xfId="0" applyNumberFormat="1" applyFont="1" applyFill="1" applyBorder="1" applyAlignment="1">
      <alignment horizontal="center" vertical="center" wrapText="1"/>
    </xf>
    <xf numFmtId="0" fontId="13" fillId="5" borderId="8"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4" xfId="0" applyFont="1" applyFill="1" applyBorder="1" applyAlignment="1">
      <alignment horizontal="center" vertical="center"/>
    </xf>
    <xf numFmtId="164" fontId="13" fillId="5" borderId="4" xfId="0" applyNumberFormat="1" applyFont="1" applyFill="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14" fontId="13" fillId="0" borderId="11" xfId="0" applyNumberFormat="1" applyFont="1" applyBorder="1" applyAlignment="1">
      <alignment horizontal="center" vertical="center"/>
    </xf>
    <xf numFmtId="0" fontId="13" fillId="0" borderId="11" xfId="0" applyFont="1" applyBorder="1" applyAlignment="1">
      <alignment horizontal="center" vertical="center"/>
    </xf>
    <xf numFmtId="164" fontId="13" fillId="0" borderId="11" xfId="0" applyNumberFormat="1" applyFont="1" applyBorder="1" applyAlignment="1">
      <alignment horizontal="center" vertical="center" wrapText="1"/>
    </xf>
    <xf numFmtId="8" fontId="13" fillId="3" borderId="4" xfId="0" applyNumberFormat="1" applyFont="1" applyFill="1" applyBorder="1" applyAlignment="1">
      <alignment horizontal="center" vertical="center" wrapText="1"/>
    </xf>
    <xf numFmtId="169" fontId="13" fillId="0" borderId="4" xfId="0" applyNumberFormat="1" applyFont="1" applyBorder="1" applyAlignment="1">
      <alignment horizontal="center" vertical="center"/>
    </xf>
    <xf numFmtId="0" fontId="13" fillId="0" borderId="8" xfId="0" applyFont="1" applyBorder="1" applyAlignment="1">
      <alignment horizontal="center" vertical="center"/>
    </xf>
    <xf numFmtId="0" fontId="13" fillId="3" borderId="8" xfId="0" applyFont="1" applyFill="1" applyBorder="1" applyAlignment="1">
      <alignment horizontal="center" vertical="center"/>
    </xf>
    <xf numFmtId="0" fontId="13" fillId="3" borderId="27" xfId="0" applyFont="1" applyFill="1" applyBorder="1" applyAlignment="1">
      <alignment horizontal="center" vertical="center"/>
    </xf>
    <xf numFmtId="0" fontId="13" fillId="3" borderId="24" xfId="0" applyFont="1" applyFill="1" applyBorder="1" applyAlignment="1">
      <alignment horizontal="center" vertical="center"/>
    </xf>
    <xf numFmtId="14" fontId="13" fillId="3" borderId="24" xfId="0" applyNumberFormat="1" applyFont="1" applyFill="1" applyBorder="1" applyAlignment="1">
      <alignment horizontal="center" vertical="center"/>
    </xf>
    <xf numFmtId="0" fontId="13" fillId="3" borderId="24" xfId="0" applyFont="1" applyFill="1" applyBorder="1" applyAlignment="1">
      <alignment horizontal="center" vertical="center" wrapText="1"/>
    </xf>
    <xf numFmtId="164" fontId="13" fillId="3" borderId="24" xfId="0" applyNumberFormat="1" applyFont="1" applyFill="1" applyBorder="1" applyAlignment="1">
      <alignment horizontal="center" vertical="center" wrapText="1"/>
    </xf>
    <xf numFmtId="0" fontId="13" fillId="3" borderId="10" xfId="0" applyFont="1" applyFill="1" applyBorder="1" applyAlignment="1">
      <alignment horizontal="center" vertical="center"/>
    </xf>
    <xf numFmtId="0" fontId="13" fillId="3" borderId="11" xfId="0" applyFont="1" applyFill="1" applyBorder="1" applyAlignment="1">
      <alignment horizontal="center" vertical="center"/>
    </xf>
    <xf numFmtId="14" fontId="13" fillId="3" borderId="11" xfId="0" applyNumberFormat="1" applyFont="1" applyFill="1" applyBorder="1" applyAlignment="1">
      <alignment horizontal="center" vertical="center"/>
    </xf>
    <xf numFmtId="0" fontId="13" fillId="3" borderId="11" xfId="0" applyFont="1" applyFill="1" applyBorder="1" applyAlignment="1">
      <alignment horizontal="center" vertical="center" wrapText="1"/>
    </xf>
    <xf numFmtId="164" fontId="13" fillId="3" borderId="11" xfId="0" applyNumberFormat="1"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0" borderId="10" xfId="0" applyFont="1" applyBorder="1" applyAlignment="1">
      <alignment horizontal="center" vertical="center"/>
    </xf>
    <xf numFmtId="0" fontId="13" fillId="0" borderId="27" xfId="0" applyFont="1" applyBorder="1" applyAlignment="1">
      <alignment horizontal="center" vertical="center"/>
    </xf>
    <xf numFmtId="0" fontId="13" fillId="0" borderId="24" xfId="0" applyFont="1" applyBorder="1" applyAlignment="1">
      <alignment horizontal="center" vertical="center"/>
    </xf>
    <xf numFmtId="14" fontId="13" fillId="0" borderId="24" xfId="0" applyNumberFormat="1" applyFont="1" applyBorder="1" applyAlignment="1">
      <alignment horizontal="center" vertical="center"/>
    </xf>
    <xf numFmtId="164" fontId="13" fillId="0" borderId="24" xfId="0" applyNumberFormat="1" applyFont="1" applyBorder="1" applyAlignment="1">
      <alignment horizontal="center" vertical="center" wrapText="1"/>
    </xf>
    <xf numFmtId="14" fontId="13" fillId="3" borderId="43" xfId="0" applyNumberFormat="1" applyFont="1" applyFill="1" applyBorder="1" applyAlignment="1">
      <alignment horizontal="center" vertical="center"/>
    </xf>
    <xf numFmtId="164" fontId="20" fillId="6" borderId="18" xfId="0" applyNumberFormat="1" applyFont="1" applyFill="1" applyBorder="1" applyAlignment="1">
      <alignment horizontal="center" vertical="center" wrapText="1"/>
    </xf>
    <xf numFmtId="0" fontId="7" fillId="0" borderId="0" xfId="0" applyFont="1" applyAlignment="1">
      <alignment horizontal="left" vertical="center"/>
    </xf>
    <xf numFmtId="4"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31" fillId="0" borderId="0" xfId="0" applyFont="1" applyAlignment="1">
      <alignment horizontal="center" vertical="center"/>
    </xf>
    <xf numFmtId="164" fontId="13" fillId="0" borderId="0" xfId="0" applyNumberFormat="1" applyFont="1" applyAlignment="1">
      <alignment horizontal="center" vertical="center"/>
    </xf>
    <xf numFmtId="0" fontId="13" fillId="0" borderId="0" xfId="0" applyFont="1" applyAlignment="1">
      <alignment vertical="center" wrapText="1"/>
    </xf>
    <xf numFmtId="0" fontId="13" fillId="0" borderId="0" xfId="0" applyFont="1" applyAlignment="1">
      <alignment horizontal="center" vertical="center" wrapText="1"/>
    </xf>
    <xf numFmtId="49" fontId="13" fillId="0" borderId="0" xfId="0" applyNumberFormat="1" applyFont="1" applyAlignment="1">
      <alignment horizontal="center" vertical="center" wrapText="1"/>
    </xf>
    <xf numFmtId="0" fontId="29" fillId="0" borderId="0" xfId="0" applyFont="1" applyAlignment="1">
      <alignment horizontal="left" vertical="center"/>
    </xf>
    <xf numFmtId="0" fontId="30" fillId="7" borderId="3" xfId="0" applyFont="1" applyFill="1" applyBorder="1" applyAlignment="1">
      <alignment horizontal="center" vertical="center" wrapText="1"/>
    </xf>
    <xf numFmtId="165" fontId="30" fillId="2" borderId="25" xfId="2" applyNumberFormat="1" applyFont="1" applyFill="1" applyBorder="1" applyAlignment="1">
      <alignment horizontal="center" vertical="center" wrapText="1"/>
    </xf>
    <xf numFmtId="14" fontId="13" fillId="3" borderId="22" xfId="0" applyNumberFormat="1" applyFont="1" applyFill="1" applyBorder="1" applyAlignment="1">
      <alignment horizontal="center" vertical="center" wrapText="1"/>
    </xf>
    <xf numFmtId="166" fontId="13" fillId="3" borderId="4" xfId="0" applyNumberFormat="1" applyFont="1" applyFill="1" applyBorder="1" applyAlignment="1">
      <alignment horizontal="center" vertical="center" wrapText="1"/>
    </xf>
    <xf numFmtId="0" fontId="13" fillId="5" borderId="0" xfId="0" applyFont="1" applyFill="1"/>
    <xf numFmtId="0" fontId="13" fillId="5" borderId="13" xfId="0" applyFont="1" applyFill="1" applyBorder="1" applyAlignment="1">
      <alignment horizontal="center" vertical="center" wrapText="1"/>
    </xf>
    <xf numFmtId="0" fontId="13" fillId="5" borderId="14" xfId="0" applyFont="1" applyFill="1" applyBorder="1" applyAlignment="1">
      <alignment horizontal="center" vertical="center" wrapText="1"/>
    </xf>
    <xf numFmtId="14" fontId="13" fillId="5" borderId="14" xfId="0" applyNumberFormat="1" applyFont="1" applyFill="1" applyBorder="1" applyAlignment="1">
      <alignment horizontal="center" vertical="center" wrapText="1"/>
    </xf>
    <xf numFmtId="166" fontId="13" fillId="5" borderId="14" xfId="0" applyNumberFormat="1" applyFont="1" applyFill="1" applyBorder="1" applyAlignment="1">
      <alignment horizontal="center" vertical="center" wrapText="1"/>
    </xf>
    <xf numFmtId="0" fontId="13" fillId="5" borderId="26" xfId="0" applyFont="1" applyFill="1" applyBorder="1" applyAlignment="1">
      <alignment horizontal="center" vertical="center" wrapText="1"/>
    </xf>
    <xf numFmtId="0" fontId="13" fillId="3" borderId="27" xfId="0" applyFont="1" applyFill="1" applyBorder="1" applyAlignment="1">
      <alignment horizontal="center" vertical="center" wrapText="1"/>
    </xf>
    <xf numFmtId="14" fontId="13" fillId="3" borderId="24" xfId="0" applyNumberFormat="1" applyFont="1" applyFill="1" applyBorder="1" applyAlignment="1">
      <alignment horizontal="center" vertical="center" wrapText="1"/>
    </xf>
    <xf numFmtId="0" fontId="13" fillId="3" borderId="14" xfId="0" applyFont="1" applyFill="1" applyBorder="1" applyAlignment="1">
      <alignment horizontal="center" vertical="center" wrapText="1"/>
    </xf>
    <xf numFmtId="166" fontId="13" fillId="3" borderId="24" xfId="0" applyNumberFormat="1" applyFont="1" applyFill="1" applyBorder="1" applyAlignment="1">
      <alignment horizontal="center" vertical="center" wrapText="1"/>
    </xf>
    <xf numFmtId="0" fontId="13" fillId="3" borderId="28" xfId="0" applyFont="1" applyFill="1" applyBorder="1" applyAlignment="1">
      <alignment horizontal="center" vertical="center" wrapText="1"/>
    </xf>
    <xf numFmtId="0" fontId="13" fillId="3" borderId="13" xfId="0" applyFont="1" applyFill="1" applyBorder="1" applyAlignment="1">
      <alignment horizontal="center" vertical="center" wrapText="1"/>
    </xf>
    <xf numFmtId="14" fontId="13" fillId="3" borderId="14" xfId="0" applyNumberFormat="1" applyFont="1" applyFill="1" applyBorder="1" applyAlignment="1">
      <alignment horizontal="center" vertical="center" wrapText="1"/>
    </xf>
    <xf numFmtId="166" fontId="13" fillId="3" borderId="14" xfId="0" applyNumberFormat="1" applyFont="1" applyFill="1" applyBorder="1" applyAlignment="1">
      <alignment horizontal="center" vertical="center" wrapText="1"/>
    </xf>
    <xf numFmtId="3" fontId="13" fillId="5" borderId="4" xfId="0" applyNumberFormat="1" applyFont="1" applyFill="1" applyBorder="1" applyAlignment="1">
      <alignment horizontal="center" vertical="center" wrapText="1"/>
    </xf>
    <xf numFmtId="0" fontId="13" fillId="3" borderId="26" xfId="0" applyFont="1" applyFill="1" applyBorder="1" applyAlignment="1">
      <alignment horizontal="center" vertical="center" wrapText="1"/>
    </xf>
    <xf numFmtId="164" fontId="20" fillId="6" borderId="31" xfId="0" applyNumberFormat="1" applyFont="1" applyFill="1" applyBorder="1" applyAlignment="1">
      <alignment horizontal="center" vertical="center" wrapText="1"/>
    </xf>
    <xf numFmtId="164" fontId="20" fillId="5" borderId="0" xfId="0" applyNumberFormat="1" applyFont="1" applyFill="1" applyAlignment="1">
      <alignment horizontal="center" vertical="center" wrapText="1"/>
    </xf>
    <xf numFmtId="0" fontId="13" fillId="5" borderId="0" xfId="0" applyFont="1" applyFill="1" applyAlignment="1">
      <alignment vertical="center" wrapText="1"/>
    </xf>
    <xf numFmtId="0" fontId="31" fillId="0" borderId="0" xfId="0" applyFont="1"/>
    <xf numFmtId="0" fontId="7" fillId="0" borderId="0" xfId="0" applyFont="1"/>
    <xf numFmtId="0" fontId="13" fillId="0" borderId="0" xfId="0" applyFont="1" applyAlignment="1">
      <alignment vertical="center"/>
    </xf>
    <xf numFmtId="168" fontId="0" fillId="3" borderId="4" xfId="0" applyNumberFormat="1" applyFill="1" applyBorder="1" applyAlignment="1">
      <alignment horizontal="center" vertical="center"/>
    </xf>
    <xf numFmtId="168" fontId="0" fillId="0" borderId="4" xfId="0" applyNumberFormat="1" applyBorder="1" applyAlignment="1">
      <alignment horizontal="center" vertical="center"/>
    </xf>
    <xf numFmtId="168" fontId="0" fillId="0" borderId="24" xfId="0" applyNumberFormat="1" applyBorder="1" applyAlignment="1">
      <alignment horizontal="center" vertical="center"/>
    </xf>
    <xf numFmtId="0" fontId="1" fillId="3" borderId="4" xfId="0" applyFont="1" applyFill="1" applyBorder="1" applyAlignment="1">
      <alignment horizontal="center" vertical="center"/>
    </xf>
    <xf numFmtId="8" fontId="13" fillId="3" borderId="4" xfId="5" applyNumberFormat="1" applyFont="1" applyFill="1" applyBorder="1" applyAlignment="1" applyProtection="1">
      <alignment horizontal="center" vertical="center" wrapText="1"/>
    </xf>
    <xf numFmtId="8" fontId="13" fillId="3" borderId="4" xfId="0" applyNumberFormat="1" applyFont="1" applyFill="1" applyBorder="1" applyAlignment="1">
      <alignment horizontal="center" vertical="center"/>
    </xf>
    <xf numFmtId="4" fontId="0" fillId="3" borderId="4" xfId="0" applyNumberFormat="1" applyFill="1" applyBorder="1" applyAlignment="1">
      <alignment horizontal="center" vertical="center" wrapText="1"/>
    </xf>
    <xf numFmtId="8" fontId="13" fillId="0" borderId="4" xfId="5" applyNumberFormat="1" applyFont="1" applyFill="1" applyBorder="1" applyAlignment="1" applyProtection="1">
      <alignment horizontal="center" vertical="center" wrapText="1"/>
    </xf>
    <xf numFmtId="8" fontId="13" fillId="0" borderId="4" xfId="0" applyNumberFormat="1" applyFont="1" applyBorder="1" applyAlignment="1">
      <alignment horizontal="center" vertical="center"/>
    </xf>
    <xf numFmtId="4" fontId="0" fillId="0" borderId="4" xfId="0" applyNumberFormat="1" applyBorder="1" applyAlignment="1">
      <alignment horizontal="center" vertical="center" wrapText="1"/>
    </xf>
    <xf numFmtId="0" fontId="13" fillId="3" borderId="8" xfId="5" applyFont="1" applyFill="1" applyBorder="1" applyAlignment="1" applyProtection="1">
      <alignment horizontal="center" vertical="center"/>
    </xf>
    <xf numFmtId="3" fontId="1" fillId="3" borderId="4" xfId="0" applyNumberFormat="1" applyFont="1" applyFill="1" applyBorder="1" applyAlignment="1">
      <alignment horizontal="center" vertical="center" wrapText="1"/>
    </xf>
    <xf numFmtId="14" fontId="1" fillId="3" borderId="4" xfId="0" applyNumberFormat="1" applyFont="1" applyFill="1" applyBorder="1" applyAlignment="1">
      <alignment horizontal="center" vertical="center" wrapText="1"/>
    </xf>
    <xf numFmtId="3" fontId="13" fillId="3" borderId="8" xfId="0" applyNumberFormat="1" applyFont="1" applyFill="1" applyBorder="1" applyAlignment="1">
      <alignment horizontal="center" vertical="center" wrapText="1"/>
    </xf>
    <xf numFmtId="3" fontId="13" fillId="3" borderId="4" xfId="0" applyNumberFormat="1" applyFont="1" applyFill="1" applyBorder="1" applyAlignment="1">
      <alignment horizontal="center" vertical="center" wrapText="1"/>
    </xf>
    <xf numFmtId="0" fontId="3" fillId="0" borderId="0" xfId="0" applyFont="1" applyAlignment="1">
      <alignment horizontal="left" vertical="center" wrapText="1"/>
    </xf>
    <xf numFmtId="165" fontId="4" fillId="0" borderId="36" xfId="2" applyNumberFormat="1" applyFont="1" applyBorder="1" applyAlignment="1">
      <alignment horizontal="center" vertical="center" wrapText="1"/>
    </xf>
    <xf numFmtId="165" fontId="13" fillId="0" borderId="4" xfId="2" applyNumberFormat="1" applyFont="1" applyFill="1" applyBorder="1" applyAlignment="1">
      <alignment horizontal="center" vertical="center" wrapText="1"/>
    </xf>
    <xf numFmtId="14" fontId="13" fillId="0" borderId="0" xfId="0" applyNumberFormat="1" applyFont="1" applyAlignment="1">
      <alignment horizontal="center" vertical="center" wrapText="1"/>
    </xf>
    <xf numFmtId="49" fontId="0" fillId="5" borderId="4" xfId="0" applyNumberFormat="1" applyFill="1" applyBorder="1" applyAlignment="1">
      <alignment horizontal="center" vertical="center" wrapText="1"/>
    </xf>
    <xf numFmtId="0" fontId="0" fillId="5" borderId="0" xfId="0" applyFill="1"/>
    <xf numFmtId="0" fontId="0" fillId="3" borderId="0" xfId="0" applyFill="1"/>
    <xf numFmtId="168" fontId="13" fillId="0" borderId="4" xfId="2" applyNumberFormat="1" applyFont="1" applyBorder="1" applyAlignment="1">
      <alignment horizontal="center" vertical="center" wrapText="1"/>
    </xf>
    <xf numFmtId="168" fontId="13" fillId="0" borderId="4" xfId="0" applyNumberFormat="1" applyFont="1" applyBorder="1" applyAlignment="1">
      <alignment horizontal="center" vertical="center" wrapText="1"/>
    </xf>
    <xf numFmtId="168" fontId="0" fillId="0" borderId="4" xfId="2" applyNumberFormat="1" applyFont="1" applyBorder="1" applyAlignment="1">
      <alignment horizontal="center" vertical="center" wrapText="1"/>
    </xf>
    <xf numFmtId="168" fontId="13" fillId="0" borderId="24" xfId="2" applyNumberFormat="1" applyFont="1" applyBorder="1" applyAlignment="1">
      <alignment horizontal="center" vertical="center" wrapText="1"/>
    </xf>
    <xf numFmtId="168" fontId="0" fillId="0" borderId="24" xfId="2" applyNumberFormat="1" applyFont="1" applyBorder="1" applyAlignment="1">
      <alignment horizontal="center" vertical="center" wrapText="1"/>
    </xf>
    <xf numFmtId="14" fontId="1" fillId="0" borderId="4" xfId="4" applyNumberFormat="1" applyFont="1" applyBorder="1" applyAlignment="1">
      <alignment horizontal="center" vertical="center" wrapText="1"/>
    </xf>
    <xf numFmtId="14" fontId="1" fillId="3" borderId="4" xfId="4" applyNumberFormat="1" applyFont="1" applyFill="1" applyBorder="1" applyAlignment="1">
      <alignment horizontal="center" vertical="center" wrapText="1"/>
    </xf>
    <xf numFmtId="14" fontId="1" fillId="5" borderId="4" xfId="4" applyNumberFormat="1" applyFont="1" applyFill="1" applyBorder="1" applyAlignment="1">
      <alignment horizontal="center" vertical="center" wrapText="1"/>
    </xf>
    <xf numFmtId="170" fontId="0" fillId="3" borderId="4" xfId="4" applyNumberFormat="1" applyFont="1" applyFill="1" applyBorder="1" applyAlignment="1">
      <alignment horizontal="center" vertical="center" wrapText="1"/>
    </xf>
    <xf numFmtId="0" fontId="1" fillId="0" borderId="0" xfId="0" applyFont="1" applyAlignment="1">
      <alignment horizontal="center" vertical="center" wrapText="1"/>
    </xf>
    <xf numFmtId="170" fontId="0" fillId="5" borderId="4" xfId="4" applyNumberFormat="1" applyFont="1" applyFill="1" applyBorder="1" applyAlignment="1">
      <alignment horizontal="center" vertical="center" wrapText="1"/>
    </xf>
    <xf numFmtId="0" fontId="15" fillId="2" borderId="4" xfId="4" applyFont="1" applyFill="1" applyBorder="1" applyAlignment="1">
      <alignment horizontal="center" vertical="center" wrapText="1"/>
    </xf>
    <xf numFmtId="0" fontId="16" fillId="7" borderId="4" xfId="4" applyFont="1" applyFill="1" applyBorder="1" applyAlignment="1">
      <alignment horizontal="center" vertical="center" wrapText="1"/>
    </xf>
    <xf numFmtId="164" fontId="1" fillId="5" borderId="4" xfId="4" applyNumberFormat="1" applyFont="1" applyFill="1" applyBorder="1" applyAlignment="1">
      <alignment horizontal="center" vertical="center" wrapText="1"/>
    </xf>
    <xf numFmtId="164" fontId="1" fillId="3" borderId="4" xfId="4" applyNumberFormat="1" applyFont="1" applyFill="1" applyBorder="1" applyAlignment="1">
      <alignment horizontal="center" vertical="center" wrapText="1"/>
    </xf>
    <xf numFmtId="164" fontId="0" fillId="0" borderId="4" xfId="4" applyNumberFormat="1" applyFont="1" applyBorder="1" applyAlignment="1">
      <alignment horizontal="center" vertical="center" wrapText="1"/>
    </xf>
    <xf numFmtId="164" fontId="1" fillId="0" borderId="4" xfId="4" applyNumberFormat="1" applyFont="1" applyBorder="1" applyAlignment="1">
      <alignment horizontal="center" vertical="center" wrapText="1"/>
    </xf>
    <xf numFmtId="0" fontId="35" fillId="0" borderId="0" xfId="0" applyFont="1"/>
    <xf numFmtId="164" fontId="0" fillId="3" borderId="4" xfId="4" applyNumberFormat="1" applyFont="1" applyFill="1" applyBorder="1" applyAlignment="1">
      <alignment horizontal="center" vertical="center" wrapText="1"/>
    </xf>
    <xf numFmtId="170" fontId="0" fillId="0" borderId="4" xfId="4" applyNumberFormat="1" applyFont="1" applyBorder="1" applyAlignment="1">
      <alignment horizontal="center" vertical="center" wrapText="1"/>
    </xf>
    <xf numFmtId="164" fontId="0" fillId="5" borderId="4" xfId="4" applyNumberFormat="1" applyFont="1" applyFill="1" applyBorder="1" applyAlignment="1">
      <alignment horizontal="center" vertical="center" wrapText="1"/>
    </xf>
    <xf numFmtId="170" fontId="0" fillId="0" borderId="0" xfId="4" applyNumberFormat="1" applyFont="1" applyAlignment="1">
      <alignment horizontal="center" vertical="center" wrapText="1"/>
    </xf>
    <xf numFmtId="170" fontId="0" fillId="3" borderId="0" xfId="4" applyNumberFormat="1" applyFont="1" applyFill="1" applyAlignment="1">
      <alignment horizontal="center" vertical="center" wrapText="1"/>
    </xf>
    <xf numFmtId="170" fontId="0" fillId="5" borderId="0" xfId="4" applyNumberFormat="1" applyFont="1" applyFill="1" applyAlignment="1">
      <alignment horizontal="center" vertical="center" wrapText="1"/>
    </xf>
    <xf numFmtId="164" fontId="1" fillId="5" borderId="24" xfId="4" applyNumberFormat="1" applyFont="1" applyFill="1" applyBorder="1" applyAlignment="1">
      <alignment horizontal="center" vertical="center" wrapText="1"/>
    </xf>
    <xf numFmtId="170" fontId="0" fillId="6" borderId="4" xfId="4" applyNumberFormat="1" applyFont="1" applyFill="1" applyBorder="1" applyAlignment="1">
      <alignment horizontal="center" vertical="center" wrapText="1"/>
    </xf>
    <xf numFmtId="14" fontId="1" fillId="6" borderId="4" xfId="4" applyNumberFormat="1" applyFont="1" applyFill="1" applyBorder="1" applyAlignment="1">
      <alignment horizontal="center" vertical="center" wrapText="1"/>
    </xf>
    <xf numFmtId="164" fontId="1" fillId="6" borderId="4" xfId="4" applyNumberFormat="1" applyFont="1" applyFill="1" applyBorder="1" applyAlignment="1">
      <alignment horizontal="center" vertical="center" wrapText="1"/>
    </xf>
    <xf numFmtId="164" fontId="0" fillId="6" borderId="4" xfId="4" applyNumberFormat="1" applyFont="1" applyFill="1" applyBorder="1" applyAlignment="1">
      <alignment horizontal="center" vertical="center" wrapText="1"/>
    </xf>
    <xf numFmtId="170" fontId="0" fillId="5" borderId="24" xfId="4" applyNumberFormat="1" applyFont="1" applyFill="1" applyBorder="1" applyAlignment="1">
      <alignment horizontal="center" vertical="center" wrapText="1"/>
    </xf>
    <xf numFmtId="14" fontId="1" fillId="5" borderId="24" xfId="4" applyNumberFormat="1" applyFont="1" applyFill="1" applyBorder="1" applyAlignment="1">
      <alignment horizontal="center" vertical="center" wrapText="1"/>
    </xf>
    <xf numFmtId="164" fontId="0" fillId="5" borderId="24" xfId="4" applyNumberFormat="1" applyFont="1" applyFill="1" applyBorder="1" applyAlignment="1">
      <alignment horizontal="center" vertical="center" wrapText="1"/>
    </xf>
    <xf numFmtId="170" fontId="0" fillId="5" borderId="11" xfId="4" applyNumberFormat="1" applyFont="1" applyFill="1" applyBorder="1" applyAlignment="1">
      <alignment horizontal="center" vertical="center" wrapText="1"/>
    </xf>
    <xf numFmtId="14" fontId="1" fillId="5" borderId="11" xfId="4" applyNumberFormat="1" applyFont="1" applyFill="1" applyBorder="1" applyAlignment="1">
      <alignment horizontal="center" vertical="center" wrapText="1"/>
    </xf>
    <xf numFmtId="164" fontId="0" fillId="5" borderId="11" xfId="4" applyNumberFormat="1" applyFont="1" applyFill="1" applyBorder="1" applyAlignment="1">
      <alignment horizontal="center" vertical="center" wrapText="1"/>
    </xf>
    <xf numFmtId="164" fontId="1" fillId="5" borderId="11" xfId="4" applyNumberFormat="1" applyFont="1" applyFill="1" applyBorder="1" applyAlignment="1">
      <alignment horizontal="center" vertical="center" wrapText="1"/>
    </xf>
    <xf numFmtId="170" fontId="0" fillId="5" borderId="36" xfId="4" applyNumberFormat="1" applyFont="1" applyFill="1" applyBorder="1" applyAlignment="1">
      <alignment horizontal="center" vertical="center" wrapText="1"/>
    </xf>
    <xf numFmtId="14" fontId="1" fillId="5" borderId="36" xfId="4" applyNumberFormat="1" applyFont="1" applyFill="1" applyBorder="1" applyAlignment="1">
      <alignment horizontal="center" vertical="center" wrapText="1"/>
    </xf>
    <xf numFmtId="164" fontId="0" fillId="5" borderId="36" xfId="4" applyNumberFormat="1" applyFont="1" applyFill="1" applyBorder="1" applyAlignment="1">
      <alignment horizontal="center" vertical="center" wrapText="1"/>
    </xf>
    <xf numFmtId="164" fontId="1" fillId="5" borderId="36" xfId="4" applyNumberFormat="1" applyFont="1" applyFill="1" applyBorder="1" applyAlignment="1">
      <alignment horizontal="center" vertical="center" wrapText="1"/>
    </xf>
    <xf numFmtId="170" fontId="0" fillId="0" borderId="36" xfId="4" applyNumberFormat="1" applyFont="1" applyBorder="1" applyAlignment="1">
      <alignment horizontal="center" vertical="center" wrapText="1"/>
    </xf>
    <xf numFmtId="164" fontId="0" fillId="0" borderId="0" xfId="4" applyNumberFormat="1" applyFont="1" applyAlignment="1">
      <alignment horizontal="center" vertical="center" wrapText="1"/>
    </xf>
    <xf numFmtId="170" fontId="0" fillId="0" borderId="24" xfId="4" applyNumberFormat="1" applyFont="1" applyBorder="1" applyAlignment="1">
      <alignment horizontal="center" vertical="center" wrapText="1"/>
    </xf>
    <xf numFmtId="3" fontId="0" fillId="0" borderId="11" xfId="0" applyNumberFormat="1" applyBorder="1" applyAlignment="1">
      <alignment vertical="center"/>
    </xf>
    <xf numFmtId="14" fontId="0" fillId="0" borderId="44" xfId="0" applyNumberFormat="1" applyBorder="1" applyAlignment="1">
      <alignment horizontal="center" vertical="center"/>
    </xf>
    <xf numFmtId="0" fontId="0" fillId="0" borderId="44" xfId="0" applyBorder="1"/>
    <xf numFmtId="3" fontId="0" fillId="0" borderId="36" xfId="0" applyNumberFormat="1" applyBorder="1" applyAlignment="1">
      <alignment vertical="center"/>
    </xf>
    <xf numFmtId="14" fontId="0" fillId="0" borderId="0" xfId="0" applyNumberFormat="1" applyAlignment="1">
      <alignment horizontal="center" vertical="center"/>
    </xf>
    <xf numFmtId="0" fontId="0" fillId="0" borderId="11" xfId="0" applyBorder="1"/>
    <xf numFmtId="0" fontId="3" fillId="0" borderId="0" xfId="0" applyFont="1" applyAlignment="1">
      <alignment horizontal="left"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28" fillId="0" borderId="0" xfId="0" applyFont="1" applyAlignment="1">
      <alignment horizontal="center" vertical="center" wrapText="1"/>
    </xf>
    <xf numFmtId="0" fontId="20" fillId="6" borderId="15" xfId="0" applyFont="1" applyFill="1" applyBorder="1" applyAlignment="1">
      <alignment horizontal="center" vertical="center" wrapText="1"/>
    </xf>
    <xf numFmtId="0" fontId="20" fillId="6" borderId="16" xfId="0" applyFont="1" applyFill="1" applyBorder="1" applyAlignment="1">
      <alignment horizontal="center" vertical="center" wrapText="1"/>
    </xf>
    <xf numFmtId="0" fontId="20" fillId="6" borderId="17" xfId="0" applyFont="1" applyFill="1" applyBorder="1" applyAlignment="1">
      <alignment horizontal="center" vertical="center" wrapText="1"/>
    </xf>
    <xf numFmtId="0" fontId="7" fillId="0" borderId="0" xfId="0" applyFont="1" applyAlignment="1">
      <alignment horizontal="left" vertical="center"/>
    </xf>
    <xf numFmtId="0" fontId="28" fillId="0" borderId="0" xfId="0" applyFont="1" applyAlignment="1">
      <alignment horizontal="left" vertical="center" wrapText="1"/>
    </xf>
    <xf numFmtId="0" fontId="20" fillId="6" borderId="29" xfId="0" applyFont="1" applyFill="1" applyBorder="1" applyAlignment="1">
      <alignment horizontal="center" vertical="center" wrapText="1"/>
    </xf>
    <xf numFmtId="0" fontId="20" fillId="6" borderId="30" xfId="0" applyFont="1" applyFill="1" applyBorder="1" applyAlignment="1">
      <alignment horizontal="center" vertical="center" wrapText="1"/>
    </xf>
    <xf numFmtId="0" fontId="22" fillId="6" borderId="19" xfId="0" applyFont="1" applyFill="1" applyBorder="1" applyAlignment="1">
      <alignment horizontal="center" vertical="center" wrapText="1"/>
    </xf>
    <xf numFmtId="0" fontId="22" fillId="6" borderId="32" xfId="0" applyFont="1" applyFill="1" applyBorder="1" applyAlignment="1">
      <alignment horizontal="center" vertical="center" wrapText="1"/>
    </xf>
    <xf numFmtId="0" fontId="22" fillId="6" borderId="33" xfId="0" applyFont="1" applyFill="1" applyBorder="1" applyAlignment="1">
      <alignment horizontal="center" vertical="center" wrapText="1"/>
    </xf>
    <xf numFmtId="0" fontId="23" fillId="8" borderId="19" xfId="0" applyFont="1" applyFill="1" applyBorder="1" applyAlignment="1">
      <alignment horizontal="center" vertical="center"/>
    </xf>
    <xf numFmtId="0" fontId="23" fillId="8" borderId="32" xfId="0" applyFont="1" applyFill="1" applyBorder="1" applyAlignment="1">
      <alignment horizontal="center" vertical="center"/>
    </xf>
  </cellXfs>
  <cellStyles count="6">
    <cellStyle name="Hiperlink" xfId="5" builtinId="8"/>
    <cellStyle name="Moeda" xfId="2" builtinId="4"/>
    <cellStyle name="Normal" xfId="0" builtinId="0"/>
    <cellStyle name="Normal 2" xfId="4" xr:uid="{00000000-0005-0000-0000-000004000000}"/>
    <cellStyle name="Porcentagem" xfId="3" builtinId="5"/>
    <cellStyle name="Vírgula" xfId="1" builtinId="3"/>
  </cellStyles>
  <dxfs count="25">
    <dxf>
      <font>
        <b val="0"/>
        <i val="0"/>
        <strike val="0"/>
        <condense val="0"/>
        <extend val="0"/>
        <outline val="0"/>
        <shadow val="0"/>
        <u val="none"/>
        <vertAlign val="baseline"/>
        <sz val="11"/>
        <color theme="1"/>
        <name val="Calibri"/>
        <scheme val="minor"/>
      </font>
      <numFmt numFmtId="0" formatCode="General"/>
      <alignment horizontal="center" vertical="center" textRotation="0" wrapText="1"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quot;R$&quot;\ #,##0.00"/>
      <alignment horizontal="center" vertical="center" textRotation="0" wrapText="1"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quot;R$&quot;\ #,##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FF0000"/>
        <name val="Calibri"/>
        <scheme val="minor"/>
      </font>
      <alignment horizontal="center" vertical="center" textRotation="0" wrapText="1"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center" vertical="center" textRotation="0" wrapText="1"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FF0000"/>
        <name val="Calibri"/>
        <scheme val="minor"/>
      </font>
      <alignment horizontal="center" vertical="center" textRotation="0" wrapText="1" relative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sz val="11"/>
        <name val="Calibri"/>
      </font>
      <alignment horizontal="center" vertical="center" textRotation="0" wrapText="1"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center" vertical="center" textRotation="0" wrapText="1"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center" vertical="center" textRotation="0" wrapText="1" relativeIndent="0" justifyLastLine="0" shrinkToFit="0" readingOrder="0"/>
    </dxf>
    <dxf>
      <border>
        <bottom style="medium">
          <color indexed="64"/>
        </bottom>
        <vertical/>
        <horizontal/>
      </border>
    </dxf>
    <dxf>
      <font>
        <b/>
        <i val="0"/>
        <strike val="0"/>
        <condense val="0"/>
        <extend val="0"/>
        <outline val="0"/>
        <shadow val="0"/>
        <u val="none"/>
        <vertAlign val="baseline"/>
        <sz val="16"/>
        <color theme="1"/>
        <name val="Calibri"/>
        <scheme val="minor"/>
      </font>
      <alignment horizontal="center" vertical="center" textRotation="0" wrapText="1" relative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1" formatCode="&quot;R$&quot;\ #,##0.00;\-&quot;R$&quot;\ #,##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1" formatCode="&quot;R$&quot;\ #,##0.00;\-&quot;R$&quot;\ #,##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border outline="0">
        <top style="medium">
          <color rgb="FF000000"/>
        </top>
        <bottom style="thin">
          <color rgb="FF000000"/>
        </bottom>
      </border>
    </dxf>
    <dxf>
      <font>
        <strike val="0"/>
        <outline val="0"/>
        <shadow val="0"/>
        <u val="none"/>
        <vertAlign val="baseline"/>
        <sz val="11"/>
        <color theme="1"/>
        <name val="Calibri"/>
        <scheme val="minor"/>
      </font>
      <fill>
        <patternFill patternType="none">
          <fgColor indexed="64"/>
          <bgColor auto="1"/>
        </patternFill>
      </fill>
      <alignment horizontal="center" vertical="center" textRotation="0" indent="0" justifyLastLine="0" shrinkToFit="0" readingOrder="0"/>
    </dxf>
    <dxf>
      <border>
        <bottom style="medium">
          <color rgb="FF000000"/>
        </bottom>
        <vertical/>
        <horizontal/>
      </border>
    </dxf>
    <dxf>
      <font>
        <b/>
        <i val="0"/>
        <strike val="0"/>
        <condense val="0"/>
        <extend val="0"/>
        <outline val="0"/>
        <shadow val="0"/>
        <u val="none"/>
        <vertAlign val="baseline"/>
        <sz val="16"/>
        <color theme="0"/>
        <name val="Calibri"/>
        <scheme val="minor"/>
      </font>
      <fill>
        <patternFill patternType="solid">
          <fgColor theme="4"/>
          <bgColor theme="4"/>
        </patternFill>
      </fill>
      <alignment horizontal="center" vertical="center" textRotation="0" wrapText="1" relative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15875</xdr:colOff>
      <xdr:row>1</xdr:row>
      <xdr:rowOff>111125</xdr:rowOff>
    </xdr:from>
    <xdr:to>
      <xdr:col>1</xdr:col>
      <xdr:colOff>1511300</xdr:colOff>
      <xdr:row>2</xdr:row>
      <xdr:rowOff>73025</xdr:rowOff>
    </xdr:to>
    <xdr:pic>
      <xdr:nvPicPr>
        <xdr:cNvPr id="3" name="Picture 4" descr="logoANP_h_fundobranco_pb">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2575" y="377825"/>
          <a:ext cx="1495425" cy="8382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371475</xdr:colOff>
      <xdr:row>1</xdr:row>
      <xdr:rowOff>9525</xdr:rowOff>
    </xdr:from>
    <xdr:to>
      <xdr:col>0</xdr:col>
      <xdr:colOff>1866900</xdr:colOff>
      <xdr:row>1</xdr:row>
      <xdr:rowOff>685800</xdr:rowOff>
    </xdr:to>
    <xdr:pic>
      <xdr:nvPicPr>
        <xdr:cNvPr id="3" name="Picture 4" descr="logoANP_h_fundobranco_pb">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71475" y="276225"/>
          <a:ext cx="1076325" cy="6762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xdr:colOff>
      <xdr:row>1</xdr:row>
      <xdr:rowOff>9526</xdr:rowOff>
    </xdr:from>
    <xdr:to>
      <xdr:col>2</xdr:col>
      <xdr:colOff>9526</xdr:colOff>
      <xdr:row>4</xdr:row>
      <xdr:rowOff>47625</xdr:rowOff>
    </xdr:to>
    <xdr:pic>
      <xdr:nvPicPr>
        <xdr:cNvPr id="3" name="Picture 4" descr="logoANP_h_fundobranco_pb">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47651" y="628651"/>
          <a:ext cx="1685925" cy="733424"/>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xdr:row>
      <xdr:rowOff>47625</xdr:rowOff>
    </xdr:from>
    <xdr:to>
      <xdr:col>1</xdr:col>
      <xdr:colOff>1333500</xdr:colOff>
      <xdr:row>3</xdr:row>
      <xdr:rowOff>85725</xdr:rowOff>
    </xdr:to>
    <xdr:pic>
      <xdr:nvPicPr>
        <xdr:cNvPr id="3" name="Picture 4" descr="logoANP_h_fundobranco_pb">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0" y="381000"/>
          <a:ext cx="1200150" cy="5524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38100</xdr:colOff>
      <xdr:row>2</xdr:row>
      <xdr:rowOff>0</xdr:rowOff>
    </xdr:from>
    <xdr:to>
      <xdr:col>1</xdr:col>
      <xdr:colOff>1533525</xdr:colOff>
      <xdr:row>5</xdr:row>
      <xdr:rowOff>104775</xdr:rowOff>
    </xdr:to>
    <xdr:pic>
      <xdr:nvPicPr>
        <xdr:cNvPr id="4" name="Picture 4" descr="logoANP_h_fundobranco_pb">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76225" y="504825"/>
          <a:ext cx="1495425" cy="6858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15875</xdr:colOff>
      <xdr:row>1</xdr:row>
      <xdr:rowOff>111125</xdr:rowOff>
    </xdr:from>
    <xdr:to>
      <xdr:col>1</xdr:col>
      <xdr:colOff>1511300</xdr:colOff>
      <xdr:row>2</xdr:row>
      <xdr:rowOff>73025</xdr:rowOff>
    </xdr:to>
    <xdr:pic>
      <xdr:nvPicPr>
        <xdr:cNvPr id="3" name="Picture 4" descr="logoANP_h_fundobranco_pb">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68275" y="539750"/>
          <a:ext cx="1476375" cy="7715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15875</xdr:colOff>
      <xdr:row>1</xdr:row>
      <xdr:rowOff>111125</xdr:rowOff>
    </xdr:from>
    <xdr:to>
      <xdr:col>1</xdr:col>
      <xdr:colOff>1511300</xdr:colOff>
      <xdr:row>2</xdr:row>
      <xdr:rowOff>73025</xdr:rowOff>
    </xdr:to>
    <xdr:pic>
      <xdr:nvPicPr>
        <xdr:cNvPr id="3" name="Picture 4" descr="logoANP_h_fundobranco_pb">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7800" y="511175"/>
          <a:ext cx="1495425" cy="7334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104775</xdr:colOff>
      <xdr:row>1</xdr:row>
      <xdr:rowOff>85725</xdr:rowOff>
    </xdr:from>
    <xdr:to>
      <xdr:col>1</xdr:col>
      <xdr:colOff>862817</xdr:colOff>
      <xdr:row>5</xdr:row>
      <xdr:rowOff>161925</xdr:rowOff>
    </xdr:to>
    <xdr:pic>
      <xdr:nvPicPr>
        <xdr:cNvPr id="3" name="Picture 4" descr="logoANP_h_fundobranco_pb">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4775" y="276225"/>
          <a:ext cx="2577317" cy="838200"/>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a46" displayName="Tabela46" ref="B4:J71" totalsRowShown="0" headerRowDxfId="24" dataDxfId="22" headerRowBorderDxfId="23" tableBorderDxfId="21">
  <tableColumns count="9">
    <tableColumn id="1" xr3:uid="{00000000-0010-0000-0000-000001000000}" name="N° PROCESSO" dataDxfId="20"/>
    <tableColumn id="2" xr3:uid="{00000000-0010-0000-0000-000002000000}" name="N° AUTO DE INFRAÇÃO" dataDxfId="19"/>
    <tableColumn id="3" xr3:uid="{00000000-0010-0000-0000-000003000000}" name="DATA DO AUTO" dataDxfId="18"/>
    <tableColumn id="4" xr3:uid="{00000000-0010-0000-0000-000004000000}" name="AUTUADO" dataDxfId="17"/>
    <tableColumn id="5" xr3:uid="{00000000-0010-0000-0000-000005000000}" name="CNPJ" dataDxfId="16"/>
    <tableColumn id="6" xr3:uid="{00000000-0010-0000-0000-000006000000}" name="MOTIVO" dataDxfId="15"/>
    <tableColumn id="7" xr3:uid="{00000000-0010-0000-0000-000007000000}" name="VALOR DA MULTA (Aplicada)" dataDxfId="14"/>
    <tableColumn id="8" xr3:uid="{00000000-0010-0000-0000-000008000000}" name="VALOR DA MULTA (Recolhida)" dataDxfId="13"/>
    <tableColumn id="9" xr3:uid="{00000000-0010-0000-0000-000009000000}" name="SITUAÇÃO" dataDxfId="1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a1" displayName="Tabela1" ref="B5:J91" totalsRowShown="0" headerRowDxfId="11" dataDxfId="9" headerRowBorderDxfId="10">
  <autoFilter ref="B5:J91" xr:uid="{00000000-0009-0000-0100-000002000000}"/>
  <sortState xmlns:xlrd2="http://schemas.microsoft.com/office/spreadsheetml/2017/richdata2" ref="B6:J92">
    <sortCondition ref="D6:D92"/>
  </sortState>
  <tableColumns count="9">
    <tableColumn id="15" xr3:uid="{00000000-0010-0000-0100-00000F000000}" name="Nº DO PROCESSO" dataDxfId="8"/>
    <tableColumn id="22" xr3:uid="{00000000-0010-0000-0100-000016000000}" name="Nº DOCUMENTO _x000a_DE FISCALIZAÇÃO" dataDxfId="7"/>
    <tableColumn id="2" xr3:uid="{00000000-0010-0000-0100-000002000000}" name="DATA DO AUTO" dataDxfId="6"/>
    <tableColumn id="1" xr3:uid="{00000000-0010-0000-0100-000001000000}" name="AUTUADO" dataDxfId="5"/>
    <tableColumn id="27" xr3:uid="{00000000-0010-0000-0100-00001B000000}" name="CNPJ" dataDxfId="4"/>
    <tableColumn id="3" xr3:uid="{00000000-0010-0000-0100-000003000000}" name="MOTIVO" dataDxfId="3"/>
    <tableColumn id="8" xr3:uid="{00000000-0010-0000-0100-000008000000}" name="VALOR DA MULTA (Aplicada)" dataDxfId="2" dataCellStyle="Moeda"/>
    <tableColumn id="9" xr3:uid="{00000000-0010-0000-0100-000009000000}" name="VALOR DA MULTA (Recolhida)" dataDxfId="1" dataCellStyle="Moeda"/>
    <tableColumn id="24" xr3:uid="{00000000-0010-0000-0100-000018000000}" name="SITUAÇÃO"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3"/>
  <sheetViews>
    <sheetView workbookViewId="0">
      <selection activeCell="K5" sqref="K5"/>
    </sheetView>
  </sheetViews>
  <sheetFormatPr defaultRowHeight="15" x14ac:dyDescent="0.25"/>
  <cols>
    <col min="1" max="1" width="4" customWidth="1"/>
    <col min="2" max="2" width="25" customWidth="1"/>
    <col min="3" max="3" width="27.28515625" customWidth="1"/>
    <col min="4" max="4" width="20.85546875" customWidth="1"/>
    <col min="5" max="5" width="22.5703125" bestFit="1" customWidth="1"/>
    <col min="6" max="6" width="24" customWidth="1"/>
    <col min="7" max="7" width="50.5703125" style="22" customWidth="1"/>
    <col min="8" max="8" width="22" style="23" customWidth="1"/>
    <col min="9" max="9" width="22.28515625" style="23" customWidth="1"/>
    <col min="10" max="10" width="30.140625" customWidth="1"/>
  </cols>
  <sheetData>
    <row r="1" spans="2:10" ht="21" customHeight="1" x14ac:dyDescent="0.25">
      <c r="B1" s="363" t="s">
        <v>0</v>
      </c>
      <c r="C1" s="363"/>
      <c r="D1" s="363"/>
      <c r="E1" s="363"/>
      <c r="F1" s="363"/>
      <c r="G1" s="363"/>
      <c r="H1" s="363"/>
      <c r="I1" s="363"/>
      <c r="J1" s="363"/>
    </row>
    <row r="2" spans="2:10" ht="69" customHeight="1" x14ac:dyDescent="0.25">
      <c r="C2" s="1" t="s">
        <v>1</v>
      </c>
      <c r="G2"/>
      <c r="H2"/>
      <c r="I2"/>
    </row>
    <row r="3" spans="2:10" ht="16.5" customHeight="1" thickBot="1" x14ac:dyDescent="0.3">
      <c r="G3"/>
      <c r="H3"/>
      <c r="I3"/>
    </row>
    <row r="4" spans="2:10" ht="69.75" x14ac:dyDescent="0.25">
      <c r="B4" s="2" t="s">
        <v>2</v>
      </c>
      <c r="C4" s="2" t="s">
        <v>3</v>
      </c>
      <c r="D4" s="2" t="s">
        <v>4</v>
      </c>
      <c r="E4" s="2" t="s">
        <v>5</v>
      </c>
      <c r="F4" s="2" t="s">
        <v>6</v>
      </c>
      <c r="G4" s="2" t="s">
        <v>7</v>
      </c>
      <c r="H4" s="3" t="s">
        <v>8</v>
      </c>
      <c r="I4" s="4" t="s">
        <v>9</v>
      </c>
      <c r="J4" s="5" t="s">
        <v>10</v>
      </c>
    </row>
    <row r="5" spans="2:10" ht="63" x14ac:dyDescent="0.25">
      <c r="B5" s="6" t="s">
        <v>11</v>
      </c>
      <c r="C5" s="6" t="s">
        <v>12</v>
      </c>
      <c r="D5" s="7">
        <v>41582</v>
      </c>
      <c r="E5" s="8" t="s">
        <v>13</v>
      </c>
      <c r="F5" s="8" t="s">
        <v>14</v>
      </c>
      <c r="G5" s="9" t="s">
        <v>15</v>
      </c>
      <c r="H5" s="10">
        <v>370488.33</v>
      </c>
      <c r="I5" s="10">
        <v>259341.83</v>
      </c>
      <c r="J5" s="11" t="s">
        <v>16</v>
      </c>
    </row>
    <row r="6" spans="2:10" ht="63" x14ac:dyDescent="0.25">
      <c r="B6" s="12" t="s">
        <v>17</v>
      </c>
      <c r="C6" s="12" t="s">
        <v>12</v>
      </c>
      <c r="D6" s="13">
        <v>41549</v>
      </c>
      <c r="E6" s="12" t="s">
        <v>18</v>
      </c>
      <c r="F6" s="12" t="s">
        <v>19</v>
      </c>
      <c r="G6" s="12" t="s">
        <v>20</v>
      </c>
      <c r="H6" s="14">
        <v>430824.57</v>
      </c>
      <c r="I6" s="14">
        <v>301571.20000000001</v>
      </c>
      <c r="J6" s="12" t="s">
        <v>16</v>
      </c>
    </row>
    <row r="7" spans="2:10" ht="63" x14ac:dyDescent="0.25">
      <c r="B7" s="6" t="s">
        <v>21</v>
      </c>
      <c r="C7" s="6" t="s">
        <v>12</v>
      </c>
      <c r="D7" s="7">
        <v>41148</v>
      </c>
      <c r="E7" s="8" t="s">
        <v>22</v>
      </c>
      <c r="F7" s="8" t="s">
        <v>23</v>
      </c>
      <c r="G7" s="9" t="s">
        <v>24</v>
      </c>
      <c r="H7" s="10">
        <v>798197.89</v>
      </c>
      <c r="I7" s="10">
        <v>558738.52299999993</v>
      </c>
      <c r="J7" s="11" t="s">
        <v>16</v>
      </c>
    </row>
    <row r="8" spans="2:10" ht="63" x14ac:dyDescent="0.25">
      <c r="B8" s="12" t="s">
        <v>25</v>
      </c>
      <c r="C8" s="12" t="s">
        <v>12</v>
      </c>
      <c r="D8" s="13">
        <v>41085</v>
      </c>
      <c r="E8" s="12" t="s">
        <v>26</v>
      </c>
      <c r="F8" s="15" t="s">
        <v>27</v>
      </c>
      <c r="G8" s="12" t="s">
        <v>28</v>
      </c>
      <c r="H8" s="14">
        <v>248787.84</v>
      </c>
      <c r="I8" s="14">
        <v>174151.48799999998</v>
      </c>
      <c r="J8" s="16" t="s">
        <v>16</v>
      </c>
    </row>
    <row r="9" spans="2:10" ht="63" x14ac:dyDescent="0.25">
      <c r="B9" s="6" t="s">
        <v>29</v>
      </c>
      <c r="C9" s="6" t="s">
        <v>12</v>
      </c>
      <c r="D9" s="7">
        <v>41064</v>
      </c>
      <c r="E9" s="8" t="s">
        <v>30</v>
      </c>
      <c r="F9" s="8" t="s">
        <v>31</v>
      </c>
      <c r="G9" s="9" t="s">
        <v>32</v>
      </c>
      <c r="H9" s="10">
        <v>125246.31</v>
      </c>
      <c r="I9" s="10">
        <v>87672.416999999987</v>
      </c>
      <c r="J9" s="11" t="s">
        <v>16</v>
      </c>
    </row>
    <row r="10" spans="2:10" ht="63" x14ac:dyDescent="0.25">
      <c r="B10" s="12" t="s">
        <v>33</v>
      </c>
      <c r="C10" s="12" t="s">
        <v>12</v>
      </c>
      <c r="D10" s="13">
        <v>41060</v>
      </c>
      <c r="E10" s="12" t="s">
        <v>34</v>
      </c>
      <c r="F10" s="15" t="s">
        <v>35</v>
      </c>
      <c r="G10" s="12" t="s">
        <v>36</v>
      </c>
      <c r="H10" s="14">
        <v>53723.38</v>
      </c>
      <c r="I10" s="14">
        <v>37606.365999999995</v>
      </c>
      <c r="J10" s="16" t="s">
        <v>16</v>
      </c>
    </row>
    <row r="11" spans="2:10" ht="63" x14ac:dyDescent="0.25">
      <c r="B11" s="6" t="s">
        <v>37</v>
      </c>
      <c r="C11" s="6" t="s">
        <v>12</v>
      </c>
      <c r="D11" s="7">
        <v>41057</v>
      </c>
      <c r="E11" s="8" t="s">
        <v>38</v>
      </c>
      <c r="F11" s="8" t="s">
        <v>39</v>
      </c>
      <c r="G11" s="9" t="s">
        <v>40</v>
      </c>
      <c r="H11" s="10">
        <v>155427.70000000001</v>
      </c>
      <c r="I11" s="10">
        <v>108799.39</v>
      </c>
      <c r="J11" s="11" t="s">
        <v>16</v>
      </c>
    </row>
    <row r="12" spans="2:10" ht="63" x14ac:dyDescent="0.25">
      <c r="B12" s="12" t="s">
        <v>41</v>
      </c>
      <c r="C12" s="12" t="s">
        <v>12</v>
      </c>
      <c r="D12" s="13">
        <v>41040</v>
      </c>
      <c r="E12" s="12" t="s">
        <v>42</v>
      </c>
      <c r="F12" s="15" t="s">
        <v>43</v>
      </c>
      <c r="G12" s="12" t="s">
        <v>44</v>
      </c>
      <c r="H12" s="14">
        <v>42537.03</v>
      </c>
      <c r="I12" s="14">
        <v>29775.919999999998</v>
      </c>
      <c r="J12" s="16" t="s">
        <v>16</v>
      </c>
    </row>
    <row r="13" spans="2:10" ht="63" x14ac:dyDescent="0.25">
      <c r="B13" s="6" t="s">
        <v>45</v>
      </c>
      <c r="C13" s="6" t="s">
        <v>12</v>
      </c>
      <c r="D13" s="7">
        <v>41040</v>
      </c>
      <c r="E13" s="8" t="s">
        <v>42</v>
      </c>
      <c r="F13" s="8" t="s">
        <v>43</v>
      </c>
      <c r="G13" s="9" t="s">
        <v>46</v>
      </c>
      <c r="H13" s="10">
        <v>97132.57</v>
      </c>
      <c r="I13" s="10">
        <v>67992.798999999999</v>
      </c>
      <c r="J13" s="11" t="s">
        <v>16</v>
      </c>
    </row>
    <row r="14" spans="2:10" ht="78.75" x14ac:dyDescent="0.25">
      <c r="B14" s="12" t="s">
        <v>47</v>
      </c>
      <c r="C14" s="12" t="s">
        <v>12</v>
      </c>
      <c r="D14" s="13">
        <v>41025</v>
      </c>
      <c r="E14" s="15" t="s">
        <v>18</v>
      </c>
      <c r="F14" s="12" t="s">
        <v>19</v>
      </c>
      <c r="G14" s="12" t="s">
        <v>48</v>
      </c>
      <c r="H14" s="17">
        <v>113936.67</v>
      </c>
      <c r="I14" s="17">
        <v>79755.67</v>
      </c>
      <c r="J14" s="16" t="s">
        <v>16</v>
      </c>
    </row>
    <row r="15" spans="2:10" ht="126" x14ac:dyDescent="0.25">
      <c r="B15" s="6" t="s">
        <v>49</v>
      </c>
      <c r="C15" s="6" t="s">
        <v>12</v>
      </c>
      <c r="D15" s="7">
        <v>41009</v>
      </c>
      <c r="E15" s="6" t="s">
        <v>22</v>
      </c>
      <c r="F15" s="8" t="s">
        <v>23</v>
      </c>
      <c r="G15" s="6" t="s">
        <v>50</v>
      </c>
      <c r="H15" s="10">
        <v>134985.73865131076</v>
      </c>
      <c r="I15" s="10">
        <v>94490.017055917531</v>
      </c>
      <c r="J15" s="11" t="s">
        <v>16</v>
      </c>
    </row>
    <row r="16" spans="2:10" ht="63" x14ac:dyDescent="0.25">
      <c r="B16" s="12" t="s">
        <v>51</v>
      </c>
      <c r="C16" s="12" t="s">
        <v>12</v>
      </c>
      <c r="D16" s="13">
        <v>41009</v>
      </c>
      <c r="E16" s="15" t="s">
        <v>52</v>
      </c>
      <c r="F16" s="15" t="s">
        <v>53</v>
      </c>
      <c r="G16" s="18" t="s">
        <v>54</v>
      </c>
      <c r="H16" s="17">
        <v>7138.06</v>
      </c>
      <c r="I16" s="17">
        <v>4996.6419999999998</v>
      </c>
      <c r="J16" s="19" t="s">
        <v>16</v>
      </c>
    </row>
    <row r="17" spans="1:10" ht="63" x14ac:dyDescent="0.25">
      <c r="B17" s="12" t="s">
        <v>55</v>
      </c>
      <c r="C17" s="12" t="s">
        <v>12</v>
      </c>
      <c r="D17" s="13">
        <v>40975</v>
      </c>
      <c r="E17" s="15" t="s">
        <v>56</v>
      </c>
      <c r="F17" s="15" t="s">
        <v>57</v>
      </c>
      <c r="G17" s="18" t="s">
        <v>58</v>
      </c>
      <c r="H17" s="17" t="s">
        <v>59</v>
      </c>
      <c r="I17" s="17" t="s">
        <v>59</v>
      </c>
      <c r="J17" s="19" t="s">
        <v>60</v>
      </c>
    </row>
    <row r="18" spans="1:10" ht="63" x14ac:dyDescent="0.25">
      <c r="B18" s="6" t="s">
        <v>61</v>
      </c>
      <c r="C18" s="6" t="s">
        <v>12</v>
      </c>
      <c r="D18" s="7">
        <v>40932</v>
      </c>
      <c r="E18" s="6" t="s">
        <v>18</v>
      </c>
      <c r="F18" s="8" t="s">
        <v>19</v>
      </c>
      <c r="G18" s="6" t="s">
        <v>62</v>
      </c>
      <c r="H18" s="10">
        <v>606567.43999999994</v>
      </c>
      <c r="I18" s="10">
        <v>0</v>
      </c>
      <c r="J18" s="11" t="s">
        <v>63</v>
      </c>
    </row>
    <row r="19" spans="1:10" ht="63" x14ac:dyDescent="0.25">
      <c r="B19" s="12" t="s">
        <v>64</v>
      </c>
      <c r="C19" s="12" t="s">
        <v>12</v>
      </c>
      <c r="D19" s="13">
        <v>40875</v>
      </c>
      <c r="E19" s="12" t="s">
        <v>26</v>
      </c>
      <c r="F19" s="15" t="s">
        <v>27</v>
      </c>
      <c r="G19" s="18" t="s">
        <v>65</v>
      </c>
      <c r="H19" s="17">
        <v>2467112.1</v>
      </c>
      <c r="I19" s="17">
        <v>1726978.47</v>
      </c>
      <c r="J19" s="19" t="s">
        <v>16</v>
      </c>
    </row>
    <row r="20" spans="1:10" ht="63" x14ac:dyDescent="0.25">
      <c r="B20" s="6" t="s">
        <v>66</v>
      </c>
      <c r="C20" s="6" t="s">
        <v>12</v>
      </c>
      <c r="D20" s="7">
        <v>40809</v>
      </c>
      <c r="E20" s="6" t="s">
        <v>13</v>
      </c>
      <c r="F20" s="8" t="s">
        <v>14</v>
      </c>
      <c r="G20" s="6" t="s">
        <v>67</v>
      </c>
      <c r="H20" s="10">
        <v>113182.41</v>
      </c>
      <c r="I20" s="10">
        <f>H20*0.7</f>
        <v>79227.686999999991</v>
      </c>
      <c r="J20" s="11" t="s">
        <v>16</v>
      </c>
    </row>
    <row r="21" spans="1:10" ht="78.75" x14ac:dyDescent="0.25">
      <c r="B21" s="12" t="s">
        <v>68</v>
      </c>
      <c r="C21" s="12" t="s">
        <v>12</v>
      </c>
      <c r="D21" s="13">
        <v>40805</v>
      </c>
      <c r="E21" s="15" t="s">
        <v>30</v>
      </c>
      <c r="F21" s="15" t="s">
        <v>31</v>
      </c>
      <c r="G21" s="18" t="s">
        <v>69</v>
      </c>
      <c r="H21" s="17">
        <v>42121.65</v>
      </c>
      <c r="I21" s="17">
        <v>42121.65</v>
      </c>
      <c r="J21" s="19" t="s">
        <v>70</v>
      </c>
    </row>
    <row r="22" spans="1:10" ht="63" x14ac:dyDescent="0.25">
      <c r="B22" s="6" t="s">
        <v>71</v>
      </c>
      <c r="C22" s="6" t="s">
        <v>12</v>
      </c>
      <c r="D22" s="7">
        <v>40800</v>
      </c>
      <c r="E22" s="6" t="s">
        <v>72</v>
      </c>
      <c r="F22" s="8" t="s">
        <v>73</v>
      </c>
      <c r="G22" s="6" t="s">
        <v>74</v>
      </c>
      <c r="H22" s="10">
        <v>1652337.88</v>
      </c>
      <c r="I22" s="10">
        <f>H22*0.7</f>
        <v>1156636.5159999998</v>
      </c>
      <c r="J22" s="11" t="s">
        <v>16</v>
      </c>
    </row>
    <row r="23" spans="1:10" ht="362.25" x14ac:dyDescent="0.25">
      <c r="B23" s="12" t="s">
        <v>75</v>
      </c>
      <c r="C23" s="12" t="s">
        <v>12</v>
      </c>
      <c r="D23" s="13">
        <v>40767</v>
      </c>
      <c r="E23" s="15" t="s">
        <v>38</v>
      </c>
      <c r="F23" s="15" t="s">
        <v>39</v>
      </c>
      <c r="G23" s="18" t="s">
        <v>76</v>
      </c>
      <c r="H23" s="17">
        <v>29196332.280000001</v>
      </c>
      <c r="I23" s="17">
        <f>H23*0.7</f>
        <v>20437432.596000001</v>
      </c>
      <c r="J23" s="19" t="s">
        <v>16</v>
      </c>
    </row>
    <row r="24" spans="1:10" ht="18.75" x14ac:dyDescent="0.25">
      <c r="B24" s="364" t="s">
        <v>77</v>
      </c>
      <c r="C24" s="365"/>
      <c r="D24" s="365"/>
      <c r="E24" s="365"/>
      <c r="F24" s="365"/>
      <c r="G24" s="366"/>
      <c r="H24" s="20">
        <f>SUM(H5:H23)</f>
        <v>36656079.848651312</v>
      </c>
      <c r="I24" s="20">
        <f>SUM(I5:I23)</f>
        <v>25247289.181055918</v>
      </c>
      <c r="J24" s="21"/>
    </row>
    <row r="27" spans="1:10" ht="15.75" x14ac:dyDescent="0.25">
      <c r="A27" s="25"/>
      <c r="B27" s="24" t="s">
        <v>78</v>
      </c>
      <c r="C27" s="25"/>
      <c r="D27" s="25"/>
      <c r="E27" s="25"/>
      <c r="F27" s="25"/>
      <c r="G27" s="25"/>
      <c r="H27" s="25"/>
      <c r="I27" s="25"/>
      <c r="J27" s="25"/>
    </row>
    <row r="28" spans="1:10" ht="15.75" x14ac:dyDescent="0.25">
      <c r="A28" s="25"/>
      <c r="B28" s="26" t="s">
        <v>79</v>
      </c>
      <c r="C28" s="25"/>
      <c r="D28" s="25"/>
      <c r="E28" s="25"/>
      <c r="F28" s="25"/>
      <c r="G28" s="25"/>
      <c r="H28" s="25"/>
      <c r="I28" s="25"/>
      <c r="J28" s="25"/>
    </row>
    <row r="29" spans="1:10" ht="15.75" x14ac:dyDescent="0.25">
      <c r="A29" s="25"/>
      <c r="B29" s="26" t="s">
        <v>80</v>
      </c>
      <c r="C29" s="25"/>
      <c r="D29" s="25"/>
      <c r="E29" s="25"/>
      <c r="F29" s="25"/>
      <c r="G29" s="25"/>
      <c r="H29" s="25"/>
      <c r="I29" s="25"/>
      <c r="J29" s="25"/>
    </row>
    <row r="30" spans="1:10" ht="15.75" x14ac:dyDescent="0.25">
      <c r="A30" s="25"/>
      <c r="B30" s="26" t="s">
        <v>81</v>
      </c>
      <c r="C30" s="25"/>
      <c r="D30" s="25"/>
      <c r="E30" s="25"/>
      <c r="F30" s="25"/>
      <c r="G30" s="25"/>
      <c r="H30" s="25"/>
      <c r="I30" s="25"/>
      <c r="J30" s="25"/>
    </row>
    <row r="31" spans="1:10" ht="15.75" x14ac:dyDescent="0.25">
      <c r="A31" s="25"/>
      <c r="B31" s="26" t="s">
        <v>82</v>
      </c>
      <c r="C31" s="25"/>
      <c r="D31" s="25"/>
      <c r="E31" s="25"/>
      <c r="F31" s="25"/>
      <c r="G31" s="25"/>
      <c r="H31" s="25"/>
      <c r="I31" s="25"/>
      <c r="J31" s="25"/>
    </row>
    <row r="32" spans="1:10" ht="15.75" x14ac:dyDescent="0.25">
      <c r="A32" s="25"/>
      <c r="B32" s="26" t="s">
        <v>83</v>
      </c>
      <c r="C32" s="25"/>
      <c r="D32" s="25"/>
      <c r="E32" s="25"/>
      <c r="F32" s="25"/>
      <c r="G32" s="25"/>
      <c r="H32" s="25"/>
      <c r="I32" s="25"/>
      <c r="J32" s="25"/>
    </row>
    <row r="33" spans="1:10" ht="15.75" x14ac:dyDescent="0.25">
      <c r="A33" s="25"/>
      <c r="B33" s="26" t="s">
        <v>84</v>
      </c>
      <c r="C33" s="25"/>
      <c r="D33" s="25"/>
      <c r="E33" s="25"/>
      <c r="F33" s="25"/>
      <c r="G33" s="25"/>
      <c r="H33" s="25"/>
      <c r="I33" s="25"/>
      <c r="J33" s="25"/>
    </row>
  </sheetData>
  <mergeCells count="2">
    <mergeCell ref="B1:J1"/>
    <mergeCell ref="B24:G24"/>
  </mergeCells>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04"/>
  <sheetViews>
    <sheetView workbookViewId="0">
      <selection activeCell="H94" sqref="H94"/>
    </sheetView>
  </sheetViews>
  <sheetFormatPr defaultRowHeight="15" x14ac:dyDescent="0.25"/>
  <cols>
    <col min="1" max="1" width="21.7109375" style="139" customWidth="1"/>
    <col min="2" max="2" width="26.42578125" style="139" customWidth="1"/>
    <col min="3" max="3" width="19.5703125" style="139" customWidth="1"/>
    <col min="4" max="4" width="26.28515625" style="139" customWidth="1"/>
    <col min="5" max="5" width="22.5703125" style="139" customWidth="1"/>
    <col min="6" max="6" width="38" style="139" customWidth="1"/>
    <col min="7" max="8" width="21.28515625" style="139" customWidth="1"/>
    <col min="9" max="9" width="32.28515625" style="139" customWidth="1"/>
  </cols>
  <sheetData>
    <row r="1" spans="1:9" ht="21" x14ac:dyDescent="0.25">
      <c r="A1" s="367" t="s">
        <v>85</v>
      </c>
      <c r="B1" s="367"/>
      <c r="C1" s="367"/>
      <c r="D1" s="367"/>
      <c r="E1" s="367"/>
      <c r="F1" s="367"/>
      <c r="G1" s="367"/>
      <c r="H1" s="367"/>
      <c r="I1" s="367"/>
    </row>
    <row r="2" spans="1:9" ht="21" customHeight="1" thickBot="1" x14ac:dyDescent="0.3">
      <c r="B2" s="212" t="s">
        <v>86</v>
      </c>
      <c r="C2" s="212"/>
    </row>
    <row r="3" spans="1:9" ht="61.5" customHeight="1" thickBot="1" x14ac:dyDescent="0.3">
      <c r="A3" s="213" t="s">
        <v>2</v>
      </c>
      <c r="B3" s="213" t="s">
        <v>3</v>
      </c>
      <c r="C3" s="214" t="s">
        <v>87</v>
      </c>
      <c r="D3" s="213" t="s">
        <v>5</v>
      </c>
      <c r="E3" s="213" t="s">
        <v>6</v>
      </c>
      <c r="F3" s="213" t="s">
        <v>7</v>
      </c>
      <c r="G3" s="213" t="s">
        <v>8</v>
      </c>
      <c r="H3" s="215" t="s">
        <v>9</v>
      </c>
      <c r="I3" s="216" t="s">
        <v>10</v>
      </c>
    </row>
    <row r="4" spans="1:9" ht="32.25" x14ac:dyDescent="0.25">
      <c r="A4" s="217" t="s">
        <v>88</v>
      </c>
      <c r="B4" s="87" t="s">
        <v>89</v>
      </c>
      <c r="C4" s="218" t="s">
        <v>90</v>
      </c>
      <c r="D4" s="87" t="s">
        <v>38</v>
      </c>
      <c r="E4" s="219" t="s">
        <v>39</v>
      </c>
      <c r="F4" s="87" t="s">
        <v>91</v>
      </c>
      <c r="G4" s="88">
        <v>172500</v>
      </c>
      <c r="H4" s="88">
        <v>120750</v>
      </c>
      <c r="I4" s="87" t="s">
        <v>92</v>
      </c>
    </row>
    <row r="5" spans="1:9" ht="17.25" x14ac:dyDescent="0.25">
      <c r="A5" s="90" t="s">
        <v>93</v>
      </c>
      <c r="B5" s="91" t="s">
        <v>94</v>
      </c>
      <c r="C5" s="220" t="s">
        <v>95</v>
      </c>
      <c r="D5" s="91" t="s">
        <v>38</v>
      </c>
      <c r="E5" s="221" t="s">
        <v>39</v>
      </c>
      <c r="F5" s="91" t="s">
        <v>96</v>
      </c>
      <c r="G5" s="93">
        <v>300000</v>
      </c>
      <c r="H5" s="93">
        <v>368490</v>
      </c>
      <c r="I5" s="222" t="s">
        <v>97</v>
      </c>
    </row>
    <row r="6" spans="1:9" ht="62.25" x14ac:dyDescent="0.25">
      <c r="A6" s="95" t="s">
        <v>98</v>
      </c>
      <c r="B6" s="96" t="s">
        <v>99</v>
      </c>
      <c r="C6" s="223" t="s">
        <v>100</v>
      </c>
      <c r="D6" s="96" t="s">
        <v>38</v>
      </c>
      <c r="E6" s="224" t="s">
        <v>39</v>
      </c>
      <c r="F6" s="30" t="s">
        <v>101</v>
      </c>
      <c r="G6" s="98">
        <v>32178000</v>
      </c>
      <c r="H6" s="98">
        <v>32178000</v>
      </c>
      <c r="I6" s="225" t="s">
        <v>102</v>
      </c>
    </row>
    <row r="7" spans="1:9" ht="47.25" x14ac:dyDescent="0.25">
      <c r="A7" s="226" t="s">
        <v>103</v>
      </c>
      <c r="B7" s="227" t="s">
        <v>104</v>
      </c>
      <c r="C7" s="74" t="s">
        <v>105</v>
      </c>
      <c r="D7" s="227" t="s">
        <v>72</v>
      </c>
      <c r="E7" s="228" t="s">
        <v>73</v>
      </c>
      <c r="F7" s="227" t="s">
        <v>106</v>
      </c>
      <c r="G7" s="229">
        <v>7500000</v>
      </c>
      <c r="H7" s="229">
        <v>5250000</v>
      </c>
      <c r="I7" s="228" t="s">
        <v>92</v>
      </c>
    </row>
    <row r="8" spans="1:9" ht="62.25" x14ac:dyDescent="0.25">
      <c r="A8" s="95" t="s">
        <v>107</v>
      </c>
      <c r="B8" s="96" t="s">
        <v>108</v>
      </c>
      <c r="C8" s="223" t="s">
        <v>105</v>
      </c>
      <c r="D8" s="96" t="s">
        <v>38</v>
      </c>
      <c r="E8" s="224" t="s">
        <v>39</v>
      </c>
      <c r="F8" s="96" t="s">
        <v>109</v>
      </c>
      <c r="G8" s="98">
        <v>30162000</v>
      </c>
      <c r="H8" s="98"/>
      <c r="I8" s="96" t="s">
        <v>110</v>
      </c>
    </row>
    <row r="9" spans="1:9" ht="62.25" x14ac:dyDescent="0.25">
      <c r="A9" s="226" t="s">
        <v>111</v>
      </c>
      <c r="B9" s="227" t="s">
        <v>112</v>
      </c>
      <c r="C9" s="74" t="s">
        <v>113</v>
      </c>
      <c r="D9" s="227" t="s">
        <v>38</v>
      </c>
      <c r="E9" s="228" t="s">
        <v>39</v>
      </c>
      <c r="F9" s="227" t="s">
        <v>114</v>
      </c>
      <c r="G9" s="229">
        <v>15750000</v>
      </c>
      <c r="H9" s="229"/>
      <c r="I9" s="227" t="s">
        <v>115</v>
      </c>
    </row>
    <row r="10" spans="1:9" ht="62.25" x14ac:dyDescent="0.25">
      <c r="A10" s="95" t="s">
        <v>116</v>
      </c>
      <c r="B10" s="96" t="s">
        <v>117</v>
      </c>
      <c r="C10" s="223" t="s">
        <v>118</v>
      </c>
      <c r="D10" s="96" t="s">
        <v>119</v>
      </c>
      <c r="E10" s="224" t="s">
        <v>120</v>
      </c>
      <c r="F10" s="96" t="s">
        <v>121</v>
      </c>
      <c r="G10" s="98">
        <v>3900000</v>
      </c>
      <c r="H10" s="98">
        <v>3900000</v>
      </c>
      <c r="I10" s="224" t="s">
        <v>102</v>
      </c>
    </row>
    <row r="11" spans="1:9" ht="45" x14ac:dyDescent="0.25">
      <c r="A11" s="226" t="s">
        <v>122</v>
      </c>
      <c r="B11" s="227" t="s">
        <v>123</v>
      </c>
      <c r="C11" s="74" t="s">
        <v>124</v>
      </c>
      <c r="D11" s="227" t="s">
        <v>38</v>
      </c>
      <c r="E11" s="228" t="s">
        <v>39</v>
      </c>
      <c r="F11" s="227" t="s">
        <v>125</v>
      </c>
      <c r="G11" s="229">
        <v>6000000</v>
      </c>
      <c r="H11" s="229"/>
      <c r="I11" s="227" t="s">
        <v>126</v>
      </c>
    </row>
    <row r="12" spans="1:9" ht="45" x14ac:dyDescent="0.25">
      <c r="A12" s="95" t="s">
        <v>127</v>
      </c>
      <c r="B12" s="96" t="s">
        <v>128</v>
      </c>
      <c r="C12" s="223" t="s">
        <v>129</v>
      </c>
      <c r="D12" s="96" t="s">
        <v>38</v>
      </c>
      <c r="E12" s="224" t="s">
        <v>39</v>
      </c>
      <c r="F12" s="96" t="s">
        <v>130</v>
      </c>
      <c r="G12" s="98">
        <v>15750000</v>
      </c>
      <c r="H12" s="98"/>
      <c r="I12" s="96" t="s">
        <v>131</v>
      </c>
    </row>
    <row r="13" spans="1:9" ht="32.25" x14ac:dyDescent="0.25">
      <c r="A13" s="226" t="s">
        <v>132</v>
      </c>
      <c r="B13" s="227" t="s">
        <v>133</v>
      </c>
      <c r="C13" s="74" t="s">
        <v>134</v>
      </c>
      <c r="D13" s="227" t="s">
        <v>38</v>
      </c>
      <c r="E13" s="228" t="s">
        <v>39</v>
      </c>
      <c r="F13" s="227" t="s">
        <v>135</v>
      </c>
      <c r="G13" s="229">
        <v>10050000</v>
      </c>
      <c r="H13" s="229"/>
      <c r="I13" s="227" t="s">
        <v>136</v>
      </c>
    </row>
    <row r="14" spans="1:9" ht="17.25" x14ac:dyDescent="0.25">
      <c r="A14" s="95" t="s">
        <v>137</v>
      </c>
      <c r="B14" s="97" t="s">
        <v>138</v>
      </c>
      <c r="C14" s="223" t="s">
        <v>139</v>
      </c>
      <c r="D14" s="96" t="s">
        <v>38</v>
      </c>
      <c r="E14" s="224" t="s">
        <v>39</v>
      </c>
      <c r="F14" s="96" t="s">
        <v>96</v>
      </c>
      <c r="G14" s="98">
        <v>330175.98</v>
      </c>
      <c r="H14" s="98">
        <v>330175.98</v>
      </c>
      <c r="I14" s="96" t="s">
        <v>102</v>
      </c>
    </row>
    <row r="15" spans="1:9" ht="17.25" x14ac:dyDescent="0.25">
      <c r="A15" s="226" t="s">
        <v>140</v>
      </c>
      <c r="B15" s="227" t="s">
        <v>141</v>
      </c>
      <c r="C15" s="74" t="s">
        <v>142</v>
      </c>
      <c r="D15" s="227" t="s">
        <v>38</v>
      </c>
      <c r="E15" s="228" t="s">
        <v>39</v>
      </c>
      <c r="F15" s="227" t="s">
        <v>96</v>
      </c>
      <c r="G15" s="229">
        <v>32500</v>
      </c>
      <c r="H15" s="229">
        <v>22750</v>
      </c>
      <c r="I15" s="228" t="s">
        <v>92</v>
      </c>
    </row>
    <row r="16" spans="1:9" ht="30" x14ac:dyDescent="0.25">
      <c r="A16" s="95" t="s">
        <v>143</v>
      </c>
      <c r="B16" s="96" t="s">
        <v>144</v>
      </c>
      <c r="C16" s="223" t="s">
        <v>142</v>
      </c>
      <c r="D16" s="96" t="s">
        <v>38</v>
      </c>
      <c r="E16" s="224" t="s">
        <v>39</v>
      </c>
      <c r="F16" s="96" t="s">
        <v>96</v>
      </c>
      <c r="G16" s="98">
        <v>32500</v>
      </c>
      <c r="H16" s="98"/>
      <c r="I16" s="96" t="s">
        <v>145</v>
      </c>
    </row>
    <row r="17" spans="1:9" ht="30" x14ac:dyDescent="0.25">
      <c r="A17" s="226" t="s">
        <v>146</v>
      </c>
      <c r="B17" s="227" t="s">
        <v>147</v>
      </c>
      <c r="C17" s="74" t="s">
        <v>113</v>
      </c>
      <c r="D17" s="227" t="s">
        <v>38</v>
      </c>
      <c r="E17" s="228" t="s">
        <v>39</v>
      </c>
      <c r="F17" s="227" t="s">
        <v>96</v>
      </c>
      <c r="G17" s="229">
        <v>600000</v>
      </c>
      <c r="H17" s="229"/>
      <c r="I17" s="227" t="s">
        <v>148</v>
      </c>
    </row>
    <row r="18" spans="1:9" ht="32.25" x14ac:dyDescent="0.25">
      <c r="A18" s="95" t="s">
        <v>149</v>
      </c>
      <c r="B18" s="96" t="s">
        <v>150</v>
      </c>
      <c r="C18" s="223">
        <v>40659</v>
      </c>
      <c r="D18" s="96" t="s">
        <v>18</v>
      </c>
      <c r="E18" s="224" t="s">
        <v>19</v>
      </c>
      <c r="F18" s="30" t="s">
        <v>151</v>
      </c>
      <c r="G18" s="98">
        <v>60000</v>
      </c>
      <c r="H18" s="98">
        <v>42000</v>
      </c>
      <c r="I18" s="225" t="s">
        <v>16</v>
      </c>
    </row>
    <row r="19" spans="1:9" ht="32.25" x14ac:dyDescent="0.25">
      <c r="A19" s="226" t="s">
        <v>152</v>
      </c>
      <c r="B19" s="227" t="s">
        <v>153</v>
      </c>
      <c r="C19" s="74">
        <v>40569</v>
      </c>
      <c r="D19" s="227" t="s">
        <v>154</v>
      </c>
      <c r="E19" s="228" t="s">
        <v>155</v>
      </c>
      <c r="F19" s="227" t="s">
        <v>156</v>
      </c>
      <c r="G19" s="229">
        <v>42000</v>
      </c>
      <c r="H19" s="229">
        <v>42000</v>
      </c>
      <c r="I19" s="228" t="s">
        <v>102</v>
      </c>
    </row>
    <row r="20" spans="1:9" ht="32.25" x14ac:dyDescent="0.25">
      <c r="A20" s="95" t="s">
        <v>157</v>
      </c>
      <c r="B20" s="96" t="s">
        <v>158</v>
      </c>
      <c r="C20" s="223">
        <v>40647</v>
      </c>
      <c r="D20" s="96" t="s">
        <v>38</v>
      </c>
      <c r="E20" s="224" t="s">
        <v>39</v>
      </c>
      <c r="F20" s="96" t="s">
        <v>159</v>
      </c>
      <c r="G20" s="98">
        <v>4500000</v>
      </c>
      <c r="H20" s="98"/>
      <c r="I20" s="96" t="s">
        <v>160</v>
      </c>
    </row>
    <row r="21" spans="1:9" ht="32.25" x14ac:dyDescent="0.25">
      <c r="A21" s="226" t="s">
        <v>161</v>
      </c>
      <c r="B21" s="227" t="s">
        <v>162</v>
      </c>
      <c r="C21" s="74">
        <v>40668</v>
      </c>
      <c r="D21" s="227" t="s">
        <v>38</v>
      </c>
      <c r="E21" s="228" t="s">
        <v>39</v>
      </c>
      <c r="F21" s="227" t="s">
        <v>163</v>
      </c>
      <c r="G21" s="229">
        <v>750000</v>
      </c>
      <c r="H21" s="229">
        <v>873389.26</v>
      </c>
      <c r="I21" s="228" t="s">
        <v>97</v>
      </c>
    </row>
    <row r="22" spans="1:9" ht="47.25" x14ac:dyDescent="0.25">
      <c r="A22" s="95" t="s">
        <v>164</v>
      </c>
      <c r="B22" s="96" t="s">
        <v>165</v>
      </c>
      <c r="C22" s="223">
        <v>41039</v>
      </c>
      <c r="D22" s="96" t="s">
        <v>166</v>
      </c>
      <c r="E22" s="224" t="s">
        <v>27</v>
      </c>
      <c r="F22" s="96" t="s">
        <v>167</v>
      </c>
      <c r="G22" s="98">
        <v>90000</v>
      </c>
      <c r="H22" s="98">
        <v>63000</v>
      </c>
      <c r="I22" s="224" t="s">
        <v>92</v>
      </c>
    </row>
    <row r="23" spans="1:9" ht="30" x14ac:dyDescent="0.25">
      <c r="A23" s="230" t="s">
        <v>168</v>
      </c>
      <c r="B23" s="231" t="s">
        <v>169</v>
      </c>
      <c r="C23" s="232">
        <v>40465</v>
      </c>
      <c r="D23" s="231" t="s">
        <v>38</v>
      </c>
      <c r="E23" s="233" t="s">
        <v>39</v>
      </c>
      <c r="F23" s="231" t="s">
        <v>170</v>
      </c>
      <c r="G23" s="234">
        <v>7500000</v>
      </c>
      <c r="H23" s="234"/>
      <c r="I23" s="91" t="s">
        <v>171</v>
      </c>
    </row>
    <row r="24" spans="1:9" ht="45" x14ac:dyDescent="0.25">
      <c r="A24" s="95" t="s">
        <v>172</v>
      </c>
      <c r="B24" s="96" t="s">
        <v>173</v>
      </c>
      <c r="C24" s="223">
        <v>40396</v>
      </c>
      <c r="D24" s="96" t="s">
        <v>38</v>
      </c>
      <c r="E24" s="224" t="s">
        <v>39</v>
      </c>
      <c r="F24" s="96" t="s">
        <v>174</v>
      </c>
      <c r="G24" s="98">
        <v>33612000</v>
      </c>
      <c r="H24" s="98"/>
      <c r="I24" s="96" t="s">
        <v>175</v>
      </c>
    </row>
    <row r="25" spans="1:9" ht="45" x14ac:dyDescent="0.25">
      <c r="A25" s="90" t="s">
        <v>176</v>
      </c>
      <c r="B25" s="91" t="s">
        <v>177</v>
      </c>
      <c r="C25" s="220">
        <v>40351</v>
      </c>
      <c r="D25" s="91" t="s">
        <v>38</v>
      </c>
      <c r="E25" s="221" t="s">
        <v>39</v>
      </c>
      <c r="F25" s="91" t="s">
        <v>178</v>
      </c>
      <c r="G25" s="93">
        <v>45750000</v>
      </c>
      <c r="H25" s="93"/>
      <c r="I25" s="91" t="s">
        <v>179</v>
      </c>
    </row>
    <row r="26" spans="1:9" ht="30" x14ac:dyDescent="0.25">
      <c r="A26" s="95" t="s">
        <v>180</v>
      </c>
      <c r="B26" s="96" t="s">
        <v>181</v>
      </c>
      <c r="C26" s="223">
        <v>40772</v>
      </c>
      <c r="D26" s="96" t="s">
        <v>38</v>
      </c>
      <c r="E26" s="224" t="s">
        <v>39</v>
      </c>
      <c r="F26" s="96" t="s">
        <v>182</v>
      </c>
      <c r="G26" s="98">
        <v>9000000</v>
      </c>
      <c r="H26" s="98"/>
      <c r="I26" s="96" t="s">
        <v>183</v>
      </c>
    </row>
    <row r="27" spans="1:9" ht="45" x14ac:dyDescent="0.25">
      <c r="A27" s="90" t="s">
        <v>184</v>
      </c>
      <c r="B27" s="91" t="s">
        <v>185</v>
      </c>
      <c r="C27" s="220">
        <v>40508</v>
      </c>
      <c r="D27" s="91" t="s">
        <v>38</v>
      </c>
      <c r="E27" s="221" t="s">
        <v>39</v>
      </c>
      <c r="F27" s="91" t="s">
        <v>186</v>
      </c>
      <c r="G27" s="93">
        <v>19662000</v>
      </c>
      <c r="H27" s="93"/>
      <c r="I27" s="91" t="s">
        <v>187</v>
      </c>
    </row>
    <row r="28" spans="1:9" ht="30" x14ac:dyDescent="0.25">
      <c r="A28" s="95" t="s">
        <v>188</v>
      </c>
      <c r="B28" s="96" t="s">
        <v>189</v>
      </c>
      <c r="C28" s="223">
        <v>40669</v>
      </c>
      <c r="D28" s="96" t="s">
        <v>38</v>
      </c>
      <c r="E28" s="224" t="s">
        <v>39</v>
      </c>
      <c r="F28" s="96" t="s">
        <v>190</v>
      </c>
      <c r="G28" s="98">
        <v>2000000</v>
      </c>
      <c r="H28" s="98"/>
      <c r="I28" s="96" t="s">
        <v>191</v>
      </c>
    </row>
    <row r="29" spans="1:9" ht="30" x14ac:dyDescent="0.25">
      <c r="A29" s="90" t="s">
        <v>192</v>
      </c>
      <c r="B29" s="91" t="s">
        <v>193</v>
      </c>
      <c r="C29" s="220">
        <v>40326</v>
      </c>
      <c r="D29" s="91" t="s">
        <v>38</v>
      </c>
      <c r="E29" s="221" t="s">
        <v>39</v>
      </c>
      <c r="F29" s="91" t="s">
        <v>190</v>
      </c>
      <c r="G29" s="93">
        <v>489229.64</v>
      </c>
      <c r="H29" s="93"/>
      <c r="I29" s="91" t="s">
        <v>194</v>
      </c>
    </row>
    <row r="30" spans="1:9" ht="30" x14ac:dyDescent="0.25">
      <c r="A30" s="95" t="s">
        <v>195</v>
      </c>
      <c r="B30" s="96" t="s">
        <v>196</v>
      </c>
      <c r="C30" s="223">
        <v>40585</v>
      </c>
      <c r="D30" s="96" t="s">
        <v>38</v>
      </c>
      <c r="E30" s="224" t="s">
        <v>39</v>
      </c>
      <c r="F30" s="96" t="s">
        <v>190</v>
      </c>
      <c r="G30" s="98">
        <v>311377.57</v>
      </c>
      <c r="H30" s="98"/>
      <c r="I30" s="96" t="s">
        <v>197</v>
      </c>
    </row>
    <row r="31" spans="1:9" ht="45" x14ac:dyDescent="0.25">
      <c r="A31" s="90" t="s">
        <v>198</v>
      </c>
      <c r="B31" s="91" t="s">
        <v>199</v>
      </c>
      <c r="C31" s="220">
        <v>41262</v>
      </c>
      <c r="D31" s="91" t="s">
        <v>38</v>
      </c>
      <c r="E31" s="221" t="s">
        <v>39</v>
      </c>
      <c r="F31" s="91" t="s">
        <v>200</v>
      </c>
      <c r="G31" s="93">
        <v>2000000</v>
      </c>
      <c r="H31" s="93">
        <v>1400000</v>
      </c>
      <c r="I31" s="91" t="s">
        <v>92</v>
      </c>
    </row>
    <row r="32" spans="1:9" x14ac:dyDescent="0.25">
      <c r="A32" s="95" t="s">
        <v>201</v>
      </c>
      <c r="B32" s="96" t="s">
        <v>202</v>
      </c>
      <c r="C32" s="223">
        <v>40634</v>
      </c>
      <c r="D32" s="96" t="s">
        <v>38</v>
      </c>
      <c r="E32" s="224" t="s">
        <v>39</v>
      </c>
      <c r="F32" s="96" t="s">
        <v>190</v>
      </c>
      <c r="G32" s="98">
        <v>42000</v>
      </c>
      <c r="H32" s="98">
        <v>29400</v>
      </c>
      <c r="I32" s="224" t="s">
        <v>92</v>
      </c>
    </row>
    <row r="33" spans="1:9" x14ac:dyDescent="0.25">
      <c r="A33" s="90" t="s">
        <v>203</v>
      </c>
      <c r="B33" s="91" t="s">
        <v>204</v>
      </c>
      <c r="C33" s="220">
        <v>40310</v>
      </c>
      <c r="D33" s="91" t="s">
        <v>38</v>
      </c>
      <c r="E33" s="221" t="s">
        <v>39</v>
      </c>
      <c r="F33" s="91" t="s">
        <v>190</v>
      </c>
      <c r="G33" s="93">
        <v>73067.81</v>
      </c>
      <c r="H33" s="93">
        <v>51147.47</v>
      </c>
      <c r="I33" s="91" t="s">
        <v>92</v>
      </c>
    </row>
    <row r="34" spans="1:9" x14ac:dyDescent="0.25">
      <c r="A34" s="95" t="s">
        <v>205</v>
      </c>
      <c r="B34" s="96" t="s">
        <v>206</v>
      </c>
      <c r="C34" s="97">
        <v>40326</v>
      </c>
      <c r="D34" s="96" t="s">
        <v>38</v>
      </c>
      <c r="E34" s="224" t="s">
        <v>39</v>
      </c>
      <c r="F34" s="96" t="s">
        <v>190</v>
      </c>
      <c r="G34" s="235">
        <v>544667.63</v>
      </c>
      <c r="H34" s="235">
        <v>544667.63</v>
      </c>
      <c r="I34" s="96" t="s">
        <v>102</v>
      </c>
    </row>
    <row r="35" spans="1:9" x14ac:dyDescent="0.25">
      <c r="A35" s="90" t="s">
        <v>207</v>
      </c>
      <c r="B35" s="91" t="s">
        <v>208</v>
      </c>
      <c r="C35" s="220">
        <v>40312</v>
      </c>
      <c r="D35" s="91" t="s">
        <v>38</v>
      </c>
      <c r="E35" s="221" t="s">
        <v>39</v>
      </c>
      <c r="F35" s="91" t="s">
        <v>190</v>
      </c>
      <c r="G35" s="93">
        <v>607859.99</v>
      </c>
      <c r="H35" s="93">
        <v>425502</v>
      </c>
      <c r="I35" s="91" t="s">
        <v>92</v>
      </c>
    </row>
    <row r="36" spans="1:9" x14ac:dyDescent="0.25">
      <c r="A36" s="95" t="s">
        <v>209</v>
      </c>
      <c r="B36" s="96" t="s">
        <v>210</v>
      </c>
      <c r="C36" s="97">
        <v>40870</v>
      </c>
      <c r="D36" s="96" t="s">
        <v>38</v>
      </c>
      <c r="E36" s="224" t="s">
        <v>39</v>
      </c>
      <c r="F36" s="96" t="s">
        <v>190</v>
      </c>
      <c r="G36" s="235">
        <v>248333.5</v>
      </c>
      <c r="H36" s="235">
        <v>173833.45</v>
      </c>
      <c r="I36" s="224" t="s">
        <v>92</v>
      </c>
    </row>
    <row r="37" spans="1:9" x14ac:dyDescent="0.25">
      <c r="A37" s="90" t="s">
        <v>211</v>
      </c>
      <c r="B37" s="91" t="s">
        <v>212</v>
      </c>
      <c r="C37" s="220">
        <v>41283</v>
      </c>
      <c r="D37" s="91" t="s">
        <v>38</v>
      </c>
      <c r="E37" s="221" t="s">
        <v>39</v>
      </c>
      <c r="F37" s="91" t="s">
        <v>190</v>
      </c>
      <c r="G37" s="93">
        <v>135000</v>
      </c>
      <c r="H37" s="93">
        <v>94500</v>
      </c>
      <c r="I37" s="91" t="s">
        <v>92</v>
      </c>
    </row>
    <row r="38" spans="1:9" x14ac:dyDescent="0.25">
      <c r="A38" s="95" t="s">
        <v>213</v>
      </c>
      <c r="B38" s="96" t="s">
        <v>214</v>
      </c>
      <c r="C38" s="223">
        <v>40312</v>
      </c>
      <c r="D38" s="96" t="s">
        <v>38</v>
      </c>
      <c r="E38" s="224" t="s">
        <v>39</v>
      </c>
      <c r="F38" s="96" t="s">
        <v>190</v>
      </c>
      <c r="G38" s="98">
        <v>1056635.72</v>
      </c>
      <c r="H38" s="98">
        <v>739645.01</v>
      </c>
      <c r="I38" s="224" t="s">
        <v>92</v>
      </c>
    </row>
    <row r="39" spans="1:9" x14ac:dyDescent="0.25">
      <c r="A39" s="90" t="s">
        <v>215</v>
      </c>
      <c r="B39" s="91" t="s">
        <v>216</v>
      </c>
      <c r="C39" s="220">
        <v>41283</v>
      </c>
      <c r="D39" s="91" t="s">
        <v>38</v>
      </c>
      <c r="E39" s="221" t="s">
        <v>39</v>
      </c>
      <c r="F39" s="91" t="s">
        <v>190</v>
      </c>
      <c r="G39" s="93">
        <v>302184.45</v>
      </c>
      <c r="H39" s="93">
        <v>211529.12</v>
      </c>
      <c r="I39" s="91" t="s">
        <v>92</v>
      </c>
    </row>
    <row r="40" spans="1:9" x14ac:dyDescent="0.25">
      <c r="A40" s="95" t="s">
        <v>217</v>
      </c>
      <c r="B40" s="96" t="s">
        <v>218</v>
      </c>
      <c r="C40" s="223">
        <v>41283</v>
      </c>
      <c r="D40" s="96" t="s">
        <v>38</v>
      </c>
      <c r="E40" s="224" t="s">
        <v>39</v>
      </c>
      <c r="F40" s="96" t="s">
        <v>190</v>
      </c>
      <c r="G40" s="98">
        <v>252679.11</v>
      </c>
      <c r="H40" s="98">
        <v>176875.38</v>
      </c>
      <c r="I40" s="224" t="s">
        <v>92</v>
      </c>
    </row>
    <row r="41" spans="1:9" ht="60" x14ac:dyDescent="0.25">
      <c r="A41" s="226" t="s">
        <v>219</v>
      </c>
      <c r="B41" s="227" t="s">
        <v>220</v>
      </c>
      <c r="C41" s="74">
        <v>40343</v>
      </c>
      <c r="D41" s="227" t="s">
        <v>38</v>
      </c>
      <c r="E41" s="228" t="s">
        <v>39</v>
      </c>
      <c r="F41" s="227" t="s">
        <v>221</v>
      </c>
      <c r="G41" s="236">
        <v>12292500</v>
      </c>
      <c r="H41" s="229">
        <v>708750</v>
      </c>
      <c r="I41" s="91" t="s">
        <v>222</v>
      </c>
    </row>
    <row r="42" spans="1:9" x14ac:dyDescent="0.25">
      <c r="A42" s="95" t="s">
        <v>223</v>
      </c>
      <c r="B42" s="96" t="s">
        <v>224</v>
      </c>
      <c r="C42" s="223">
        <v>40288</v>
      </c>
      <c r="D42" s="96" t="s">
        <v>38</v>
      </c>
      <c r="E42" s="224" t="s">
        <v>39</v>
      </c>
      <c r="F42" s="96" t="s">
        <v>190</v>
      </c>
      <c r="G42" s="98">
        <v>984794.16</v>
      </c>
      <c r="H42" s="98">
        <v>689355.91</v>
      </c>
      <c r="I42" s="224" t="s">
        <v>92</v>
      </c>
    </row>
    <row r="43" spans="1:9" x14ac:dyDescent="0.25">
      <c r="A43" s="90" t="s">
        <v>225</v>
      </c>
      <c r="B43" s="91" t="s">
        <v>226</v>
      </c>
      <c r="C43" s="220">
        <v>40288</v>
      </c>
      <c r="D43" s="91" t="s">
        <v>38</v>
      </c>
      <c r="E43" s="221" t="s">
        <v>39</v>
      </c>
      <c r="F43" s="91" t="s">
        <v>190</v>
      </c>
      <c r="G43" s="93">
        <v>3186808.39</v>
      </c>
      <c r="H43" s="93">
        <v>2230765.87</v>
      </c>
      <c r="I43" s="91" t="s">
        <v>92</v>
      </c>
    </row>
    <row r="44" spans="1:9" x14ac:dyDescent="0.25">
      <c r="A44" s="95" t="s">
        <v>227</v>
      </c>
      <c r="B44" s="96" t="s">
        <v>228</v>
      </c>
      <c r="C44" s="223">
        <v>40324</v>
      </c>
      <c r="D44" s="96" t="s">
        <v>38</v>
      </c>
      <c r="E44" s="224" t="s">
        <v>39</v>
      </c>
      <c r="F44" s="96" t="s">
        <v>190</v>
      </c>
      <c r="G44" s="98">
        <v>3746746.48</v>
      </c>
      <c r="H44" s="98">
        <v>2622722.54</v>
      </c>
      <c r="I44" s="224" t="s">
        <v>92</v>
      </c>
    </row>
    <row r="45" spans="1:9" x14ac:dyDescent="0.25">
      <c r="A45" s="90" t="s">
        <v>229</v>
      </c>
      <c r="B45" s="91" t="s">
        <v>230</v>
      </c>
      <c r="C45" s="220">
        <v>40288</v>
      </c>
      <c r="D45" s="91" t="s">
        <v>38</v>
      </c>
      <c r="E45" s="221" t="s">
        <v>39</v>
      </c>
      <c r="F45" s="91" t="s">
        <v>190</v>
      </c>
      <c r="G45" s="93">
        <v>5163441.71</v>
      </c>
      <c r="H45" s="93">
        <v>3614409.2</v>
      </c>
      <c r="I45" s="91" t="s">
        <v>92</v>
      </c>
    </row>
    <row r="46" spans="1:9" x14ac:dyDescent="0.25">
      <c r="A46" s="95" t="s">
        <v>231</v>
      </c>
      <c r="B46" s="96" t="s">
        <v>232</v>
      </c>
      <c r="C46" s="223">
        <v>40371</v>
      </c>
      <c r="D46" s="96" t="s">
        <v>38</v>
      </c>
      <c r="E46" s="224" t="s">
        <v>39</v>
      </c>
      <c r="F46" s="96" t="s">
        <v>190</v>
      </c>
      <c r="G46" s="98">
        <v>2000000</v>
      </c>
      <c r="H46" s="98">
        <v>1400000</v>
      </c>
      <c r="I46" s="224" t="s">
        <v>92</v>
      </c>
    </row>
    <row r="47" spans="1:9" x14ac:dyDescent="0.25">
      <c r="A47" s="90" t="s">
        <v>233</v>
      </c>
      <c r="B47" s="91" t="s">
        <v>234</v>
      </c>
      <c r="C47" s="220">
        <v>40618</v>
      </c>
      <c r="D47" s="91" t="s">
        <v>38</v>
      </c>
      <c r="E47" s="221" t="s">
        <v>39</v>
      </c>
      <c r="F47" s="91" t="s">
        <v>190</v>
      </c>
      <c r="G47" s="93">
        <v>2000000</v>
      </c>
      <c r="H47" s="93">
        <v>1400000</v>
      </c>
      <c r="I47" s="91" t="s">
        <v>92</v>
      </c>
    </row>
    <row r="48" spans="1:9" ht="30" x14ac:dyDescent="0.25">
      <c r="A48" s="95" t="s">
        <v>235</v>
      </c>
      <c r="B48" s="96" t="s">
        <v>236</v>
      </c>
      <c r="C48" s="223">
        <v>40462</v>
      </c>
      <c r="D48" s="96" t="s">
        <v>237</v>
      </c>
      <c r="E48" s="224" t="s">
        <v>238</v>
      </c>
      <c r="F48" s="96" t="s">
        <v>239</v>
      </c>
      <c r="G48" s="98">
        <v>9750000</v>
      </c>
      <c r="H48" s="98">
        <v>6825000</v>
      </c>
      <c r="I48" s="224" t="s">
        <v>92</v>
      </c>
    </row>
    <row r="49" spans="1:9" x14ac:dyDescent="0.25">
      <c r="A49" s="90" t="s">
        <v>240</v>
      </c>
      <c r="B49" s="91" t="s">
        <v>241</v>
      </c>
      <c r="C49" s="220">
        <v>40324</v>
      </c>
      <c r="D49" s="91" t="s">
        <v>38</v>
      </c>
      <c r="E49" s="221" t="s">
        <v>39</v>
      </c>
      <c r="F49" s="91" t="s">
        <v>190</v>
      </c>
      <c r="G49" s="93">
        <v>5645839.3899999997</v>
      </c>
      <c r="H49" s="93">
        <v>3952087.57</v>
      </c>
      <c r="I49" s="91" t="s">
        <v>92</v>
      </c>
    </row>
    <row r="50" spans="1:9" x14ac:dyDescent="0.25">
      <c r="A50" s="95" t="s">
        <v>242</v>
      </c>
      <c r="B50" s="96" t="s">
        <v>243</v>
      </c>
      <c r="C50" s="223">
        <v>40312</v>
      </c>
      <c r="D50" s="96" t="s">
        <v>38</v>
      </c>
      <c r="E50" s="224" t="s">
        <v>39</v>
      </c>
      <c r="F50" s="96" t="s">
        <v>190</v>
      </c>
      <c r="G50" s="98">
        <v>2316811.1</v>
      </c>
      <c r="H50" s="98">
        <v>1621767.77</v>
      </c>
      <c r="I50" s="224" t="s">
        <v>92</v>
      </c>
    </row>
    <row r="51" spans="1:9" x14ac:dyDescent="0.25">
      <c r="A51" s="90" t="s">
        <v>244</v>
      </c>
      <c r="B51" s="91" t="s">
        <v>245</v>
      </c>
      <c r="C51" s="220">
        <v>40288</v>
      </c>
      <c r="D51" s="91" t="s">
        <v>38</v>
      </c>
      <c r="E51" s="221" t="s">
        <v>39</v>
      </c>
      <c r="F51" s="91" t="s">
        <v>190</v>
      </c>
      <c r="G51" s="93">
        <v>4000000</v>
      </c>
      <c r="H51" s="93">
        <v>2800000</v>
      </c>
      <c r="I51" s="91" t="s">
        <v>92</v>
      </c>
    </row>
    <row r="52" spans="1:9" ht="30" x14ac:dyDescent="0.25">
      <c r="A52" s="90" t="s">
        <v>246</v>
      </c>
      <c r="B52" s="91" t="s">
        <v>247</v>
      </c>
      <c r="C52" s="220">
        <v>40312</v>
      </c>
      <c r="D52" s="91" t="s">
        <v>38</v>
      </c>
      <c r="E52" s="221" t="s">
        <v>39</v>
      </c>
      <c r="F52" s="91" t="s">
        <v>190</v>
      </c>
      <c r="G52" s="93">
        <v>4500000</v>
      </c>
      <c r="H52" s="93"/>
      <c r="I52" s="91" t="s">
        <v>248</v>
      </c>
    </row>
    <row r="53" spans="1:9" ht="30" x14ac:dyDescent="0.25">
      <c r="A53" s="95" t="s">
        <v>249</v>
      </c>
      <c r="B53" s="96" t="s">
        <v>250</v>
      </c>
      <c r="C53" s="223">
        <v>40371</v>
      </c>
      <c r="D53" s="96" t="s">
        <v>38</v>
      </c>
      <c r="E53" s="224" t="s">
        <v>39</v>
      </c>
      <c r="F53" s="96" t="s">
        <v>190</v>
      </c>
      <c r="G53" s="98">
        <v>6000000</v>
      </c>
      <c r="H53" s="98"/>
      <c r="I53" s="96" t="s">
        <v>251</v>
      </c>
    </row>
    <row r="54" spans="1:9" ht="30" x14ac:dyDescent="0.25">
      <c r="A54" s="90" t="s">
        <v>252</v>
      </c>
      <c r="B54" s="91" t="s">
        <v>253</v>
      </c>
      <c r="C54" s="220">
        <v>40323</v>
      </c>
      <c r="D54" s="91" t="s">
        <v>38</v>
      </c>
      <c r="E54" s="221" t="s">
        <v>39</v>
      </c>
      <c r="F54" s="91" t="s">
        <v>190</v>
      </c>
      <c r="G54" s="93">
        <v>1221272.95</v>
      </c>
      <c r="H54" s="93"/>
      <c r="I54" s="91" t="s">
        <v>254</v>
      </c>
    </row>
    <row r="55" spans="1:9" ht="30" x14ac:dyDescent="0.25">
      <c r="A55" s="95" t="s">
        <v>255</v>
      </c>
      <c r="B55" s="96" t="s">
        <v>256</v>
      </c>
      <c r="C55" s="223">
        <v>40325</v>
      </c>
      <c r="D55" s="96" t="s">
        <v>38</v>
      </c>
      <c r="E55" s="224" t="s">
        <v>39</v>
      </c>
      <c r="F55" s="96" t="s">
        <v>190</v>
      </c>
      <c r="G55" s="98">
        <v>2000000</v>
      </c>
      <c r="H55" s="98"/>
      <c r="I55" s="96" t="s">
        <v>257</v>
      </c>
    </row>
    <row r="56" spans="1:9" ht="30" x14ac:dyDescent="0.25">
      <c r="A56" s="90" t="s">
        <v>258</v>
      </c>
      <c r="B56" s="91" t="s">
        <v>259</v>
      </c>
      <c r="C56" s="220">
        <v>40325</v>
      </c>
      <c r="D56" s="91" t="s">
        <v>38</v>
      </c>
      <c r="E56" s="221" t="s">
        <v>39</v>
      </c>
      <c r="F56" s="91" t="s">
        <v>190</v>
      </c>
      <c r="G56" s="93">
        <v>1099387.24</v>
      </c>
      <c r="H56" s="93"/>
      <c r="I56" s="91" t="s">
        <v>260</v>
      </c>
    </row>
    <row r="57" spans="1:9" ht="30" x14ac:dyDescent="0.25">
      <c r="A57" s="95" t="s">
        <v>261</v>
      </c>
      <c r="B57" s="96" t="s">
        <v>262</v>
      </c>
      <c r="C57" s="223">
        <v>40605</v>
      </c>
      <c r="D57" s="96" t="s">
        <v>38</v>
      </c>
      <c r="E57" s="224" t="s">
        <v>39</v>
      </c>
      <c r="F57" s="96" t="s">
        <v>190</v>
      </c>
      <c r="G57" s="98">
        <v>347423.45</v>
      </c>
      <c r="H57" s="98"/>
      <c r="I57" s="96" t="s">
        <v>263</v>
      </c>
    </row>
    <row r="58" spans="1:9" ht="30" x14ac:dyDescent="0.25">
      <c r="A58" s="90" t="s">
        <v>264</v>
      </c>
      <c r="B58" s="91" t="s">
        <v>265</v>
      </c>
      <c r="C58" s="220">
        <v>40351</v>
      </c>
      <c r="D58" s="91" t="s">
        <v>38</v>
      </c>
      <c r="E58" s="221" t="s">
        <v>39</v>
      </c>
      <c r="F58" s="91" t="s">
        <v>221</v>
      </c>
      <c r="G58" s="93">
        <v>44568000</v>
      </c>
      <c r="H58" s="93"/>
      <c r="I58" s="91" t="s">
        <v>266</v>
      </c>
    </row>
    <row r="59" spans="1:9" ht="60" x14ac:dyDescent="0.25">
      <c r="A59" s="95" t="s">
        <v>267</v>
      </c>
      <c r="B59" s="96" t="s">
        <v>268</v>
      </c>
      <c r="C59" s="223">
        <v>40576</v>
      </c>
      <c r="D59" s="96" t="s">
        <v>38</v>
      </c>
      <c r="E59" s="224" t="s">
        <v>39</v>
      </c>
      <c r="F59" s="96" t="s">
        <v>221</v>
      </c>
      <c r="G59" s="98">
        <v>9080000</v>
      </c>
      <c r="H59" s="98">
        <v>126000</v>
      </c>
      <c r="I59" s="96" t="s">
        <v>269</v>
      </c>
    </row>
    <row r="60" spans="1:9" x14ac:dyDescent="0.25">
      <c r="A60" s="90" t="s">
        <v>270</v>
      </c>
      <c r="B60" s="91" t="s">
        <v>271</v>
      </c>
      <c r="C60" s="220">
        <v>40870</v>
      </c>
      <c r="D60" s="91" t="s">
        <v>38</v>
      </c>
      <c r="E60" s="221" t="s">
        <v>39</v>
      </c>
      <c r="F60" s="91" t="s">
        <v>190</v>
      </c>
      <c r="G60" s="93">
        <v>257410.14</v>
      </c>
      <c r="H60" s="93">
        <v>180187.1</v>
      </c>
      <c r="I60" s="221" t="s">
        <v>92</v>
      </c>
    </row>
    <row r="61" spans="1:9" x14ac:dyDescent="0.25">
      <c r="A61" s="95" t="s">
        <v>272</v>
      </c>
      <c r="B61" s="96" t="s">
        <v>273</v>
      </c>
      <c r="C61" s="223">
        <v>41283</v>
      </c>
      <c r="D61" s="96" t="s">
        <v>38</v>
      </c>
      <c r="E61" s="224" t="s">
        <v>39</v>
      </c>
      <c r="F61" s="96" t="s">
        <v>190</v>
      </c>
      <c r="G61" s="98">
        <v>16601.419999999998</v>
      </c>
      <c r="H61" s="98">
        <v>11620.99</v>
      </c>
      <c r="I61" s="224" t="s">
        <v>92</v>
      </c>
    </row>
    <row r="62" spans="1:9" x14ac:dyDescent="0.25">
      <c r="A62" s="237" t="s">
        <v>274</v>
      </c>
      <c r="B62" s="221" t="s">
        <v>275</v>
      </c>
      <c r="C62" s="220">
        <v>41491</v>
      </c>
      <c r="D62" s="91" t="s">
        <v>276</v>
      </c>
      <c r="E62" s="221" t="s">
        <v>39</v>
      </c>
      <c r="F62" s="221" t="s">
        <v>96</v>
      </c>
      <c r="G62" s="93">
        <v>2000000</v>
      </c>
      <c r="H62" s="93">
        <v>1400000</v>
      </c>
      <c r="I62" s="221" t="s">
        <v>92</v>
      </c>
    </row>
    <row r="63" spans="1:9" x14ac:dyDescent="0.25">
      <c r="A63" s="238" t="s">
        <v>277</v>
      </c>
      <c r="B63" s="224" t="s">
        <v>278</v>
      </c>
      <c r="C63" s="223">
        <v>41491</v>
      </c>
      <c r="D63" s="96" t="s">
        <v>276</v>
      </c>
      <c r="E63" s="224" t="s">
        <v>39</v>
      </c>
      <c r="F63" s="224" t="s">
        <v>96</v>
      </c>
      <c r="G63" s="98">
        <v>2000000</v>
      </c>
      <c r="H63" s="98">
        <v>1400000</v>
      </c>
      <c r="I63" s="96" t="s">
        <v>92</v>
      </c>
    </row>
    <row r="64" spans="1:9" ht="45" x14ac:dyDescent="0.25">
      <c r="A64" s="237" t="s">
        <v>279</v>
      </c>
      <c r="B64" s="221" t="s">
        <v>280</v>
      </c>
      <c r="C64" s="220">
        <v>41632</v>
      </c>
      <c r="D64" s="91" t="s">
        <v>276</v>
      </c>
      <c r="E64" s="221" t="s">
        <v>39</v>
      </c>
      <c r="F64" s="91" t="s">
        <v>281</v>
      </c>
      <c r="G64" s="93">
        <v>3750000</v>
      </c>
      <c r="H64" s="93"/>
      <c r="I64" s="91" t="s">
        <v>282</v>
      </c>
    </row>
    <row r="65" spans="1:9" x14ac:dyDescent="0.25">
      <c r="A65" s="238" t="s">
        <v>283</v>
      </c>
      <c r="B65" s="224" t="s">
        <v>284</v>
      </c>
      <c r="C65" s="223">
        <v>41550</v>
      </c>
      <c r="D65" s="96" t="s">
        <v>276</v>
      </c>
      <c r="E65" s="224" t="s">
        <v>39</v>
      </c>
      <c r="F65" s="96" t="s">
        <v>285</v>
      </c>
      <c r="G65" s="98">
        <v>5600000</v>
      </c>
      <c r="H65" s="98"/>
      <c r="I65" s="96" t="s">
        <v>282</v>
      </c>
    </row>
    <row r="66" spans="1:9" x14ac:dyDescent="0.25">
      <c r="A66" s="237" t="s">
        <v>286</v>
      </c>
      <c r="B66" s="221" t="s">
        <v>287</v>
      </c>
      <c r="C66" s="220">
        <v>41302</v>
      </c>
      <c r="D66" s="91" t="s">
        <v>276</v>
      </c>
      <c r="E66" s="221" t="s">
        <v>39</v>
      </c>
      <c r="F66" s="221" t="s">
        <v>288</v>
      </c>
      <c r="G66" s="93">
        <v>3164500</v>
      </c>
      <c r="H66" s="93">
        <v>2215150</v>
      </c>
      <c r="I66" s="91" t="s">
        <v>92</v>
      </c>
    </row>
    <row r="67" spans="1:9" ht="60" x14ac:dyDescent="0.25">
      <c r="A67" s="238" t="s">
        <v>289</v>
      </c>
      <c r="B67" s="224" t="s">
        <v>290</v>
      </c>
      <c r="C67" s="223">
        <v>41423</v>
      </c>
      <c r="D67" s="96" t="s">
        <v>276</v>
      </c>
      <c r="E67" s="224" t="s">
        <v>39</v>
      </c>
      <c r="F67" s="96" t="s">
        <v>291</v>
      </c>
      <c r="G67" s="98">
        <v>15950000</v>
      </c>
      <c r="H67" s="98"/>
      <c r="I67" s="96" t="s">
        <v>292</v>
      </c>
    </row>
    <row r="68" spans="1:9" ht="45" x14ac:dyDescent="0.25">
      <c r="A68" s="237" t="s">
        <v>293</v>
      </c>
      <c r="B68" s="221" t="s">
        <v>294</v>
      </c>
      <c r="C68" s="220">
        <v>41460</v>
      </c>
      <c r="D68" s="91" t="s">
        <v>276</v>
      </c>
      <c r="E68" s="221" t="s">
        <v>39</v>
      </c>
      <c r="F68" s="91" t="s">
        <v>295</v>
      </c>
      <c r="G68" s="93"/>
      <c r="H68" s="93"/>
      <c r="I68" s="91" t="s">
        <v>296</v>
      </c>
    </row>
    <row r="69" spans="1:9" ht="75" x14ac:dyDescent="0.25">
      <c r="A69" s="238" t="s">
        <v>297</v>
      </c>
      <c r="B69" s="224" t="s">
        <v>298</v>
      </c>
      <c r="C69" s="223">
        <v>41551</v>
      </c>
      <c r="D69" s="96" t="s">
        <v>276</v>
      </c>
      <c r="E69" s="224" t="s">
        <v>39</v>
      </c>
      <c r="F69" s="96" t="s">
        <v>299</v>
      </c>
      <c r="G69" s="98">
        <v>35312000</v>
      </c>
      <c r="H69" s="98"/>
      <c r="I69" s="96" t="s">
        <v>292</v>
      </c>
    </row>
    <row r="70" spans="1:9" ht="30" x14ac:dyDescent="0.25">
      <c r="A70" s="237" t="s">
        <v>300</v>
      </c>
      <c r="B70" s="221" t="s">
        <v>301</v>
      </c>
      <c r="C70" s="220">
        <v>41551</v>
      </c>
      <c r="D70" s="91" t="s">
        <v>276</v>
      </c>
      <c r="E70" s="221" t="s">
        <v>39</v>
      </c>
      <c r="F70" s="221" t="s">
        <v>302</v>
      </c>
      <c r="G70" s="93"/>
      <c r="H70" s="93"/>
      <c r="I70" s="91" t="s">
        <v>296</v>
      </c>
    </row>
    <row r="71" spans="1:9" ht="30" x14ac:dyDescent="0.25">
      <c r="A71" s="238" t="s">
        <v>303</v>
      </c>
      <c r="B71" s="224" t="s">
        <v>304</v>
      </c>
      <c r="C71" s="223">
        <v>41551</v>
      </c>
      <c r="D71" s="96" t="s">
        <v>276</v>
      </c>
      <c r="E71" s="224" t="s">
        <v>39</v>
      </c>
      <c r="F71" s="96" t="s">
        <v>305</v>
      </c>
      <c r="G71" s="98"/>
      <c r="H71" s="98"/>
      <c r="I71" s="96" t="s">
        <v>306</v>
      </c>
    </row>
    <row r="72" spans="1:9" ht="30" x14ac:dyDescent="0.25">
      <c r="A72" s="237" t="s">
        <v>307</v>
      </c>
      <c r="B72" s="221" t="s">
        <v>308</v>
      </c>
      <c r="C72" s="220">
        <v>41551</v>
      </c>
      <c r="D72" s="91" t="s">
        <v>276</v>
      </c>
      <c r="E72" s="221" t="s">
        <v>39</v>
      </c>
      <c r="F72" s="91" t="s">
        <v>309</v>
      </c>
      <c r="G72" s="93"/>
      <c r="H72" s="93"/>
      <c r="I72" s="91" t="s">
        <v>296</v>
      </c>
    </row>
    <row r="73" spans="1:9" ht="45" x14ac:dyDescent="0.25">
      <c r="A73" s="238" t="s">
        <v>310</v>
      </c>
      <c r="B73" s="224" t="s">
        <v>311</v>
      </c>
      <c r="C73" s="223">
        <v>41568</v>
      </c>
      <c r="D73" s="96" t="s">
        <v>312</v>
      </c>
      <c r="E73" s="224" t="s">
        <v>313</v>
      </c>
      <c r="F73" s="96" t="s">
        <v>314</v>
      </c>
      <c r="G73" s="98"/>
      <c r="H73" s="98"/>
      <c r="I73" s="96" t="s">
        <v>296</v>
      </c>
    </row>
    <row r="74" spans="1:9" ht="30" x14ac:dyDescent="0.25">
      <c r="A74" s="237" t="s">
        <v>315</v>
      </c>
      <c r="B74" s="221" t="s">
        <v>316</v>
      </c>
      <c r="C74" s="220">
        <v>41570</v>
      </c>
      <c r="D74" s="91" t="s">
        <v>276</v>
      </c>
      <c r="E74" s="221" t="s">
        <v>39</v>
      </c>
      <c r="F74" s="91" t="s">
        <v>317</v>
      </c>
      <c r="G74" s="93"/>
      <c r="H74" s="93"/>
      <c r="I74" s="91" t="s">
        <v>296</v>
      </c>
    </row>
    <row r="75" spans="1:9" ht="45" x14ac:dyDescent="0.25">
      <c r="A75" s="238" t="s">
        <v>318</v>
      </c>
      <c r="B75" s="224" t="s">
        <v>319</v>
      </c>
      <c r="C75" s="223">
        <v>41587</v>
      </c>
      <c r="D75" s="96" t="s">
        <v>320</v>
      </c>
      <c r="E75" s="224" t="s">
        <v>321</v>
      </c>
      <c r="F75" s="96" t="s">
        <v>322</v>
      </c>
      <c r="G75" s="98"/>
      <c r="H75" s="98"/>
      <c r="I75" s="96" t="s">
        <v>296</v>
      </c>
    </row>
    <row r="76" spans="1:9" x14ac:dyDescent="0.25">
      <c r="A76" s="237" t="s">
        <v>323</v>
      </c>
      <c r="B76" s="221" t="s">
        <v>324</v>
      </c>
      <c r="C76" s="220">
        <v>41589</v>
      </c>
      <c r="D76" s="91" t="s">
        <v>276</v>
      </c>
      <c r="E76" s="221" t="s">
        <v>39</v>
      </c>
      <c r="F76" s="91" t="s">
        <v>325</v>
      </c>
      <c r="G76" s="93">
        <v>81000</v>
      </c>
      <c r="H76" s="93">
        <v>56700</v>
      </c>
      <c r="I76" s="91" t="s">
        <v>92</v>
      </c>
    </row>
    <row r="77" spans="1:9" x14ac:dyDescent="0.25">
      <c r="A77" s="239" t="s">
        <v>326</v>
      </c>
      <c r="B77" s="240" t="s">
        <v>327</v>
      </c>
      <c r="C77" s="241">
        <v>41145</v>
      </c>
      <c r="D77" s="242" t="s">
        <v>276</v>
      </c>
      <c r="E77" s="224" t="s">
        <v>39</v>
      </c>
      <c r="F77" s="96" t="s">
        <v>328</v>
      </c>
      <c r="G77" s="243">
        <v>1350000</v>
      </c>
      <c r="H77" s="243">
        <v>945000</v>
      </c>
      <c r="I77" s="96" t="s">
        <v>92</v>
      </c>
    </row>
    <row r="78" spans="1:9" ht="30" x14ac:dyDescent="0.25">
      <c r="A78" s="237" t="s">
        <v>329</v>
      </c>
      <c r="B78" s="221" t="s">
        <v>330</v>
      </c>
      <c r="C78" s="220">
        <v>40603</v>
      </c>
      <c r="D78" s="91" t="s">
        <v>119</v>
      </c>
      <c r="E78" s="221" t="s">
        <v>120</v>
      </c>
      <c r="F78" s="91" t="s">
        <v>331</v>
      </c>
      <c r="G78" s="93">
        <v>2000000</v>
      </c>
      <c r="H78" s="93">
        <v>1400000</v>
      </c>
      <c r="I78" s="91" t="s">
        <v>92</v>
      </c>
    </row>
    <row r="79" spans="1:9" ht="30" x14ac:dyDescent="0.25">
      <c r="A79" s="238" t="s">
        <v>332</v>
      </c>
      <c r="B79" s="224" t="s">
        <v>333</v>
      </c>
      <c r="C79" s="223">
        <v>40945</v>
      </c>
      <c r="D79" s="96" t="s">
        <v>276</v>
      </c>
      <c r="E79" s="224" t="s">
        <v>39</v>
      </c>
      <c r="F79" s="96" t="s">
        <v>334</v>
      </c>
      <c r="G79" s="98">
        <v>9222000</v>
      </c>
      <c r="H79" s="98">
        <v>6455400</v>
      </c>
      <c r="I79" s="96" t="s">
        <v>92</v>
      </c>
    </row>
    <row r="80" spans="1:9" x14ac:dyDescent="0.25">
      <c r="A80" s="90" t="s">
        <v>335</v>
      </c>
      <c r="B80" s="91" t="s">
        <v>336</v>
      </c>
      <c r="C80" s="220">
        <v>41591</v>
      </c>
      <c r="D80" s="221" t="s">
        <v>276</v>
      </c>
      <c r="E80" s="221" t="s">
        <v>39</v>
      </c>
      <c r="F80" s="91" t="s">
        <v>337</v>
      </c>
      <c r="G80" s="93">
        <v>5550000</v>
      </c>
      <c r="H80" s="93"/>
      <c r="I80" s="91" t="s">
        <v>282</v>
      </c>
    </row>
    <row r="81" spans="1:9" ht="60" x14ac:dyDescent="0.25">
      <c r="A81" s="244" t="s">
        <v>338</v>
      </c>
      <c r="B81" s="245" t="s">
        <v>339</v>
      </c>
      <c r="C81" s="246">
        <v>40462</v>
      </c>
      <c r="D81" s="224" t="s">
        <v>276</v>
      </c>
      <c r="E81" s="224" t="s">
        <v>39</v>
      </c>
      <c r="F81" s="247" t="s">
        <v>340</v>
      </c>
      <c r="G81" s="248">
        <v>34680000</v>
      </c>
      <c r="H81" s="248"/>
      <c r="I81" s="96" t="s">
        <v>292</v>
      </c>
    </row>
    <row r="82" spans="1:9" ht="45" x14ac:dyDescent="0.25">
      <c r="A82" s="237" t="s">
        <v>341</v>
      </c>
      <c r="B82" s="221" t="s">
        <v>342</v>
      </c>
      <c r="C82" s="220">
        <v>40905</v>
      </c>
      <c r="D82" s="221" t="s">
        <v>276</v>
      </c>
      <c r="E82" s="221" t="s">
        <v>39</v>
      </c>
      <c r="F82" s="231" t="s">
        <v>343</v>
      </c>
      <c r="G82" s="93">
        <v>9150000</v>
      </c>
      <c r="H82" s="93"/>
      <c r="I82" s="91" t="s">
        <v>282</v>
      </c>
    </row>
    <row r="83" spans="1:9" x14ac:dyDescent="0.25">
      <c r="A83" s="238" t="s">
        <v>344</v>
      </c>
      <c r="B83" s="224" t="s">
        <v>345</v>
      </c>
      <c r="C83" s="223">
        <v>40634</v>
      </c>
      <c r="D83" s="224" t="s">
        <v>276</v>
      </c>
      <c r="E83" s="224" t="s">
        <v>39</v>
      </c>
      <c r="F83" s="249" t="s">
        <v>96</v>
      </c>
      <c r="G83" s="98">
        <v>2791746.32</v>
      </c>
      <c r="H83" s="98">
        <v>1954222.43</v>
      </c>
      <c r="I83" s="96" t="s">
        <v>92</v>
      </c>
    </row>
    <row r="84" spans="1:9" ht="30" x14ac:dyDescent="0.25">
      <c r="A84" s="250" t="s">
        <v>346</v>
      </c>
      <c r="B84" s="233" t="s">
        <v>347</v>
      </c>
      <c r="C84" s="232">
        <v>40683</v>
      </c>
      <c r="D84" s="221" t="s">
        <v>276</v>
      </c>
      <c r="E84" s="221" t="s">
        <v>39</v>
      </c>
      <c r="F84" s="231" t="s">
        <v>348</v>
      </c>
      <c r="G84" s="93">
        <v>12000000</v>
      </c>
      <c r="H84" s="93"/>
      <c r="I84" s="91" t="s">
        <v>257</v>
      </c>
    </row>
    <row r="85" spans="1:9" ht="45" x14ac:dyDescent="0.25">
      <c r="A85" s="239" t="s">
        <v>349</v>
      </c>
      <c r="B85" s="240" t="s">
        <v>350</v>
      </c>
      <c r="C85" s="241">
        <v>40955</v>
      </c>
      <c r="D85" s="224" t="s">
        <v>276</v>
      </c>
      <c r="E85" s="224" t="s">
        <v>39</v>
      </c>
      <c r="F85" s="247" t="s">
        <v>351</v>
      </c>
      <c r="G85" s="243">
        <v>7000000</v>
      </c>
      <c r="H85" s="243"/>
      <c r="I85" s="98" t="s">
        <v>282</v>
      </c>
    </row>
    <row r="86" spans="1:9" ht="60" x14ac:dyDescent="0.25">
      <c r="A86" s="251" t="s">
        <v>352</v>
      </c>
      <c r="B86" s="252" t="s">
        <v>353</v>
      </c>
      <c r="C86" s="253">
        <v>40966</v>
      </c>
      <c r="D86" s="221" t="s">
        <v>276</v>
      </c>
      <c r="E86" s="221" t="s">
        <v>39</v>
      </c>
      <c r="F86" s="231" t="s">
        <v>354</v>
      </c>
      <c r="G86" s="93">
        <v>13050000</v>
      </c>
      <c r="H86" s="254">
        <v>5670000</v>
      </c>
      <c r="I86" s="91" t="s">
        <v>355</v>
      </c>
    </row>
    <row r="87" spans="1:9" ht="60" x14ac:dyDescent="0.25">
      <c r="A87" s="239" t="s">
        <v>356</v>
      </c>
      <c r="B87" s="240" t="s">
        <v>357</v>
      </c>
      <c r="C87" s="241">
        <v>40945</v>
      </c>
      <c r="D87" s="224" t="s">
        <v>276</v>
      </c>
      <c r="E87" s="224" t="s">
        <v>39</v>
      </c>
      <c r="F87" s="247" t="s">
        <v>358</v>
      </c>
      <c r="G87" s="243">
        <v>5262000</v>
      </c>
      <c r="H87" s="243">
        <v>3158400</v>
      </c>
      <c r="I87" s="96" t="s">
        <v>359</v>
      </c>
    </row>
    <row r="88" spans="1:9" x14ac:dyDescent="0.25">
      <c r="A88" s="237" t="s">
        <v>360</v>
      </c>
      <c r="B88" s="221" t="s">
        <v>361</v>
      </c>
      <c r="C88" s="220">
        <v>40312</v>
      </c>
      <c r="D88" s="221" t="s">
        <v>276</v>
      </c>
      <c r="E88" s="221" t="s">
        <v>39</v>
      </c>
      <c r="F88" s="231" t="s">
        <v>96</v>
      </c>
      <c r="G88" s="93">
        <v>2000000</v>
      </c>
      <c r="H88" s="93">
        <v>1400000</v>
      </c>
      <c r="I88" s="91" t="s">
        <v>92</v>
      </c>
    </row>
    <row r="89" spans="1:9" ht="30.75" thickBot="1" x14ac:dyDescent="0.3">
      <c r="A89" s="240" t="s">
        <v>362</v>
      </c>
      <c r="B89" s="240" t="s">
        <v>363</v>
      </c>
      <c r="C89" s="255">
        <v>40870</v>
      </c>
      <c r="D89" s="242" t="s">
        <v>276</v>
      </c>
      <c r="E89" s="240" t="s">
        <v>39</v>
      </c>
      <c r="F89" s="240" t="s">
        <v>96</v>
      </c>
      <c r="G89" s="243">
        <v>1400000</v>
      </c>
      <c r="H89" s="243"/>
      <c r="I89" s="96" t="s">
        <v>257</v>
      </c>
    </row>
    <row r="90" spans="1:9" ht="16.5" thickBot="1" x14ac:dyDescent="0.3">
      <c r="A90" s="368" t="s">
        <v>77</v>
      </c>
      <c r="B90" s="369"/>
      <c r="C90" s="369"/>
      <c r="D90" s="369"/>
      <c r="E90" s="369"/>
      <c r="F90" s="370"/>
      <c r="G90" s="256">
        <f>SUM(G4:G89)</f>
        <v>545276994.14999998</v>
      </c>
      <c r="H90" s="256">
        <f>SUM(H4:H89)</f>
        <v>101275194.67999998</v>
      </c>
    </row>
    <row r="91" spans="1:9" ht="15.75" x14ac:dyDescent="0.25">
      <c r="A91" s="257" t="s">
        <v>364</v>
      </c>
      <c r="B91" s="257"/>
      <c r="C91" s="257"/>
      <c r="D91" s="257"/>
      <c r="H91" s="258"/>
      <c r="I91" s="135"/>
    </row>
    <row r="92" spans="1:9" ht="15.75" x14ac:dyDescent="0.25">
      <c r="A92" s="257" t="s">
        <v>365</v>
      </c>
      <c r="B92" s="257"/>
      <c r="C92" s="257"/>
      <c r="D92" s="257"/>
      <c r="H92" s="258"/>
      <c r="I92" s="135"/>
    </row>
    <row r="93" spans="1:9" ht="15.75" x14ac:dyDescent="0.25">
      <c r="A93" s="257" t="s">
        <v>366</v>
      </c>
      <c r="B93" s="257"/>
      <c r="C93" s="257"/>
      <c r="D93" s="257"/>
      <c r="E93" s="257"/>
      <c r="F93" s="257"/>
      <c r="G93" s="257"/>
      <c r="H93" s="258"/>
      <c r="I93" s="135"/>
    </row>
    <row r="94" spans="1:9" ht="15.75" x14ac:dyDescent="0.25">
      <c r="A94" s="259"/>
      <c r="B94" s="259"/>
      <c r="C94" s="259"/>
      <c r="D94" s="259"/>
      <c r="E94" s="135"/>
      <c r="F94" s="135"/>
      <c r="G94" s="135"/>
      <c r="H94" s="258"/>
      <c r="I94" s="135"/>
    </row>
    <row r="95" spans="1:9" ht="15.75" x14ac:dyDescent="0.25">
      <c r="A95" s="260" t="s">
        <v>78</v>
      </c>
    </row>
    <row r="96" spans="1:9" ht="15.75" x14ac:dyDescent="0.25">
      <c r="A96" s="371" t="s">
        <v>367</v>
      </c>
      <c r="B96" s="371"/>
      <c r="C96" s="371"/>
      <c r="D96" s="371"/>
    </row>
    <row r="97" spans="1:7" ht="15.75" x14ac:dyDescent="0.25">
      <c r="A97" s="371" t="s">
        <v>368</v>
      </c>
      <c r="B97" s="371"/>
      <c r="C97" s="371"/>
      <c r="D97" s="371"/>
      <c r="G97" s="261"/>
    </row>
    <row r="98" spans="1:7" ht="15.75" x14ac:dyDescent="0.25">
      <c r="A98" s="371" t="s">
        <v>369</v>
      </c>
      <c r="B98" s="371"/>
      <c r="C98" s="371"/>
      <c r="D98" s="371"/>
    </row>
    <row r="99" spans="1:7" ht="15.75" x14ac:dyDescent="0.25">
      <c r="A99" s="371" t="s">
        <v>370</v>
      </c>
      <c r="B99" s="371"/>
      <c r="C99" s="371"/>
      <c r="D99" s="371"/>
    </row>
    <row r="100" spans="1:7" ht="15.75" x14ac:dyDescent="0.25">
      <c r="A100" s="371" t="s">
        <v>371</v>
      </c>
      <c r="B100" s="371"/>
      <c r="C100" s="371"/>
      <c r="D100" s="371"/>
    </row>
    <row r="101" spans="1:7" ht="15.75" x14ac:dyDescent="0.25">
      <c r="A101" s="371" t="s">
        <v>372</v>
      </c>
      <c r="B101" s="371"/>
      <c r="C101" s="371"/>
      <c r="D101" s="371"/>
    </row>
    <row r="102" spans="1:7" ht="15.75" x14ac:dyDescent="0.25">
      <c r="A102" s="135"/>
    </row>
    <row r="103" spans="1:7" ht="15.75" x14ac:dyDescent="0.25">
      <c r="A103" s="135"/>
    </row>
    <row r="104" spans="1:7" ht="15.75" x14ac:dyDescent="0.25">
      <c r="A104" s="135"/>
    </row>
  </sheetData>
  <mergeCells count="8">
    <mergeCell ref="A1:I1"/>
    <mergeCell ref="A90:F90"/>
    <mergeCell ref="A101:D101"/>
    <mergeCell ref="A96:D96"/>
    <mergeCell ref="A97:D97"/>
    <mergeCell ref="A98:D98"/>
    <mergeCell ref="A99:D99"/>
    <mergeCell ref="A100:D100"/>
  </mergeCells>
  <pageMargins left="0.511811024" right="0.511811024" top="0.78740157499999996" bottom="0.78740157499999996" header="0.31496062000000002" footer="0.3149606200000000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8"/>
  <sheetViews>
    <sheetView topLeftCell="A22" workbookViewId="0">
      <selection activeCell="J38" sqref="J38"/>
    </sheetView>
  </sheetViews>
  <sheetFormatPr defaultRowHeight="15" x14ac:dyDescent="0.25"/>
  <cols>
    <col min="1" max="1" width="3.7109375" customWidth="1"/>
    <col min="2" max="2" width="25.140625" customWidth="1"/>
    <col min="3" max="3" width="26.140625" customWidth="1"/>
    <col min="4" max="4" width="12.7109375" customWidth="1"/>
    <col min="5" max="5" width="34.28515625" customWidth="1"/>
    <col min="6" max="6" width="21.85546875" customWidth="1"/>
    <col min="7" max="7" width="45" customWidth="1"/>
    <col min="8" max="8" width="24.28515625" style="23" customWidth="1"/>
    <col min="9" max="9" width="20.7109375" style="23" customWidth="1"/>
    <col min="10" max="10" width="26.5703125" customWidth="1"/>
  </cols>
  <sheetData>
    <row r="1" spans="1:10" ht="48.75" customHeight="1" x14ac:dyDescent="0.25">
      <c r="B1" s="85" t="s">
        <v>0</v>
      </c>
      <c r="C1" s="307"/>
      <c r="D1" s="307"/>
      <c r="E1" s="307"/>
      <c r="F1" s="307"/>
      <c r="G1" s="307"/>
      <c r="H1" s="45"/>
      <c r="I1" s="45"/>
      <c r="J1" s="307"/>
    </row>
    <row r="2" spans="1:10" ht="2.25" customHeight="1" x14ac:dyDescent="0.25"/>
    <row r="3" spans="1:10" ht="18.75" x14ac:dyDescent="0.3">
      <c r="C3" s="46" t="s">
        <v>373</v>
      </c>
    </row>
    <row r="4" spans="1:10" ht="33.75" customHeight="1" x14ac:dyDescent="0.25"/>
    <row r="5" spans="1:10" ht="15.75" thickBot="1" x14ac:dyDescent="0.3"/>
    <row r="6" spans="1:10" ht="63" x14ac:dyDescent="0.25">
      <c r="B6" s="47" t="s">
        <v>2</v>
      </c>
      <c r="C6" s="47" t="s">
        <v>3</v>
      </c>
      <c r="D6" s="48" t="s">
        <v>87</v>
      </c>
      <c r="E6" s="47" t="s">
        <v>5</v>
      </c>
      <c r="F6" s="47" t="s">
        <v>6</v>
      </c>
      <c r="G6" s="47" t="s">
        <v>7</v>
      </c>
      <c r="H6" s="49" t="s">
        <v>8</v>
      </c>
      <c r="I6" s="50" t="s">
        <v>9</v>
      </c>
      <c r="J6" s="51" t="s">
        <v>10</v>
      </c>
    </row>
    <row r="7" spans="1:10" ht="30" x14ac:dyDescent="0.25">
      <c r="B7" s="52" t="s">
        <v>374</v>
      </c>
      <c r="C7" s="52" t="s">
        <v>375</v>
      </c>
      <c r="D7" s="53">
        <v>40591</v>
      </c>
      <c r="E7" s="54" t="s">
        <v>376</v>
      </c>
      <c r="F7" s="55" t="s">
        <v>313</v>
      </c>
      <c r="G7" s="52" t="s">
        <v>377</v>
      </c>
      <c r="H7" s="56">
        <v>13500</v>
      </c>
      <c r="I7" s="57"/>
      <c r="J7" s="311" t="s">
        <v>378</v>
      </c>
    </row>
    <row r="8" spans="1:10" x14ac:dyDescent="0.25">
      <c r="B8" s="59" t="s">
        <v>379</v>
      </c>
      <c r="C8" s="59" t="s">
        <v>380</v>
      </c>
      <c r="D8" s="60">
        <v>40637</v>
      </c>
      <c r="E8" s="61" t="s">
        <v>38</v>
      </c>
      <c r="F8" s="62" t="s">
        <v>39</v>
      </c>
      <c r="G8" s="59" t="s">
        <v>381</v>
      </c>
      <c r="H8" s="63">
        <v>67500</v>
      </c>
      <c r="I8" s="64">
        <f t="shared" ref="I8" si="0">H8*0.7</f>
        <v>47250</v>
      </c>
      <c r="J8" s="32" t="s">
        <v>16</v>
      </c>
    </row>
    <row r="9" spans="1:10" ht="30" x14ac:dyDescent="0.25">
      <c r="B9" s="65" t="s">
        <v>382</v>
      </c>
      <c r="C9" s="65" t="s">
        <v>383</v>
      </c>
      <c r="D9" s="66">
        <v>40639</v>
      </c>
      <c r="E9" s="67" t="s">
        <v>384</v>
      </c>
      <c r="F9" s="68" t="s">
        <v>385</v>
      </c>
      <c r="G9" s="58" t="s">
        <v>386</v>
      </c>
      <c r="H9" s="69">
        <v>20000</v>
      </c>
      <c r="I9" s="57"/>
      <c r="J9" s="58" t="s">
        <v>387</v>
      </c>
    </row>
    <row r="10" spans="1:10" ht="30" x14ac:dyDescent="0.25">
      <c r="B10" s="35" t="s">
        <v>388</v>
      </c>
      <c r="C10" s="35" t="s">
        <v>389</v>
      </c>
      <c r="D10" s="36">
        <v>40701</v>
      </c>
      <c r="E10" s="70" t="s">
        <v>384</v>
      </c>
      <c r="F10" s="71" t="s">
        <v>385</v>
      </c>
      <c r="G10" s="35" t="s">
        <v>390</v>
      </c>
      <c r="H10" s="72">
        <v>10000</v>
      </c>
      <c r="I10" s="73"/>
      <c r="J10" s="32" t="s">
        <v>391</v>
      </c>
    </row>
    <row r="11" spans="1:10" x14ac:dyDescent="0.25">
      <c r="B11" s="65" t="s">
        <v>392</v>
      </c>
      <c r="C11" s="65" t="s">
        <v>393</v>
      </c>
      <c r="D11" s="66">
        <v>40660</v>
      </c>
      <c r="E11" s="67" t="s">
        <v>384</v>
      </c>
      <c r="F11" s="68" t="s">
        <v>385</v>
      </c>
      <c r="G11" s="65" t="s">
        <v>394</v>
      </c>
      <c r="H11" s="69">
        <v>20000</v>
      </c>
      <c r="I11" s="57">
        <v>33238.080000000002</v>
      </c>
      <c r="J11" s="58" t="s">
        <v>97</v>
      </c>
    </row>
    <row r="12" spans="1:10" ht="30" x14ac:dyDescent="0.25">
      <c r="B12" s="35" t="s">
        <v>395</v>
      </c>
      <c r="C12" s="35" t="s">
        <v>396</v>
      </c>
      <c r="D12" s="36">
        <v>40701</v>
      </c>
      <c r="E12" s="70" t="s">
        <v>384</v>
      </c>
      <c r="F12" s="71" t="s">
        <v>385</v>
      </c>
      <c r="G12" s="35" t="s">
        <v>390</v>
      </c>
      <c r="H12" s="72">
        <v>20000</v>
      </c>
      <c r="I12" s="73"/>
      <c r="J12" s="32" t="s">
        <v>391</v>
      </c>
    </row>
    <row r="13" spans="1:10" x14ac:dyDescent="0.25">
      <c r="A13" s="312"/>
      <c r="B13" s="66" t="s">
        <v>397</v>
      </c>
      <c r="C13" s="65" t="s">
        <v>398</v>
      </c>
      <c r="D13" s="74">
        <v>40718</v>
      </c>
      <c r="E13" s="75" t="s">
        <v>38</v>
      </c>
      <c r="F13" s="68" t="s">
        <v>39</v>
      </c>
      <c r="G13" s="65" t="s">
        <v>399</v>
      </c>
      <c r="H13" s="69">
        <v>35000</v>
      </c>
      <c r="I13" s="57">
        <v>24500</v>
      </c>
      <c r="J13" s="58" t="s">
        <v>16</v>
      </c>
    </row>
    <row r="14" spans="1:10" ht="30" x14ac:dyDescent="0.25">
      <c r="A14" s="312"/>
      <c r="B14" s="35" t="s">
        <v>400</v>
      </c>
      <c r="C14" s="35" t="s">
        <v>401</v>
      </c>
      <c r="D14" s="36">
        <v>40736</v>
      </c>
      <c r="E14" s="70" t="s">
        <v>384</v>
      </c>
      <c r="F14" s="71" t="s">
        <v>385</v>
      </c>
      <c r="G14" s="35" t="s">
        <v>390</v>
      </c>
      <c r="H14" s="72">
        <v>10000</v>
      </c>
      <c r="I14" s="73"/>
      <c r="J14" s="32" t="s">
        <v>402</v>
      </c>
    </row>
    <row r="15" spans="1:10" x14ac:dyDescent="0.25">
      <c r="A15" s="312"/>
      <c r="B15" s="52" t="s">
        <v>403</v>
      </c>
      <c r="C15" s="52" t="s">
        <v>404</v>
      </c>
      <c r="D15" s="53">
        <v>40777</v>
      </c>
      <c r="E15" s="54" t="s">
        <v>22</v>
      </c>
      <c r="F15" s="55" t="s">
        <v>23</v>
      </c>
      <c r="G15" s="52" t="s">
        <v>405</v>
      </c>
      <c r="H15" s="56">
        <v>26250</v>
      </c>
      <c r="I15" s="76">
        <v>18375</v>
      </c>
      <c r="J15" s="65" t="s">
        <v>16</v>
      </c>
    </row>
    <row r="16" spans="1:10" x14ac:dyDescent="0.25">
      <c r="A16" s="313"/>
      <c r="B16" s="59" t="s">
        <v>406</v>
      </c>
      <c r="C16" s="59" t="s">
        <v>407</v>
      </c>
      <c r="D16" s="60">
        <v>40868</v>
      </c>
      <c r="E16" s="61" t="s">
        <v>408</v>
      </c>
      <c r="F16" s="62" t="s">
        <v>120</v>
      </c>
      <c r="G16" s="59" t="s">
        <v>399</v>
      </c>
      <c r="H16" s="63">
        <v>1400000</v>
      </c>
      <c r="I16" s="64">
        <f>H16*0.7</f>
        <v>979999.99999999988</v>
      </c>
      <c r="J16" s="32" t="s">
        <v>16</v>
      </c>
    </row>
    <row r="17" spans="1:10" ht="30" x14ac:dyDescent="0.25">
      <c r="B17" s="52" t="s">
        <v>409</v>
      </c>
      <c r="C17" s="52" t="s">
        <v>410</v>
      </c>
      <c r="D17" s="53">
        <v>40872</v>
      </c>
      <c r="E17" s="54" t="s">
        <v>376</v>
      </c>
      <c r="F17" s="55" t="s">
        <v>313</v>
      </c>
      <c r="G17" s="52" t="s">
        <v>411</v>
      </c>
      <c r="H17" s="56">
        <v>11000</v>
      </c>
      <c r="I17" s="57"/>
      <c r="J17" s="58" t="s">
        <v>378</v>
      </c>
    </row>
    <row r="18" spans="1:10" ht="30" x14ac:dyDescent="0.25">
      <c r="B18" s="59" t="s">
        <v>412</v>
      </c>
      <c r="C18" s="59" t="s">
        <v>413</v>
      </c>
      <c r="D18" s="60">
        <v>40883</v>
      </c>
      <c r="E18" s="70" t="s">
        <v>384</v>
      </c>
      <c r="F18" s="71" t="s">
        <v>385</v>
      </c>
      <c r="G18" s="59" t="s">
        <v>411</v>
      </c>
      <c r="H18" s="63">
        <v>22000</v>
      </c>
      <c r="I18" s="73"/>
      <c r="J18" s="32" t="s">
        <v>378</v>
      </c>
    </row>
    <row r="19" spans="1:10" x14ac:dyDescent="0.25">
      <c r="B19" s="52" t="s">
        <v>414</v>
      </c>
      <c r="C19" s="52" t="s">
        <v>415</v>
      </c>
      <c r="D19" s="53">
        <v>40883</v>
      </c>
      <c r="E19" s="54" t="s">
        <v>416</v>
      </c>
      <c r="F19" s="55" t="s">
        <v>417</v>
      </c>
      <c r="G19" s="52" t="s">
        <v>411</v>
      </c>
      <c r="H19" s="56">
        <v>62500</v>
      </c>
      <c r="I19" s="76">
        <v>78565.38</v>
      </c>
      <c r="J19" s="58" t="s">
        <v>418</v>
      </c>
    </row>
    <row r="20" spans="1:10" ht="30" x14ac:dyDescent="0.25">
      <c r="B20" s="59" t="s">
        <v>419</v>
      </c>
      <c r="C20" s="59" t="s">
        <v>420</v>
      </c>
      <c r="D20" s="60">
        <v>41018</v>
      </c>
      <c r="E20" s="77" t="s">
        <v>421</v>
      </c>
      <c r="F20" s="62" t="s">
        <v>422</v>
      </c>
      <c r="G20" s="59" t="s">
        <v>411</v>
      </c>
      <c r="H20" s="63">
        <v>20000</v>
      </c>
      <c r="I20" s="64"/>
      <c r="J20" s="32" t="s">
        <v>378</v>
      </c>
    </row>
    <row r="21" spans="1:10" ht="30" x14ac:dyDescent="0.25">
      <c r="B21" s="52" t="s">
        <v>423</v>
      </c>
      <c r="C21" s="52" t="s">
        <v>424</v>
      </c>
      <c r="D21" s="53">
        <v>41071</v>
      </c>
      <c r="E21" s="54" t="s">
        <v>38</v>
      </c>
      <c r="F21" s="55" t="s">
        <v>39</v>
      </c>
      <c r="G21" s="52" t="s">
        <v>425</v>
      </c>
      <c r="H21" s="76"/>
      <c r="I21" s="76"/>
      <c r="J21" s="58" t="s">
        <v>426</v>
      </c>
    </row>
    <row r="22" spans="1:10" x14ac:dyDescent="0.25">
      <c r="B22" s="59" t="s">
        <v>427</v>
      </c>
      <c r="C22" s="59" t="s">
        <v>428</v>
      </c>
      <c r="D22" s="60">
        <v>41025</v>
      </c>
      <c r="E22" s="61" t="s">
        <v>38</v>
      </c>
      <c r="F22" s="62" t="s">
        <v>39</v>
      </c>
      <c r="G22" s="59" t="s">
        <v>429</v>
      </c>
      <c r="H22" s="63">
        <v>1400000</v>
      </c>
      <c r="I22" s="64"/>
      <c r="J22" s="32" t="s">
        <v>430</v>
      </c>
    </row>
    <row r="23" spans="1:10" x14ac:dyDescent="0.25">
      <c r="A23">
        <v>60</v>
      </c>
      <c r="B23" s="52" t="s">
        <v>431</v>
      </c>
      <c r="C23" s="52" t="s">
        <v>432</v>
      </c>
      <c r="D23" s="53">
        <v>41183</v>
      </c>
      <c r="E23" s="54" t="s">
        <v>433</v>
      </c>
      <c r="F23" s="55" t="s">
        <v>434</v>
      </c>
      <c r="G23" s="65" t="s">
        <v>435</v>
      </c>
      <c r="H23" s="76">
        <v>60000</v>
      </c>
      <c r="I23" s="76">
        <v>42000</v>
      </c>
      <c r="J23" s="58" t="s">
        <v>16</v>
      </c>
    </row>
    <row r="24" spans="1:10" ht="30" x14ac:dyDescent="0.25">
      <c r="B24" s="59" t="s">
        <v>436</v>
      </c>
      <c r="C24" s="59" t="s">
        <v>437</v>
      </c>
      <c r="D24" s="60">
        <v>41180</v>
      </c>
      <c r="E24" s="61" t="s">
        <v>38</v>
      </c>
      <c r="F24" s="62" t="s">
        <v>39</v>
      </c>
      <c r="G24" s="59" t="s">
        <v>438</v>
      </c>
      <c r="H24" s="64"/>
      <c r="I24" s="64"/>
      <c r="J24" s="32" t="s">
        <v>426</v>
      </c>
    </row>
    <row r="25" spans="1:10" x14ac:dyDescent="0.25">
      <c r="B25" s="52" t="s">
        <v>439</v>
      </c>
      <c r="C25" s="52" t="s">
        <v>440</v>
      </c>
      <c r="D25" s="53">
        <v>41102</v>
      </c>
      <c r="E25" s="54" t="s">
        <v>38</v>
      </c>
      <c r="F25" s="55" t="s">
        <v>39</v>
      </c>
      <c r="G25" s="52" t="s">
        <v>438</v>
      </c>
      <c r="H25" s="56">
        <v>375000</v>
      </c>
      <c r="I25" s="76">
        <f>H25*0.7</f>
        <v>262500</v>
      </c>
      <c r="J25" s="65" t="s">
        <v>16</v>
      </c>
    </row>
    <row r="26" spans="1:10" x14ac:dyDescent="0.25">
      <c r="B26" s="59" t="s">
        <v>441</v>
      </c>
      <c r="C26" s="59" t="s">
        <v>442</v>
      </c>
      <c r="D26" s="60">
        <v>41263</v>
      </c>
      <c r="E26" s="61" t="s">
        <v>443</v>
      </c>
      <c r="F26" s="62" t="s">
        <v>444</v>
      </c>
      <c r="G26" s="59" t="s">
        <v>445</v>
      </c>
      <c r="H26" s="63">
        <v>220000</v>
      </c>
      <c r="I26" s="64">
        <f>H26*0.7</f>
        <v>154000</v>
      </c>
      <c r="J26" s="35" t="s">
        <v>16</v>
      </c>
    </row>
    <row r="27" spans="1:10" x14ac:dyDescent="0.25">
      <c r="B27" s="52" t="s">
        <v>446</v>
      </c>
      <c r="C27" s="52" t="s">
        <v>447</v>
      </c>
      <c r="D27" s="53">
        <v>41263</v>
      </c>
      <c r="E27" s="54" t="s">
        <v>443</v>
      </c>
      <c r="F27" s="55" t="s">
        <v>444</v>
      </c>
      <c r="G27" s="52" t="s">
        <v>445</v>
      </c>
      <c r="H27" s="56">
        <v>110000</v>
      </c>
      <c r="I27" s="76">
        <f>H27*0.7</f>
        <v>77000</v>
      </c>
      <c r="J27" s="65" t="s">
        <v>16</v>
      </c>
    </row>
    <row r="28" spans="1:10" x14ac:dyDescent="0.25">
      <c r="B28" s="59" t="s">
        <v>448</v>
      </c>
      <c r="C28" s="59" t="s">
        <v>449</v>
      </c>
      <c r="D28" s="60">
        <v>41263</v>
      </c>
      <c r="E28" s="61" t="s">
        <v>443</v>
      </c>
      <c r="F28" s="62" t="s">
        <v>444</v>
      </c>
      <c r="G28" s="59" t="s">
        <v>445</v>
      </c>
      <c r="H28" s="63">
        <v>110000</v>
      </c>
      <c r="I28" s="64">
        <v>77000</v>
      </c>
      <c r="J28" s="35" t="s">
        <v>16</v>
      </c>
    </row>
    <row r="29" spans="1:10" x14ac:dyDescent="0.25">
      <c r="B29" s="52" t="s">
        <v>450</v>
      </c>
      <c r="C29" s="52" t="s">
        <v>451</v>
      </c>
      <c r="D29" s="53">
        <v>41263</v>
      </c>
      <c r="E29" s="54" t="s">
        <v>443</v>
      </c>
      <c r="F29" s="55" t="s">
        <v>444</v>
      </c>
      <c r="G29" s="52" t="s">
        <v>445</v>
      </c>
      <c r="H29" s="56">
        <v>110000</v>
      </c>
      <c r="I29" s="76">
        <v>77000</v>
      </c>
      <c r="J29" s="65" t="s">
        <v>16</v>
      </c>
    </row>
    <row r="30" spans="1:10" x14ac:dyDescent="0.25">
      <c r="B30" s="52" t="s">
        <v>452</v>
      </c>
      <c r="C30" s="52" t="s">
        <v>453</v>
      </c>
      <c r="D30" s="53">
        <v>41263</v>
      </c>
      <c r="E30" s="54" t="s">
        <v>443</v>
      </c>
      <c r="F30" s="55" t="s">
        <v>444</v>
      </c>
      <c r="G30" s="52" t="s">
        <v>445</v>
      </c>
      <c r="H30" s="56">
        <v>110000</v>
      </c>
      <c r="I30" s="76">
        <v>77000</v>
      </c>
      <c r="J30" s="65" t="s">
        <v>16</v>
      </c>
    </row>
    <row r="31" spans="1:10" ht="30" x14ac:dyDescent="0.25">
      <c r="B31" s="59" t="s">
        <v>454</v>
      </c>
      <c r="C31" s="59" t="s">
        <v>455</v>
      </c>
      <c r="D31" s="60">
        <v>41263</v>
      </c>
      <c r="E31" s="61" t="s">
        <v>456</v>
      </c>
      <c r="F31" s="62" t="s">
        <v>457</v>
      </c>
      <c r="G31" s="59" t="s">
        <v>445</v>
      </c>
      <c r="H31" s="64">
        <v>20000</v>
      </c>
      <c r="I31" s="64"/>
      <c r="J31" s="32" t="s">
        <v>458</v>
      </c>
    </row>
    <row r="32" spans="1:10" x14ac:dyDescent="0.25">
      <c r="B32" s="52" t="s">
        <v>459</v>
      </c>
      <c r="C32" s="52" t="s">
        <v>460</v>
      </c>
      <c r="D32" s="53">
        <v>41263</v>
      </c>
      <c r="E32" s="54" t="s">
        <v>456</v>
      </c>
      <c r="F32" s="55" t="s">
        <v>457</v>
      </c>
      <c r="G32" s="52" t="s">
        <v>445</v>
      </c>
      <c r="H32" s="76">
        <v>20000</v>
      </c>
      <c r="I32" s="76"/>
      <c r="J32" s="58" t="s">
        <v>461</v>
      </c>
    </row>
    <row r="33" spans="2:10" ht="30" x14ac:dyDescent="0.25">
      <c r="B33" s="59" t="s">
        <v>462</v>
      </c>
      <c r="C33" s="59" t="s">
        <v>463</v>
      </c>
      <c r="D33" s="60">
        <v>41263</v>
      </c>
      <c r="E33" s="61" t="s">
        <v>464</v>
      </c>
      <c r="F33" s="62" t="s">
        <v>465</v>
      </c>
      <c r="G33" s="59" t="s">
        <v>445</v>
      </c>
      <c r="H33" s="63">
        <v>48000</v>
      </c>
      <c r="I33" s="64"/>
      <c r="J33" s="32" t="s">
        <v>378</v>
      </c>
    </row>
    <row r="34" spans="2:10" x14ac:dyDescent="0.25">
      <c r="B34" s="52" t="s">
        <v>466</v>
      </c>
      <c r="C34" s="52" t="s">
        <v>467</v>
      </c>
      <c r="D34" s="53">
        <v>41263</v>
      </c>
      <c r="E34" s="67" t="s">
        <v>384</v>
      </c>
      <c r="F34" s="68" t="s">
        <v>385</v>
      </c>
      <c r="G34" s="52" t="s">
        <v>445</v>
      </c>
      <c r="H34" s="76">
        <v>42000</v>
      </c>
      <c r="I34" s="76"/>
      <c r="J34" s="58" t="s">
        <v>461</v>
      </c>
    </row>
    <row r="35" spans="2:10" x14ac:dyDescent="0.25">
      <c r="B35" s="59" t="s">
        <v>468</v>
      </c>
      <c r="C35" s="59" t="s">
        <v>469</v>
      </c>
      <c r="D35" s="60">
        <v>41263</v>
      </c>
      <c r="E35" s="61" t="s">
        <v>470</v>
      </c>
      <c r="F35" s="62" t="s">
        <v>471</v>
      </c>
      <c r="G35" s="59" t="s">
        <v>445</v>
      </c>
      <c r="H35" s="64">
        <v>80000</v>
      </c>
      <c r="I35" s="64"/>
      <c r="J35" s="32" t="s">
        <v>472</v>
      </c>
    </row>
    <row r="36" spans="2:10" ht="30" x14ac:dyDescent="0.25">
      <c r="B36" s="52" t="s">
        <v>473</v>
      </c>
      <c r="C36" s="52" t="s">
        <v>474</v>
      </c>
      <c r="D36" s="53">
        <v>41263</v>
      </c>
      <c r="E36" s="54" t="s">
        <v>38</v>
      </c>
      <c r="F36" s="55" t="s">
        <v>39</v>
      </c>
      <c r="G36" s="52" t="s">
        <v>475</v>
      </c>
      <c r="H36" s="76" t="s">
        <v>59</v>
      </c>
      <c r="I36" s="76" t="s">
        <v>59</v>
      </c>
      <c r="J36" s="58" t="s">
        <v>476</v>
      </c>
    </row>
    <row r="37" spans="2:10" x14ac:dyDescent="0.25">
      <c r="B37" s="52" t="s">
        <v>477</v>
      </c>
      <c r="C37" s="52" t="s">
        <v>478</v>
      </c>
      <c r="D37" s="53">
        <v>41263</v>
      </c>
      <c r="E37" s="54" t="s">
        <v>479</v>
      </c>
      <c r="F37" s="55" t="s">
        <v>480</v>
      </c>
      <c r="G37" s="52" t="s">
        <v>445</v>
      </c>
      <c r="H37" s="56">
        <v>350000</v>
      </c>
      <c r="I37" s="76">
        <v>245000</v>
      </c>
      <c r="J37" s="58" t="s">
        <v>16</v>
      </c>
    </row>
    <row r="38" spans="2:10" ht="30" x14ac:dyDescent="0.25">
      <c r="B38" s="59" t="s">
        <v>481</v>
      </c>
      <c r="C38" s="59" t="s">
        <v>482</v>
      </c>
      <c r="D38" s="60">
        <v>41386</v>
      </c>
      <c r="E38" s="61" t="s">
        <v>38</v>
      </c>
      <c r="F38" s="62" t="s">
        <v>39</v>
      </c>
      <c r="G38" s="59" t="s">
        <v>483</v>
      </c>
      <c r="H38" s="64"/>
      <c r="I38" s="64"/>
      <c r="J38" s="32" t="s">
        <v>426</v>
      </c>
    </row>
    <row r="39" spans="2:10" x14ac:dyDescent="0.25">
      <c r="B39" s="52" t="s">
        <v>484</v>
      </c>
      <c r="C39" s="52" t="s">
        <v>485</v>
      </c>
      <c r="D39" s="53">
        <v>41465</v>
      </c>
      <c r="E39" s="54" t="s">
        <v>38</v>
      </c>
      <c r="F39" s="55" t="s">
        <v>39</v>
      </c>
      <c r="G39" s="52" t="s">
        <v>486</v>
      </c>
      <c r="H39" s="56">
        <v>33750</v>
      </c>
      <c r="I39" s="76">
        <f>H39*0.7</f>
        <v>23625</v>
      </c>
      <c r="J39" s="65" t="s">
        <v>16</v>
      </c>
    </row>
    <row r="40" spans="2:10" x14ac:dyDescent="0.25">
      <c r="B40" s="59" t="s">
        <v>487</v>
      </c>
      <c r="C40" s="59" t="s">
        <v>488</v>
      </c>
      <c r="D40" s="60">
        <v>41526</v>
      </c>
      <c r="E40" s="61" t="s">
        <v>464</v>
      </c>
      <c r="F40" s="62" t="s">
        <v>465</v>
      </c>
      <c r="G40" s="59" t="s">
        <v>394</v>
      </c>
      <c r="H40" s="64">
        <v>24000</v>
      </c>
      <c r="I40" s="64">
        <v>16800</v>
      </c>
      <c r="J40" s="32" t="s">
        <v>16</v>
      </c>
    </row>
    <row r="41" spans="2:10" ht="30" x14ac:dyDescent="0.25">
      <c r="B41" s="52" t="s">
        <v>489</v>
      </c>
      <c r="C41" s="52" t="s">
        <v>490</v>
      </c>
      <c r="D41" s="53">
        <v>41526</v>
      </c>
      <c r="E41" s="78" t="s">
        <v>491</v>
      </c>
      <c r="F41" s="55" t="s">
        <v>422</v>
      </c>
      <c r="G41" s="52" t="s">
        <v>394</v>
      </c>
      <c r="H41" s="56">
        <v>48000</v>
      </c>
      <c r="I41" s="76"/>
      <c r="J41" s="58" t="s">
        <v>378</v>
      </c>
    </row>
    <row r="42" spans="2:10" ht="30" x14ac:dyDescent="0.25">
      <c r="B42" s="59" t="s">
        <v>492</v>
      </c>
      <c r="C42" s="59" t="s">
        <v>493</v>
      </c>
      <c r="D42" s="60">
        <v>41516</v>
      </c>
      <c r="E42" s="77" t="s">
        <v>38</v>
      </c>
      <c r="F42" s="62" t="s">
        <v>39</v>
      </c>
      <c r="G42" s="59" t="s">
        <v>494</v>
      </c>
      <c r="H42" s="64"/>
      <c r="I42" s="64"/>
      <c r="J42" s="32" t="s">
        <v>426</v>
      </c>
    </row>
    <row r="43" spans="2:10" ht="30" x14ac:dyDescent="0.25">
      <c r="B43" s="52" t="s">
        <v>495</v>
      </c>
      <c r="C43" s="52" t="s">
        <v>496</v>
      </c>
      <c r="D43" s="53">
        <v>41547</v>
      </c>
      <c r="E43" s="54" t="s">
        <v>38</v>
      </c>
      <c r="F43" s="55" t="s">
        <v>39</v>
      </c>
      <c r="G43" s="52" t="s">
        <v>497</v>
      </c>
      <c r="H43" s="76"/>
      <c r="I43" s="76"/>
      <c r="J43" s="58" t="s">
        <v>426</v>
      </c>
    </row>
    <row r="44" spans="2:10" ht="30.75" thickBot="1" x14ac:dyDescent="0.3">
      <c r="B44" s="59" t="s">
        <v>498</v>
      </c>
      <c r="C44" s="35" t="s">
        <v>499</v>
      </c>
      <c r="D44" s="60">
        <v>41610</v>
      </c>
      <c r="E44" s="61" t="s">
        <v>433</v>
      </c>
      <c r="F44" s="62" t="s">
        <v>434</v>
      </c>
      <c r="G44" s="59" t="s">
        <v>500</v>
      </c>
      <c r="H44" s="64"/>
      <c r="I44" s="64"/>
      <c r="J44" s="32" t="s">
        <v>426</v>
      </c>
    </row>
    <row r="45" spans="2:10" ht="16.5" thickBot="1" x14ac:dyDescent="0.3">
      <c r="B45" s="79" t="s">
        <v>77</v>
      </c>
      <c r="C45" s="80"/>
      <c r="D45" s="80"/>
      <c r="E45" s="80"/>
      <c r="F45" s="80"/>
      <c r="G45" s="80"/>
      <c r="H45" s="81">
        <f>SUM(H7:H44)</f>
        <v>4898500</v>
      </c>
      <c r="I45" s="82">
        <f>SUM(I7:I44)</f>
        <v>2233853.46</v>
      </c>
    </row>
    <row r="47" spans="2:10" ht="15.75" x14ac:dyDescent="0.25">
      <c r="B47" s="83" t="s">
        <v>78</v>
      </c>
    </row>
    <row r="48" spans="2:10" ht="15.75" x14ac:dyDescent="0.25">
      <c r="B48" s="84" t="s">
        <v>79</v>
      </c>
    </row>
    <row r="49" spans="2:2" ht="15.75" x14ac:dyDescent="0.25">
      <c r="B49" s="84" t="s">
        <v>80</v>
      </c>
    </row>
    <row r="50" spans="2:2" ht="15.75" x14ac:dyDescent="0.25">
      <c r="B50" s="84" t="s">
        <v>81</v>
      </c>
    </row>
    <row r="51" spans="2:2" ht="15.75" x14ac:dyDescent="0.25">
      <c r="B51" s="84" t="s">
        <v>82</v>
      </c>
    </row>
    <row r="52" spans="2:2" ht="15.75" x14ac:dyDescent="0.25">
      <c r="B52" s="84" t="s">
        <v>83</v>
      </c>
    </row>
    <row r="53" spans="2:2" ht="15.75" x14ac:dyDescent="0.25">
      <c r="B53" s="84" t="s">
        <v>84</v>
      </c>
    </row>
    <row r="54" spans="2:2" ht="15.75" x14ac:dyDescent="0.25">
      <c r="B54" s="84"/>
    </row>
    <row r="55" spans="2:2" ht="15.75" x14ac:dyDescent="0.25">
      <c r="B55" s="84" t="s">
        <v>501</v>
      </c>
    </row>
    <row r="56" spans="2:2" ht="15.75" x14ac:dyDescent="0.25">
      <c r="B56" s="84" t="s">
        <v>502</v>
      </c>
    </row>
    <row r="57" spans="2:2" ht="15.75" x14ac:dyDescent="0.25">
      <c r="B57" s="84" t="s">
        <v>503</v>
      </c>
    </row>
    <row r="58" spans="2:2" ht="15.75" x14ac:dyDescent="0.25">
      <c r="B58" s="84" t="s">
        <v>504</v>
      </c>
    </row>
  </sheetData>
  <pageMargins left="0.511811024" right="0.511811024" top="0.78740157499999996" bottom="0.78740157499999996" header="0.31496062000000002" footer="0.31496062000000002"/>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4"/>
  <sheetViews>
    <sheetView workbookViewId="0">
      <selection activeCell="I44" sqref="I44"/>
    </sheetView>
  </sheetViews>
  <sheetFormatPr defaultRowHeight="15" x14ac:dyDescent="0.25"/>
  <cols>
    <col min="1" max="1" width="3.7109375" style="187" customWidth="1"/>
    <col min="2" max="2" width="22.85546875" style="262" customWidth="1"/>
    <col min="3" max="3" width="22.42578125" style="262" customWidth="1"/>
    <col min="4" max="4" width="13.140625" style="263" customWidth="1"/>
    <col min="5" max="5" width="16.7109375" style="262" customWidth="1"/>
    <col min="6" max="6" width="20.5703125" style="262" customWidth="1"/>
    <col min="7" max="7" width="41.28515625" style="262" customWidth="1"/>
    <col min="8" max="8" width="24.140625" style="264" bestFit="1" customWidth="1"/>
    <col min="9" max="9" width="26.28515625" style="264" customWidth="1"/>
    <col min="10" max="10" width="27.5703125" style="262" customWidth="1"/>
  </cols>
  <sheetData>
    <row r="1" spans="2:10" ht="21" customHeight="1" x14ac:dyDescent="0.25">
      <c r="B1" s="372" t="s">
        <v>505</v>
      </c>
      <c r="C1" s="372"/>
      <c r="D1" s="372"/>
      <c r="E1" s="372"/>
      <c r="F1" s="372"/>
      <c r="G1" s="372"/>
      <c r="H1" s="372"/>
      <c r="I1" s="372"/>
      <c r="J1" s="372"/>
    </row>
    <row r="3" spans="2:10" ht="38.25" customHeight="1" x14ac:dyDescent="0.25">
      <c r="C3" s="265" t="s">
        <v>506</v>
      </c>
    </row>
    <row r="4" spans="2:10" ht="15.75" thickBot="1" x14ac:dyDescent="0.3"/>
    <row r="5" spans="2:10" ht="42.75" thickBot="1" x14ac:dyDescent="0.3">
      <c r="B5" s="266" t="s">
        <v>2</v>
      </c>
      <c r="C5" s="266" t="s">
        <v>3</v>
      </c>
      <c r="D5" s="266" t="s">
        <v>87</v>
      </c>
      <c r="E5" s="266" t="s">
        <v>5</v>
      </c>
      <c r="F5" s="266" t="s">
        <v>6</v>
      </c>
      <c r="G5" s="266" t="s">
        <v>7</v>
      </c>
      <c r="H5" s="267" t="s">
        <v>8</v>
      </c>
      <c r="I5" s="267" t="s">
        <v>9</v>
      </c>
      <c r="J5" s="266" t="s">
        <v>10</v>
      </c>
    </row>
    <row r="6" spans="2:10" ht="45" x14ac:dyDescent="0.25">
      <c r="B6" s="86" t="s">
        <v>507</v>
      </c>
      <c r="C6" s="87" t="s">
        <v>508</v>
      </c>
      <c r="D6" s="268">
        <v>40613</v>
      </c>
      <c r="E6" s="87" t="s">
        <v>509</v>
      </c>
      <c r="F6" s="87" t="s">
        <v>510</v>
      </c>
      <c r="G6" s="87" t="s">
        <v>511</v>
      </c>
      <c r="H6" s="88">
        <v>40000</v>
      </c>
      <c r="I6" s="88" t="s">
        <v>59</v>
      </c>
      <c r="J6" s="89" t="s">
        <v>512</v>
      </c>
    </row>
    <row r="7" spans="2:10" ht="45" x14ac:dyDescent="0.25">
      <c r="B7" s="90" t="s">
        <v>513</v>
      </c>
      <c r="C7" s="91" t="s">
        <v>514</v>
      </c>
      <c r="D7" s="92">
        <v>40645</v>
      </c>
      <c r="E7" s="91" t="s">
        <v>509</v>
      </c>
      <c r="F7" s="91" t="s">
        <v>510</v>
      </c>
      <c r="G7" s="91" t="s">
        <v>515</v>
      </c>
      <c r="H7" s="93">
        <v>40000</v>
      </c>
      <c r="I7" s="93">
        <v>40000</v>
      </c>
      <c r="J7" s="94" t="s">
        <v>70</v>
      </c>
    </row>
    <row r="8" spans="2:10" ht="30" x14ac:dyDescent="0.25">
      <c r="B8" s="95" t="s">
        <v>516</v>
      </c>
      <c r="C8" s="96" t="s">
        <v>517</v>
      </c>
      <c r="D8" s="97">
        <v>40724</v>
      </c>
      <c r="E8" s="96" t="s">
        <v>518</v>
      </c>
      <c r="F8" s="96" t="s">
        <v>519</v>
      </c>
      <c r="G8" s="96" t="s">
        <v>520</v>
      </c>
      <c r="H8" s="98">
        <v>100000</v>
      </c>
      <c r="I8" s="98">
        <v>70000</v>
      </c>
      <c r="J8" s="99" t="s">
        <v>16</v>
      </c>
    </row>
    <row r="9" spans="2:10" ht="30" x14ac:dyDescent="0.25">
      <c r="B9" s="90" t="s">
        <v>521</v>
      </c>
      <c r="C9" s="91" t="s">
        <v>522</v>
      </c>
      <c r="D9" s="92">
        <v>40767</v>
      </c>
      <c r="E9" s="91" t="s">
        <v>320</v>
      </c>
      <c r="F9" s="91" t="s">
        <v>523</v>
      </c>
      <c r="G9" s="91" t="s">
        <v>524</v>
      </c>
      <c r="H9" s="93">
        <v>50000</v>
      </c>
      <c r="I9" s="93">
        <v>35000</v>
      </c>
      <c r="J9" s="94" t="s">
        <v>16</v>
      </c>
    </row>
    <row r="10" spans="2:10" ht="30" x14ac:dyDescent="0.25">
      <c r="B10" s="95" t="s">
        <v>525</v>
      </c>
      <c r="C10" s="96" t="s">
        <v>526</v>
      </c>
      <c r="D10" s="97">
        <v>40770</v>
      </c>
      <c r="E10" s="96" t="s">
        <v>527</v>
      </c>
      <c r="F10" s="96" t="s">
        <v>19</v>
      </c>
      <c r="G10" s="96" t="s">
        <v>528</v>
      </c>
      <c r="H10" s="98">
        <v>30000</v>
      </c>
      <c r="I10" s="98">
        <v>21000</v>
      </c>
      <c r="J10" s="99" t="s">
        <v>16</v>
      </c>
    </row>
    <row r="11" spans="2:10" ht="30" x14ac:dyDescent="0.25">
      <c r="B11" s="100" t="s">
        <v>529</v>
      </c>
      <c r="C11" s="91" t="s">
        <v>530</v>
      </c>
      <c r="D11" s="92">
        <v>40808</v>
      </c>
      <c r="E11" s="91" t="s">
        <v>531</v>
      </c>
      <c r="F11" s="91" t="s">
        <v>313</v>
      </c>
      <c r="G11" s="91" t="s">
        <v>532</v>
      </c>
      <c r="H11" s="93">
        <v>10000</v>
      </c>
      <c r="I11" s="93" t="s">
        <v>59</v>
      </c>
      <c r="J11" s="94" t="s">
        <v>512</v>
      </c>
    </row>
    <row r="12" spans="2:10" ht="30.75" thickBot="1" x14ac:dyDescent="0.3">
      <c r="B12" s="101" t="s">
        <v>533</v>
      </c>
      <c r="C12" s="102" t="s">
        <v>534</v>
      </c>
      <c r="D12" s="103">
        <v>40856</v>
      </c>
      <c r="E12" s="96" t="s">
        <v>518</v>
      </c>
      <c r="F12" s="96" t="s">
        <v>519</v>
      </c>
      <c r="G12" s="96" t="s">
        <v>535</v>
      </c>
      <c r="H12" s="98">
        <v>150000</v>
      </c>
      <c r="I12" s="98">
        <v>105000</v>
      </c>
      <c r="J12" s="99" t="s">
        <v>16</v>
      </c>
    </row>
    <row r="13" spans="2:10" ht="45" x14ac:dyDescent="0.25">
      <c r="B13" s="90" t="s">
        <v>536</v>
      </c>
      <c r="C13" s="91" t="s">
        <v>537</v>
      </c>
      <c r="D13" s="92">
        <v>40784</v>
      </c>
      <c r="E13" s="91" t="s">
        <v>538</v>
      </c>
      <c r="F13" s="91" t="s">
        <v>539</v>
      </c>
      <c r="G13" s="91" t="s">
        <v>540</v>
      </c>
      <c r="H13" s="88" t="s">
        <v>59</v>
      </c>
      <c r="I13" s="93" t="s">
        <v>59</v>
      </c>
      <c r="J13" s="94" t="s">
        <v>541</v>
      </c>
    </row>
    <row r="14" spans="2:10" ht="30" x14ac:dyDescent="0.25">
      <c r="B14" s="95" t="s">
        <v>542</v>
      </c>
      <c r="C14" s="96" t="s">
        <v>543</v>
      </c>
      <c r="D14" s="97">
        <v>40955</v>
      </c>
      <c r="E14" s="96" t="s">
        <v>518</v>
      </c>
      <c r="F14" s="96" t="s">
        <v>519</v>
      </c>
      <c r="G14" s="96" t="s">
        <v>544</v>
      </c>
      <c r="H14" s="269">
        <v>50000</v>
      </c>
      <c r="I14" s="269">
        <v>35000</v>
      </c>
      <c r="J14" s="99" t="s">
        <v>16</v>
      </c>
    </row>
    <row r="15" spans="2:10" ht="30" x14ac:dyDescent="0.25">
      <c r="B15" s="90" t="s">
        <v>545</v>
      </c>
      <c r="C15" s="91" t="s">
        <v>546</v>
      </c>
      <c r="D15" s="92">
        <v>40956</v>
      </c>
      <c r="E15" s="91" t="s">
        <v>518</v>
      </c>
      <c r="F15" s="91" t="s">
        <v>519</v>
      </c>
      <c r="G15" s="91" t="s">
        <v>547</v>
      </c>
      <c r="H15" s="104">
        <v>50000</v>
      </c>
      <c r="I15" s="104">
        <v>58059.91</v>
      </c>
      <c r="J15" s="94" t="s">
        <v>70</v>
      </c>
    </row>
    <row r="16" spans="2:10" ht="30" x14ac:dyDescent="0.25">
      <c r="B16" s="95" t="s">
        <v>548</v>
      </c>
      <c r="C16" s="96" t="s">
        <v>549</v>
      </c>
      <c r="D16" s="97">
        <v>40982</v>
      </c>
      <c r="E16" s="96" t="s">
        <v>518</v>
      </c>
      <c r="F16" s="96" t="s">
        <v>519</v>
      </c>
      <c r="G16" s="96" t="s">
        <v>550</v>
      </c>
      <c r="H16" s="269">
        <v>100000</v>
      </c>
      <c r="I16" s="269">
        <v>70000</v>
      </c>
      <c r="J16" s="99" t="s">
        <v>16</v>
      </c>
    </row>
    <row r="17" spans="1:10" ht="45.75" thickBot="1" x14ac:dyDescent="0.3">
      <c r="B17" s="90" t="s">
        <v>551</v>
      </c>
      <c r="C17" s="91" t="s">
        <v>552</v>
      </c>
      <c r="D17" s="92">
        <v>41054</v>
      </c>
      <c r="E17" s="91" t="s">
        <v>518</v>
      </c>
      <c r="F17" s="91" t="s">
        <v>519</v>
      </c>
      <c r="G17" s="91" t="s">
        <v>553</v>
      </c>
      <c r="H17" s="104">
        <v>90000</v>
      </c>
      <c r="I17" s="104">
        <v>109890</v>
      </c>
      <c r="J17" s="94" t="s">
        <v>554</v>
      </c>
    </row>
    <row r="18" spans="1:10" ht="45" x14ac:dyDescent="0.25">
      <c r="B18" s="90" t="s">
        <v>555</v>
      </c>
      <c r="C18" s="91" t="s">
        <v>556</v>
      </c>
      <c r="D18" s="92">
        <v>41172</v>
      </c>
      <c r="E18" s="91" t="s">
        <v>557</v>
      </c>
      <c r="F18" s="91" t="s">
        <v>558</v>
      </c>
      <c r="G18" s="91" t="s">
        <v>559</v>
      </c>
      <c r="H18" s="88" t="s">
        <v>59</v>
      </c>
      <c r="I18" s="88" t="s">
        <v>59</v>
      </c>
      <c r="J18" s="94" t="s">
        <v>560</v>
      </c>
    </row>
    <row r="19" spans="1:10" ht="30" x14ac:dyDescent="0.25">
      <c r="B19" s="95" t="s">
        <v>561</v>
      </c>
      <c r="C19" s="96" t="s">
        <v>562</v>
      </c>
      <c r="D19" s="97">
        <v>41054</v>
      </c>
      <c r="E19" s="96" t="s">
        <v>518</v>
      </c>
      <c r="F19" s="96" t="s">
        <v>519</v>
      </c>
      <c r="G19" s="96" t="s">
        <v>563</v>
      </c>
      <c r="H19" s="269">
        <v>72000</v>
      </c>
      <c r="I19" s="269">
        <v>50400</v>
      </c>
      <c r="J19" s="99" t="s">
        <v>16</v>
      </c>
    </row>
    <row r="20" spans="1:10" ht="45.75" thickBot="1" x14ac:dyDescent="0.3">
      <c r="B20" s="90" t="s">
        <v>564</v>
      </c>
      <c r="C20" s="91" t="s">
        <v>565</v>
      </c>
      <c r="D20" s="92">
        <v>41073</v>
      </c>
      <c r="E20" s="91" t="s">
        <v>566</v>
      </c>
      <c r="F20" s="91" t="s">
        <v>567</v>
      </c>
      <c r="G20" s="91" t="s">
        <v>568</v>
      </c>
      <c r="H20" s="104">
        <v>6750</v>
      </c>
      <c r="I20" s="104" t="s">
        <v>59</v>
      </c>
      <c r="J20" s="94" t="s">
        <v>512</v>
      </c>
    </row>
    <row r="21" spans="1:10" ht="45.75" thickBot="1" x14ac:dyDescent="0.3">
      <c r="A21" s="187" t="s">
        <v>569</v>
      </c>
      <c r="B21" s="90" t="s">
        <v>569</v>
      </c>
      <c r="C21" s="91" t="s">
        <v>570</v>
      </c>
      <c r="D21" s="92">
        <v>41171</v>
      </c>
      <c r="E21" s="91" t="s">
        <v>320</v>
      </c>
      <c r="F21" s="91" t="s">
        <v>571</v>
      </c>
      <c r="G21" s="91" t="s">
        <v>572</v>
      </c>
      <c r="H21" s="88" t="s">
        <v>59</v>
      </c>
      <c r="I21" s="88" t="s">
        <v>59</v>
      </c>
      <c r="J21" s="94" t="s">
        <v>560</v>
      </c>
    </row>
    <row r="22" spans="1:10" ht="45" x14ac:dyDescent="0.25">
      <c r="B22" s="90" t="s">
        <v>573</v>
      </c>
      <c r="C22" s="91" t="s">
        <v>574</v>
      </c>
      <c r="D22" s="92">
        <v>41172</v>
      </c>
      <c r="E22" s="91" t="s">
        <v>575</v>
      </c>
      <c r="F22" s="91" t="s">
        <v>576</v>
      </c>
      <c r="G22" s="91" t="s">
        <v>577</v>
      </c>
      <c r="H22" s="88" t="s">
        <v>59</v>
      </c>
      <c r="I22" s="88" t="s">
        <v>59</v>
      </c>
      <c r="J22" s="94" t="s">
        <v>560</v>
      </c>
    </row>
    <row r="23" spans="1:10" ht="30" x14ac:dyDescent="0.25">
      <c r="A23" s="187" t="s">
        <v>569</v>
      </c>
      <c r="B23" s="95" t="s">
        <v>578</v>
      </c>
      <c r="C23" s="96" t="s">
        <v>579</v>
      </c>
      <c r="D23" s="97">
        <v>41099</v>
      </c>
      <c r="E23" s="96" t="s">
        <v>518</v>
      </c>
      <c r="F23" s="96" t="s">
        <v>519</v>
      </c>
      <c r="G23" s="96" t="s">
        <v>580</v>
      </c>
      <c r="H23" s="269">
        <v>90000</v>
      </c>
      <c r="I23" s="269">
        <v>63000</v>
      </c>
      <c r="J23" s="99" t="s">
        <v>16</v>
      </c>
    </row>
    <row r="24" spans="1:10" ht="30" x14ac:dyDescent="0.25">
      <c r="B24" s="90" t="s">
        <v>581</v>
      </c>
      <c r="C24" s="91" t="s">
        <v>582</v>
      </c>
      <c r="D24" s="92">
        <v>41185</v>
      </c>
      <c r="E24" s="91" t="s">
        <v>518</v>
      </c>
      <c r="F24" s="91" t="s">
        <v>519</v>
      </c>
      <c r="G24" s="91" t="s">
        <v>583</v>
      </c>
      <c r="H24" s="104">
        <v>200000</v>
      </c>
      <c r="I24" s="104">
        <v>140000</v>
      </c>
      <c r="J24" s="94" t="s">
        <v>16</v>
      </c>
    </row>
    <row r="25" spans="1:10" ht="30" x14ac:dyDescent="0.25">
      <c r="B25" s="95" t="s">
        <v>584</v>
      </c>
      <c r="C25" s="96" t="s">
        <v>585</v>
      </c>
      <c r="D25" s="97">
        <v>41107</v>
      </c>
      <c r="E25" s="96" t="s">
        <v>586</v>
      </c>
      <c r="F25" s="96" t="s">
        <v>587</v>
      </c>
      <c r="G25" s="96" t="s">
        <v>588</v>
      </c>
      <c r="H25" s="269">
        <v>5000</v>
      </c>
      <c r="I25" s="269">
        <v>3500</v>
      </c>
      <c r="J25" s="99" t="s">
        <v>16</v>
      </c>
    </row>
    <row r="26" spans="1:10" ht="30" x14ac:dyDescent="0.25">
      <c r="B26" s="90" t="s">
        <v>589</v>
      </c>
      <c r="C26" s="91" t="s">
        <v>590</v>
      </c>
      <c r="D26" s="92">
        <v>41137</v>
      </c>
      <c r="E26" s="91" t="s">
        <v>518</v>
      </c>
      <c r="F26" s="91" t="s">
        <v>519</v>
      </c>
      <c r="G26" s="91" t="s">
        <v>591</v>
      </c>
      <c r="H26" s="104">
        <v>150000</v>
      </c>
      <c r="I26" s="104">
        <v>105000</v>
      </c>
      <c r="J26" s="94" t="s">
        <v>16</v>
      </c>
    </row>
    <row r="27" spans="1:10" ht="30" x14ac:dyDescent="0.25">
      <c r="B27" s="95" t="s">
        <v>592</v>
      </c>
      <c r="C27" s="96" t="s">
        <v>593</v>
      </c>
      <c r="D27" s="97">
        <v>41171</v>
      </c>
      <c r="E27" s="96" t="s">
        <v>320</v>
      </c>
      <c r="F27" s="96" t="s">
        <v>523</v>
      </c>
      <c r="G27" s="96" t="s">
        <v>594</v>
      </c>
      <c r="H27" s="269">
        <v>37840</v>
      </c>
      <c r="I27" s="269">
        <v>26488</v>
      </c>
      <c r="J27" s="99" t="s">
        <v>16</v>
      </c>
    </row>
    <row r="28" spans="1:10" ht="30.75" thickBot="1" x14ac:dyDescent="0.3">
      <c r="A28" s="270"/>
      <c r="B28" s="271" t="s">
        <v>595</v>
      </c>
      <c r="C28" s="272" t="s">
        <v>596</v>
      </c>
      <c r="D28" s="273">
        <v>40977</v>
      </c>
      <c r="E28" s="272" t="s">
        <v>518</v>
      </c>
      <c r="F28" s="272" t="s">
        <v>519</v>
      </c>
      <c r="G28" s="272" t="s">
        <v>597</v>
      </c>
      <c r="H28" s="274"/>
      <c r="I28" s="274" t="s">
        <v>59</v>
      </c>
      <c r="J28" s="275" t="s">
        <v>541</v>
      </c>
    </row>
    <row r="29" spans="1:10" ht="45.75" thickBot="1" x14ac:dyDescent="0.3">
      <c r="B29" s="95" t="s">
        <v>598</v>
      </c>
      <c r="C29" s="96" t="s">
        <v>599</v>
      </c>
      <c r="D29" s="97">
        <v>41269</v>
      </c>
      <c r="E29" s="96" t="s">
        <v>154</v>
      </c>
      <c r="F29" s="96" t="s">
        <v>600</v>
      </c>
      <c r="G29" s="96" t="s">
        <v>601</v>
      </c>
      <c r="H29" s="88" t="s">
        <v>59</v>
      </c>
      <c r="I29" s="88" t="s">
        <v>59</v>
      </c>
      <c r="J29" s="99" t="s">
        <v>560</v>
      </c>
    </row>
    <row r="30" spans="1:10" ht="45.75" thickBot="1" x14ac:dyDescent="0.3">
      <c r="B30" s="90" t="s">
        <v>602</v>
      </c>
      <c r="C30" s="91" t="s">
        <v>603</v>
      </c>
      <c r="D30" s="92">
        <v>41269</v>
      </c>
      <c r="E30" s="91" t="s">
        <v>154</v>
      </c>
      <c r="F30" s="91" t="s">
        <v>600</v>
      </c>
      <c r="G30" s="91" t="s">
        <v>601</v>
      </c>
      <c r="H30" s="88" t="s">
        <v>59</v>
      </c>
      <c r="I30" s="88" t="s">
        <v>59</v>
      </c>
      <c r="J30" s="94" t="s">
        <v>560</v>
      </c>
    </row>
    <row r="31" spans="1:10" ht="45.75" thickBot="1" x14ac:dyDescent="0.3">
      <c r="B31" s="276" t="s">
        <v>604</v>
      </c>
      <c r="C31" s="242" t="s">
        <v>605</v>
      </c>
      <c r="D31" s="277">
        <v>40981</v>
      </c>
      <c r="E31" s="278" t="s">
        <v>518</v>
      </c>
      <c r="F31" s="278" t="s">
        <v>519</v>
      </c>
      <c r="G31" s="242" t="s">
        <v>606</v>
      </c>
      <c r="H31" s="88" t="s">
        <v>59</v>
      </c>
      <c r="I31" s="88" t="s">
        <v>59</v>
      </c>
      <c r="J31" s="280" t="s">
        <v>560</v>
      </c>
    </row>
    <row r="32" spans="1:10" ht="30" x14ac:dyDescent="0.25">
      <c r="B32" s="90" t="s">
        <v>607</v>
      </c>
      <c r="C32" s="91" t="s">
        <v>608</v>
      </c>
      <c r="D32" s="92">
        <v>40981</v>
      </c>
      <c r="E32" s="91" t="s">
        <v>609</v>
      </c>
      <c r="F32" s="91" t="s">
        <v>610</v>
      </c>
      <c r="G32" s="91" t="s">
        <v>611</v>
      </c>
      <c r="H32" s="104">
        <v>33500</v>
      </c>
      <c r="I32" s="104">
        <v>23450</v>
      </c>
      <c r="J32" s="94" t="s">
        <v>16</v>
      </c>
    </row>
    <row r="33" spans="2:10" ht="45" x14ac:dyDescent="0.25">
      <c r="B33" s="276" t="s">
        <v>612</v>
      </c>
      <c r="C33" s="242" t="s">
        <v>613</v>
      </c>
      <c r="D33" s="277">
        <v>41256</v>
      </c>
      <c r="E33" s="242" t="s">
        <v>614</v>
      </c>
      <c r="F33" s="96" t="s">
        <v>27</v>
      </c>
      <c r="G33" s="242" t="s">
        <v>615</v>
      </c>
      <c r="H33" s="279">
        <v>1500000</v>
      </c>
      <c r="I33" s="279">
        <v>1050000</v>
      </c>
      <c r="J33" s="99" t="s">
        <v>16</v>
      </c>
    </row>
    <row r="34" spans="2:10" ht="45.75" thickBot="1" x14ac:dyDescent="0.3">
      <c r="B34" s="91" t="s">
        <v>616</v>
      </c>
      <c r="C34" s="91" t="s">
        <v>617</v>
      </c>
      <c r="D34" s="92">
        <v>41200</v>
      </c>
      <c r="E34" s="91" t="s">
        <v>575</v>
      </c>
      <c r="F34" s="91" t="s">
        <v>417</v>
      </c>
      <c r="G34" s="91" t="s">
        <v>618</v>
      </c>
      <c r="H34" s="104">
        <v>50000</v>
      </c>
      <c r="I34" s="104">
        <v>35000</v>
      </c>
      <c r="J34" s="91" t="s">
        <v>92</v>
      </c>
    </row>
    <row r="35" spans="2:10" ht="30" x14ac:dyDescent="0.25">
      <c r="B35" s="91" t="s">
        <v>619</v>
      </c>
      <c r="C35" s="91" t="s">
        <v>620</v>
      </c>
      <c r="D35" s="92">
        <v>41298</v>
      </c>
      <c r="E35" s="91" t="s">
        <v>621</v>
      </c>
      <c r="F35" s="91" t="s">
        <v>622</v>
      </c>
      <c r="G35" s="91" t="s">
        <v>623</v>
      </c>
      <c r="H35" s="88" t="s">
        <v>59</v>
      </c>
      <c r="I35" s="88" t="s">
        <v>59</v>
      </c>
      <c r="J35" s="91" t="s">
        <v>624</v>
      </c>
    </row>
    <row r="36" spans="2:10" ht="30" x14ac:dyDescent="0.25">
      <c r="B36" s="91" t="s">
        <v>625</v>
      </c>
      <c r="C36" s="91" t="s">
        <v>626</v>
      </c>
      <c r="D36" s="92">
        <v>41436</v>
      </c>
      <c r="E36" s="91" t="s">
        <v>320</v>
      </c>
      <c r="F36" s="91" t="s">
        <v>523</v>
      </c>
      <c r="G36" s="91" t="s">
        <v>627</v>
      </c>
      <c r="H36" s="104">
        <v>200000</v>
      </c>
      <c r="I36" s="104">
        <v>200000</v>
      </c>
      <c r="J36" s="91" t="s">
        <v>628</v>
      </c>
    </row>
    <row r="37" spans="2:10" ht="30" x14ac:dyDescent="0.25">
      <c r="B37" s="276" t="s">
        <v>629</v>
      </c>
      <c r="C37" s="242" t="s">
        <v>630</v>
      </c>
      <c r="D37" s="277">
        <v>41488</v>
      </c>
      <c r="E37" s="242" t="s">
        <v>518</v>
      </c>
      <c r="F37" s="96" t="s">
        <v>519</v>
      </c>
      <c r="G37" s="242" t="s">
        <v>631</v>
      </c>
      <c r="H37" s="279">
        <v>78000</v>
      </c>
      <c r="I37" s="279">
        <v>54600</v>
      </c>
      <c r="J37" s="280" t="s">
        <v>16</v>
      </c>
    </row>
    <row r="38" spans="2:10" ht="30" x14ac:dyDescent="0.25">
      <c r="B38" s="90" t="s">
        <v>632</v>
      </c>
      <c r="C38" s="91" t="s">
        <v>633</v>
      </c>
      <c r="D38" s="92">
        <v>41423</v>
      </c>
      <c r="E38" s="91" t="s">
        <v>518</v>
      </c>
      <c r="F38" s="91" t="s">
        <v>519</v>
      </c>
      <c r="G38" s="91" t="s">
        <v>634</v>
      </c>
      <c r="H38" s="104">
        <v>390000</v>
      </c>
      <c r="I38" s="104">
        <v>273000</v>
      </c>
      <c r="J38" s="94" t="s">
        <v>16</v>
      </c>
    </row>
    <row r="39" spans="2:10" ht="30.75" thickBot="1" x14ac:dyDescent="0.3">
      <c r="B39" s="281" t="s">
        <v>635</v>
      </c>
      <c r="C39" s="278" t="s">
        <v>636</v>
      </c>
      <c r="D39" s="282">
        <v>41443</v>
      </c>
      <c r="E39" s="242" t="s">
        <v>518</v>
      </c>
      <c r="F39" s="96" t="s">
        <v>519</v>
      </c>
      <c r="G39" s="278" t="s">
        <v>637</v>
      </c>
      <c r="H39" s="283">
        <v>390000</v>
      </c>
      <c r="I39" s="283">
        <v>273000</v>
      </c>
      <c r="J39" s="280" t="s">
        <v>16</v>
      </c>
    </row>
    <row r="40" spans="2:10" ht="45" x14ac:dyDescent="0.25">
      <c r="B40" s="284" t="s">
        <v>638</v>
      </c>
      <c r="C40" s="91" t="s">
        <v>639</v>
      </c>
      <c r="D40" s="92">
        <v>41570</v>
      </c>
      <c r="E40" s="91" t="s">
        <v>640</v>
      </c>
      <c r="F40" s="91" t="s">
        <v>321</v>
      </c>
      <c r="G40" s="91" t="s">
        <v>641</v>
      </c>
      <c r="H40" s="88" t="s">
        <v>59</v>
      </c>
      <c r="I40" s="88" t="s">
        <v>59</v>
      </c>
      <c r="J40" s="94" t="s">
        <v>642</v>
      </c>
    </row>
    <row r="41" spans="2:10" ht="30.75" thickBot="1" x14ac:dyDescent="0.3">
      <c r="B41" s="276" t="s">
        <v>643</v>
      </c>
      <c r="C41" s="242" t="s">
        <v>644</v>
      </c>
      <c r="D41" s="277">
        <v>41443</v>
      </c>
      <c r="E41" s="242" t="s">
        <v>518</v>
      </c>
      <c r="F41" s="96" t="s">
        <v>519</v>
      </c>
      <c r="G41" s="242" t="s">
        <v>637</v>
      </c>
      <c r="H41" s="279">
        <v>390000</v>
      </c>
      <c r="I41" s="279">
        <v>273000</v>
      </c>
      <c r="J41" s="280" t="s">
        <v>16</v>
      </c>
    </row>
    <row r="42" spans="2:10" ht="45" x14ac:dyDescent="0.25">
      <c r="B42" s="90" t="s">
        <v>645</v>
      </c>
      <c r="C42" s="91" t="s">
        <v>646</v>
      </c>
      <c r="D42" s="92">
        <v>41435</v>
      </c>
      <c r="E42" s="91" t="s">
        <v>320</v>
      </c>
      <c r="F42" s="91" t="s">
        <v>647</v>
      </c>
      <c r="G42" s="91" t="s">
        <v>648</v>
      </c>
      <c r="H42" s="88" t="s">
        <v>59</v>
      </c>
      <c r="I42" s="88" t="s">
        <v>59</v>
      </c>
      <c r="J42" s="94" t="s">
        <v>560</v>
      </c>
    </row>
    <row r="43" spans="2:10" ht="30.75" thickBot="1" x14ac:dyDescent="0.3">
      <c r="B43" s="281" t="s">
        <v>649</v>
      </c>
      <c r="C43" s="278" t="s">
        <v>650</v>
      </c>
      <c r="D43" s="282">
        <v>41425</v>
      </c>
      <c r="E43" s="242" t="s">
        <v>518</v>
      </c>
      <c r="F43" s="96" t="s">
        <v>519</v>
      </c>
      <c r="G43" s="278" t="s">
        <v>651</v>
      </c>
      <c r="H43" s="283">
        <v>360000</v>
      </c>
      <c r="I43" s="283">
        <v>252000</v>
      </c>
      <c r="J43" s="285" t="s">
        <v>92</v>
      </c>
    </row>
    <row r="44" spans="2:10" ht="45" x14ac:dyDescent="0.25">
      <c r="B44" s="90" t="s">
        <v>652</v>
      </c>
      <c r="C44" s="91" t="s">
        <v>653</v>
      </c>
      <c r="D44" s="92">
        <v>41443</v>
      </c>
      <c r="E44" s="91" t="s">
        <v>518</v>
      </c>
      <c r="F44" s="91" t="s">
        <v>519</v>
      </c>
      <c r="G44" s="91" t="s">
        <v>654</v>
      </c>
      <c r="H44" s="88" t="s">
        <v>59</v>
      </c>
      <c r="I44" s="88" t="s">
        <v>59</v>
      </c>
      <c r="J44" s="94" t="s">
        <v>560</v>
      </c>
    </row>
    <row r="45" spans="2:10" ht="16.5" thickBot="1" x14ac:dyDescent="0.3">
      <c r="B45" s="373" t="s">
        <v>77</v>
      </c>
      <c r="C45" s="374"/>
      <c r="D45" s="374"/>
      <c r="E45" s="374"/>
      <c r="F45" s="374"/>
      <c r="G45" s="374"/>
      <c r="H45" s="286">
        <f>SUM(H6:H44)</f>
        <v>4663090</v>
      </c>
      <c r="I45" s="286">
        <f>SUM(I6:I44)</f>
        <v>3366387.91</v>
      </c>
    </row>
    <row r="46" spans="2:10" ht="15.75" x14ac:dyDescent="0.25">
      <c r="B46" s="105"/>
      <c r="C46" s="105"/>
      <c r="D46" s="105"/>
      <c r="E46" s="105"/>
      <c r="F46" s="105"/>
      <c r="G46" s="105"/>
      <c r="H46" s="287"/>
      <c r="I46" s="287"/>
      <c r="J46" s="288"/>
    </row>
    <row r="47" spans="2:10" ht="15.75" x14ac:dyDescent="0.25">
      <c r="B47" s="289" t="s">
        <v>78</v>
      </c>
    </row>
    <row r="48" spans="2:10" ht="15.75" x14ac:dyDescent="0.25">
      <c r="B48" s="290" t="s">
        <v>655</v>
      </c>
      <c r="E48" s="291"/>
      <c r="F48" s="291"/>
      <c r="G48" s="291"/>
    </row>
    <row r="49" spans="2:2" ht="15.75" x14ac:dyDescent="0.25">
      <c r="B49" s="290" t="s">
        <v>656</v>
      </c>
    </row>
    <row r="50" spans="2:2" ht="15.75" x14ac:dyDescent="0.25">
      <c r="B50" s="290" t="s">
        <v>657</v>
      </c>
    </row>
    <row r="51" spans="2:2" ht="15.75" x14ac:dyDescent="0.25">
      <c r="B51" s="290" t="s">
        <v>658</v>
      </c>
    </row>
    <row r="52" spans="2:2" ht="15.75" x14ac:dyDescent="0.25">
      <c r="B52" s="290" t="s">
        <v>659</v>
      </c>
    </row>
    <row r="53" spans="2:2" ht="15.75" x14ac:dyDescent="0.25">
      <c r="B53" s="290" t="s">
        <v>660</v>
      </c>
    </row>
    <row r="54" spans="2:2" ht="15.75" x14ac:dyDescent="0.25">
      <c r="B54" s="290"/>
    </row>
  </sheetData>
  <mergeCells count="2">
    <mergeCell ref="B1:J1"/>
    <mergeCell ref="B45:G45"/>
  </mergeCells>
  <pageMargins left="0.511811024" right="0.511811024" top="0.78740157499999996" bottom="0.78740157499999996" header="0.31496062000000002" footer="0.31496062000000002"/>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59"/>
  <sheetViews>
    <sheetView zoomScaleNormal="100" workbookViewId="0">
      <selection activeCell="N11" sqref="N11"/>
    </sheetView>
  </sheetViews>
  <sheetFormatPr defaultRowHeight="15" x14ac:dyDescent="0.25"/>
  <cols>
    <col min="1" max="1" width="3.5703125" customWidth="1"/>
    <col min="2" max="2" width="23.5703125" customWidth="1"/>
    <col min="3" max="3" width="21.28515625" customWidth="1"/>
    <col min="4" max="4" width="16.85546875" customWidth="1"/>
    <col min="5" max="5" width="23.42578125" customWidth="1"/>
    <col min="6" max="6" width="19" customWidth="1"/>
    <col min="7" max="7" width="26.42578125" customWidth="1"/>
    <col min="8" max="8" width="23" customWidth="1"/>
    <col min="9" max="9" width="18.28515625" customWidth="1"/>
    <col min="10" max="10" width="42.28515625" bestFit="1" customWidth="1"/>
  </cols>
  <sheetData>
    <row r="1" spans="2:10" ht="21" customHeight="1" x14ac:dyDescent="0.25">
      <c r="B1" s="363" t="s">
        <v>0</v>
      </c>
      <c r="C1" s="363"/>
      <c r="D1" s="363"/>
      <c r="E1" s="363"/>
      <c r="F1" s="363"/>
      <c r="G1" s="363"/>
      <c r="H1" s="363"/>
      <c r="I1" s="363"/>
      <c r="J1" s="363"/>
    </row>
    <row r="2" spans="2:10" ht="18.75" x14ac:dyDescent="0.3">
      <c r="B2" s="107"/>
      <c r="C2" s="107"/>
      <c r="D2" s="107"/>
      <c r="E2" s="107"/>
      <c r="F2" s="107"/>
      <c r="G2" s="107"/>
      <c r="H2" s="107"/>
      <c r="I2" s="107"/>
      <c r="J2" s="107"/>
    </row>
    <row r="4" spans="2:10" ht="15.75" x14ac:dyDescent="0.25">
      <c r="C4" s="108" t="s">
        <v>661</v>
      </c>
    </row>
    <row r="6" spans="2:10" ht="15.75" thickBot="1" x14ac:dyDescent="0.3"/>
    <row r="7" spans="2:10" ht="60.75" x14ac:dyDescent="0.25">
      <c r="B7" s="109" t="s">
        <v>2</v>
      </c>
      <c r="C7" s="110" t="s">
        <v>3</v>
      </c>
      <c r="D7" s="48" t="s">
        <v>87</v>
      </c>
      <c r="E7" s="110" t="s">
        <v>5</v>
      </c>
      <c r="F7" s="110" t="s">
        <v>6</v>
      </c>
      <c r="G7" s="110" t="s">
        <v>7</v>
      </c>
      <c r="H7" s="110" t="s">
        <v>8</v>
      </c>
      <c r="I7" s="110" t="s">
        <v>9</v>
      </c>
      <c r="J7" s="111" t="s">
        <v>10</v>
      </c>
    </row>
    <row r="8" spans="2:10" ht="75" x14ac:dyDescent="0.25">
      <c r="B8" s="112" t="s">
        <v>662</v>
      </c>
      <c r="C8" s="40" t="s">
        <v>663</v>
      </c>
      <c r="D8" s="113">
        <v>40599</v>
      </c>
      <c r="E8" s="114" t="s">
        <v>664</v>
      </c>
      <c r="F8" s="115" t="s">
        <v>39</v>
      </c>
      <c r="G8" s="41" t="s">
        <v>665</v>
      </c>
      <c r="H8" s="292">
        <v>120000</v>
      </c>
      <c r="I8" s="292">
        <v>120000</v>
      </c>
      <c r="J8" s="42" t="s">
        <v>70</v>
      </c>
    </row>
    <row r="9" spans="2:10" ht="60" x14ac:dyDescent="0.25">
      <c r="B9" s="116" t="s">
        <v>666</v>
      </c>
      <c r="C9" s="39" t="s">
        <v>667</v>
      </c>
      <c r="D9" s="117">
        <v>40660</v>
      </c>
      <c r="E9" s="118" t="s">
        <v>668</v>
      </c>
      <c r="F9" s="119" t="s">
        <v>669</v>
      </c>
      <c r="G9" s="120" t="s">
        <v>670</v>
      </c>
      <c r="H9" s="293">
        <v>24000</v>
      </c>
      <c r="I9" s="293">
        <v>16800</v>
      </c>
      <c r="J9" s="121" t="s">
        <v>16</v>
      </c>
    </row>
    <row r="10" spans="2:10" ht="60" x14ac:dyDescent="0.25">
      <c r="B10" s="112" t="s">
        <v>671</v>
      </c>
      <c r="C10" s="40" t="s">
        <v>672</v>
      </c>
      <c r="D10" s="113">
        <v>40619</v>
      </c>
      <c r="E10" s="114" t="s">
        <v>664</v>
      </c>
      <c r="F10" s="40" t="s">
        <v>39</v>
      </c>
      <c r="G10" s="41" t="s">
        <v>673</v>
      </c>
      <c r="H10" s="292">
        <v>160000</v>
      </c>
      <c r="I10" s="292">
        <v>160000</v>
      </c>
      <c r="J10" s="42" t="s">
        <v>70</v>
      </c>
    </row>
    <row r="11" spans="2:10" ht="60" x14ac:dyDescent="0.25">
      <c r="B11" s="116" t="s">
        <v>674</v>
      </c>
      <c r="C11" s="39" t="s">
        <v>675</v>
      </c>
      <c r="D11" s="117">
        <v>40648</v>
      </c>
      <c r="E11" s="118" t="s">
        <v>676</v>
      </c>
      <c r="F11" s="122" t="s">
        <v>385</v>
      </c>
      <c r="G11" s="120" t="s">
        <v>677</v>
      </c>
      <c r="H11" s="293">
        <v>20000</v>
      </c>
      <c r="I11" s="293" t="s">
        <v>678</v>
      </c>
      <c r="J11" s="123" t="s">
        <v>679</v>
      </c>
    </row>
    <row r="12" spans="2:10" ht="60" x14ac:dyDescent="0.25">
      <c r="B12" s="112" t="s">
        <v>680</v>
      </c>
      <c r="C12" s="40" t="s">
        <v>681</v>
      </c>
      <c r="D12" s="113">
        <v>40689</v>
      </c>
      <c r="E12" s="114" t="s">
        <v>664</v>
      </c>
      <c r="F12" s="40" t="s">
        <v>39</v>
      </c>
      <c r="G12" s="124" t="s">
        <v>682</v>
      </c>
      <c r="H12" s="292">
        <v>90000</v>
      </c>
      <c r="I12" s="292">
        <v>63000</v>
      </c>
      <c r="J12" s="42" t="s">
        <v>16</v>
      </c>
    </row>
    <row r="13" spans="2:10" ht="90" x14ac:dyDescent="0.25">
      <c r="B13" s="116" t="s">
        <v>683</v>
      </c>
      <c r="C13" s="39" t="s">
        <v>684</v>
      </c>
      <c r="D13" s="125">
        <v>40829</v>
      </c>
      <c r="E13" s="118" t="s">
        <v>664</v>
      </c>
      <c r="F13" s="39" t="s">
        <v>39</v>
      </c>
      <c r="G13" s="126" t="s">
        <v>685</v>
      </c>
      <c r="H13" s="293">
        <v>50000</v>
      </c>
      <c r="I13" s="293">
        <v>60910</v>
      </c>
      <c r="J13" s="121" t="s">
        <v>418</v>
      </c>
    </row>
    <row r="14" spans="2:10" ht="90" x14ac:dyDescent="0.25">
      <c r="B14" s="112" t="s">
        <v>686</v>
      </c>
      <c r="C14" s="40" t="s">
        <v>687</v>
      </c>
      <c r="D14" s="127">
        <v>40829</v>
      </c>
      <c r="E14" s="114" t="s">
        <v>664</v>
      </c>
      <c r="F14" s="40" t="s">
        <v>39</v>
      </c>
      <c r="G14" s="124" t="s">
        <v>688</v>
      </c>
      <c r="H14" s="292">
        <v>50000</v>
      </c>
      <c r="I14" s="292">
        <v>60910</v>
      </c>
      <c r="J14" s="42" t="s">
        <v>418</v>
      </c>
    </row>
    <row r="15" spans="2:10" ht="75" x14ac:dyDescent="0.25">
      <c r="B15" s="116" t="s">
        <v>689</v>
      </c>
      <c r="C15" s="39" t="s">
        <v>690</v>
      </c>
      <c r="D15" s="125">
        <v>40830</v>
      </c>
      <c r="E15" s="118" t="s">
        <v>691</v>
      </c>
      <c r="F15" s="122" t="s">
        <v>238</v>
      </c>
      <c r="G15" s="126" t="s">
        <v>692</v>
      </c>
      <c r="H15" s="293">
        <v>500000</v>
      </c>
      <c r="I15" s="293">
        <v>350000</v>
      </c>
      <c r="J15" s="121" t="s">
        <v>16</v>
      </c>
    </row>
    <row r="16" spans="2:10" ht="90" x14ac:dyDescent="0.25">
      <c r="B16" s="112" t="s">
        <v>693</v>
      </c>
      <c r="C16" s="40" t="s">
        <v>694</v>
      </c>
      <c r="D16" s="127">
        <v>40836</v>
      </c>
      <c r="E16" s="114" t="s">
        <v>664</v>
      </c>
      <c r="F16" s="40" t="s">
        <v>39</v>
      </c>
      <c r="G16" s="124" t="s">
        <v>695</v>
      </c>
      <c r="H16" s="292">
        <v>320000</v>
      </c>
      <c r="I16" s="292" t="s">
        <v>678</v>
      </c>
      <c r="J16" s="43" t="s">
        <v>696</v>
      </c>
    </row>
    <row r="17" spans="2:10" ht="60" x14ac:dyDescent="0.25">
      <c r="B17" s="116" t="s">
        <v>697</v>
      </c>
      <c r="C17" s="39" t="s">
        <v>698</v>
      </c>
      <c r="D17" s="117">
        <v>40856</v>
      </c>
      <c r="E17" s="118" t="s">
        <v>668</v>
      </c>
      <c r="F17" s="119" t="s">
        <v>669</v>
      </c>
      <c r="G17" s="126" t="s">
        <v>699</v>
      </c>
      <c r="H17" s="293">
        <v>25000</v>
      </c>
      <c r="I17" s="293">
        <v>17500</v>
      </c>
      <c r="J17" s="121" t="s">
        <v>16</v>
      </c>
    </row>
    <row r="18" spans="2:10" ht="60" x14ac:dyDescent="0.25">
      <c r="B18" s="112" t="s">
        <v>700</v>
      </c>
      <c r="C18" s="40" t="s">
        <v>701</v>
      </c>
      <c r="D18" s="113">
        <v>40856</v>
      </c>
      <c r="E18" s="114" t="s">
        <v>668</v>
      </c>
      <c r="F18" s="115" t="s">
        <v>669</v>
      </c>
      <c r="G18" s="124" t="s">
        <v>702</v>
      </c>
      <c r="H18" s="292">
        <v>25000</v>
      </c>
      <c r="I18" s="292">
        <v>28645</v>
      </c>
      <c r="J18" s="42" t="s">
        <v>418</v>
      </c>
    </row>
    <row r="19" spans="2:10" ht="75" x14ac:dyDescent="0.25">
      <c r="B19" s="116" t="s">
        <v>703</v>
      </c>
      <c r="C19" s="39" t="s">
        <v>704</v>
      </c>
      <c r="D19" s="117">
        <v>40856</v>
      </c>
      <c r="E19" s="118" t="s">
        <v>668</v>
      </c>
      <c r="F19" s="119" t="s">
        <v>669</v>
      </c>
      <c r="G19" s="126" t="s">
        <v>705</v>
      </c>
      <c r="H19" s="293">
        <v>75000</v>
      </c>
      <c r="I19" s="293">
        <v>75000</v>
      </c>
      <c r="J19" s="39" t="s">
        <v>70</v>
      </c>
    </row>
    <row r="20" spans="2:10" ht="75" x14ac:dyDescent="0.25">
      <c r="B20" s="112" t="s">
        <v>706</v>
      </c>
      <c r="C20" s="40" t="s">
        <v>707</v>
      </c>
      <c r="D20" s="113">
        <v>40939</v>
      </c>
      <c r="E20" s="114" t="s">
        <v>664</v>
      </c>
      <c r="F20" s="115" t="s">
        <v>39</v>
      </c>
      <c r="G20" s="124" t="s">
        <v>708</v>
      </c>
      <c r="H20" s="292">
        <v>75000</v>
      </c>
      <c r="I20" s="292" t="s">
        <v>678</v>
      </c>
      <c r="J20" s="41" t="s">
        <v>696</v>
      </c>
    </row>
    <row r="21" spans="2:10" ht="90" x14ac:dyDescent="0.25">
      <c r="B21" s="116" t="s">
        <v>709</v>
      </c>
      <c r="C21" s="39" t="s">
        <v>710</v>
      </c>
      <c r="D21" s="117">
        <v>41003</v>
      </c>
      <c r="E21" s="118" t="s">
        <v>664</v>
      </c>
      <c r="F21" s="119" t="s">
        <v>39</v>
      </c>
      <c r="G21" s="126" t="s">
        <v>711</v>
      </c>
      <c r="H21" s="293">
        <v>150000</v>
      </c>
      <c r="I21" s="293">
        <v>105000</v>
      </c>
      <c r="J21" s="39" t="s">
        <v>16</v>
      </c>
    </row>
    <row r="22" spans="2:10" ht="60" x14ac:dyDescent="0.25">
      <c r="B22" s="112" t="s">
        <v>712</v>
      </c>
      <c r="C22" s="40" t="s">
        <v>713</v>
      </c>
      <c r="D22" s="113">
        <v>41008</v>
      </c>
      <c r="E22" s="114" t="s">
        <v>668</v>
      </c>
      <c r="F22" s="115" t="s">
        <v>669</v>
      </c>
      <c r="G22" s="124" t="s">
        <v>714</v>
      </c>
      <c r="H22" s="292">
        <v>30000</v>
      </c>
      <c r="I22" s="292">
        <v>31800</v>
      </c>
      <c r="J22" s="40" t="s">
        <v>418</v>
      </c>
    </row>
    <row r="23" spans="2:10" ht="75" x14ac:dyDescent="0.25">
      <c r="B23" s="116" t="s">
        <v>715</v>
      </c>
      <c r="C23" s="39" t="s">
        <v>716</v>
      </c>
      <c r="D23" s="117">
        <v>41015</v>
      </c>
      <c r="E23" s="118" t="s">
        <v>664</v>
      </c>
      <c r="F23" s="119" t="s">
        <v>39</v>
      </c>
      <c r="G23" s="126" t="s">
        <v>717</v>
      </c>
      <c r="H23" s="293">
        <v>173337739.90000001</v>
      </c>
      <c r="I23" s="293" t="s">
        <v>678</v>
      </c>
      <c r="J23" s="120" t="s">
        <v>696</v>
      </c>
    </row>
    <row r="24" spans="2:10" ht="60" x14ac:dyDescent="0.25">
      <c r="B24" s="112" t="s">
        <v>718</v>
      </c>
      <c r="C24" s="40" t="s">
        <v>719</v>
      </c>
      <c r="D24" s="113">
        <v>41032</v>
      </c>
      <c r="E24" s="114" t="s">
        <v>664</v>
      </c>
      <c r="F24" s="115" t="s">
        <v>39</v>
      </c>
      <c r="G24" s="124" t="s">
        <v>720</v>
      </c>
      <c r="H24" s="292">
        <v>1000000</v>
      </c>
      <c r="I24" s="292" t="s">
        <v>678</v>
      </c>
      <c r="J24" s="41" t="s">
        <v>721</v>
      </c>
    </row>
    <row r="25" spans="2:10" ht="75" x14ac:dyDescent="0.25">
      <c r="B25" s="128" t="s">
        <v>722</v>
      </c>
      <c r="C25" s="129" t="s">
        <v>723</v>
      </c>
      <c r="D25" s="130">
        <v>41036</v>
      </c>
      <c r="E25" s="131" t="s">
        <v>668</v>
      </c>
      <c r="F25" s="132" t="s">
        <v>669</v>
      </c>
      <c r="G25" s="133" t="s">
        <v>724</v>
      </c>
      <c r="H25" s="294">
        <v>100000</v>
      </c>
      <c r="I25" s="294">
        <v>70000</v>
      </c>
      <c r="J25" s="39" t="s">
        <v>16</v>
      </c>
    </row>
    <row r="26" spans="2:10" ht="75" x14ac:dyDescent="0.25">
      <c r="B26" s="112" t="s">
        <v>725</v>
      </c>
      <c r="C26" s="40" t="s">
        <v>726</v>
      </c>
      <c r="D26" s="113">
        <v>41263</v>
      </c>
      <c r="E26" s="114" t="s">
        <v>727</v>
      </c>
      <c r="F26" s="115" t="s">
        <v>120</v>
      </c>
      <c r="G26" s="124" t="s">
        <v>717</v>
      </c>
      <c r="H26" s="292">
        <v>9663902.9100000001</v>
      </c>
      <c r="I26" s="292" t="s">
        <v>678</v>
      </c>
      <c r="J26" s="41" t="s">
        <v>696</v>
      </c>
    </row>
    <row r="27" spans="2:10" ht="75" x14ac:dyDescent="0.25">
      <c r="B27" s="128" t="s">
        <v>728</v>
      </c>
      <c r="C27" s="129">
        <v>291971</v>
      </c>
      <c r="D27" s="130">
        <v>41502</v>
      </c>
      <c r="E27" s="131" t="s">
        <v>729</v>
      </c>
      <c r="F27" s="132" t="s">
        <v>39</v>
      </c>
      <c r="G27" s="133" t="s">
        <v>730</v>
      </c>
      <c r="H27" s="294">
        <v>368595825.79000002</v>
      </c>
      <c r="I27" s="294" t="s">
        <v>59</v>
      </c>
      <c r="J27" s="39" t="s">
        <v>731</v>
      </c>
    </row>
    <row r="28" spans="2:10" ht="60" x14ac:dyDescent="0.25">
      <c r="B28" s="96" t="s">
        <v>732</v>
      </c>
      <c r="C28" s="96">
        <v>291964</v>
      </c>
      <c r="D28" s="97">
        <v>41382</v>
      </c>
      <c r="E28" s="97" t="s">
        <v>729</v>
      </c>
      <c r="F28" s="295" t="s">
        <v>39</v>
      </c>
      <c r="G28" s="114" t="s">
        <v>733</v>
      </c>
      <c r="H28" s="296">
        <v>30000</v>
      </c>
      <c r="I28" s="297">
        <v>21000</v>
      </c>
      <c r="J28" s="298" t="s">
        <v>16</v>
      </c>
    </row>
    <row r="29" spans="2:10" ht="60" x14ac:dyDescent="0.25">
      <c r="B29" s="90" t="s">
        <v>734</v>
      </c>
      <c r="C29" s="91">
        <v>291970</v>
      </c>
      <c r="D29" s="92">
        <v>41516</v>
      </c>
      <c r="E29" s="92" t="s">
        <v>729</v>
      </c>
      <c r="F29" s="122" t="s">
        <v>39</v>
      </c>
      <c r="G29" s="118" t="s">
        <v>735</v>
      </c>
      <c r="H29" s="299">
        <v>30000</v>
      </c>
      <c r="I29" s="300">
        <v>21000</v>
      </c>
      <c r="J29" s="301" t="s">
        <v>16</v>
      </c>
    </row>
    <row r="30" spans="2:10" ht="105" x14ac:dyDescent="0.25">
      <c r="B30" s="302" t="s">
        <v>736</v>
      </c>
      <c r="C30" s="303">
        <v>291958</v>
      </c>
      <c r="D30" s="304">
        <v>41324</v>
      </c>
      <c r="E30" s="304" t="s">
        <v>729</v>
      </c>
      <c r="F30" s="295" t="s">
        <v>39</v>
      </c>
      <c r="G30" s="114" t="s">
        <v>737</v>
      </c>
      <c r="H30" s="296">
        <v>9563.64</v>
      </c>
      <c r="I30" s="297">
        <v>11947.34</v>
      </c>
      <c r="J30" s="298" t="s">
        <v>418</v>
      </c>
    </row>
    <row r="31" spans="2:10" ht="90" x14ac:dyDescent="0.25">
      <c r="B31" s="90" t="s">
        <v>738</v>
      </c>
      <c r="C31" s="91">
        <v>291962</v>
      </c>
      <c r="D31" s="92">
        <v>41359</v>
      </c>
      <c r="E31" s="92" t="s">
        <v>729</v>
      </c>
      <c r="F31" s="122" t="s">
        <v>39</v>
      </c>
      <c r="G31" s="118" t="s">
        <v>739</v>
      </c>
      <c r="H31" s="299">
        <v>60000</v>
      </c>
      <c r="I31" s="299">
        <v>42000</v>
      </c>
      <c r="J31" s="301" t="s">
        <v>16</v>
      </c>
    </row>
    <row r="32" spans="2:10" ht="60" x14ac:dyDescent="0.25">
      <c r="B32" s="95" t="s">
        <v>740</v>
      </c>
      <c r="C32" s="96">
        <v>291963</v>
      </c>
      <c r="D32" s="97">
        <v>41359</v>
      </c>
      <c r="E32" s="95" t="s">
        <v>729</v>
      </c>
      <c r="F32" s="96" t="s">
        <v>39</v>
      </c>
      <c r="G32" s="97" t="s">
        <v>741</v>
      </c>
      <c r="H32" s="296">
        <v>120000</v>
      </c>
      <c r="I32" s="297">
        <v>84000</v>
      </c>
      <c r="J32" s="298" t="s">
        <v>16</v>
      </c>
    </row>
    <row r="33" spans="2:10" ht="45" x14ac:dyDescent="0.25">
      <c r="B33" s="90" t="s">
        <v>742</v>
      </c>
      <c r="C33" s="91">
        <v>291965</v>
      </c>
      <c r="D33" s="92">
        <v>41443</v>
      </c>
      <c r="E33" s="92" t="s">
        <v>729</v>
      </c>
      <c r="F33" s="122" t="s">
        <v>39</v>
      </c>
      <c r="G33" s="118" t="s">
        <v>743</v>
      </c>
      <c r="H33" s="299">
        <v>60000</v>
      </c>
      <c r="I33" s="299">
        <v>42000</v>
      </c>
      <c r="J33" s="301" t="s">
        <v>16</v>
      </c>
    </row>
    <row r="34" spans="2:10" ht="90" x14ac:dyDescent="0.25">
      <c r="B34" s="95" t="s">
        <v>744</v>
      </c>
      <c r="C34" s="96">
        <v>291966</v>
      </c>
      <c r="D34" s="97">
        <v>41443</v>
      </c>
      <c r="E34" s="95" t="s">
        <v>729</v>
      </c>
      <c r="F34" s="96" t="s">
        <v>39</v>
      </c>
      <c r="G34" s="97" t="s">
        <v>745</v>
      </c>
      <c r="H34" s="296">
        <v>60000</v>
      </c>
      <c r="I34" s="297">
        <v>42000</v>
      </c>
      <c r="J34" s="298" t="s">
        <v>16</v>
      </c>
    </row>
    <row r="35" spans="2:10" ht="60" x14ac:dyDescent="0.25">
      <c r="B35" s="90" t="s">
        <v>746</v>
      </c>
      <c r="C35" s="91">
        <v>291967</v>
      </c>
      <c r="D35" s="92">
        <v>41443</v>
      </c>
      <c r="E35" s="92" t="s">
        <v>729</v>
      </c>
      <c r="F35" s="122" t="s">
        <v>39</v>
      </c>
      <c r="G35" s="118" t="s">
        <v>747</v>
      </c>
      <c r="H35" s="299">
        <v>60000</v>
      </c>
      <c r="I35" s="299">
        <v>42000</v>
      </c>
      <c r="J35" s="301" t="s">
        <v>16</v>
      </c>
    </row>
    <row r="36" spans="2:10" ht="75" x14ac:dyDescent="0.25">
      <c r="B36" s="95" t="s">
        <v>748</v>
      </c>
      <c r="C36" s="96">
        <v>291968</v>
      </c>
      <c r="D36" s="97">
        <v>41443</v>
      </c>
      <c r="E36" s="95" t="s">
        <v>729</v>
      </c>
      <c r="F36" s="96" t="s">
        <v>39</v>
      </c>
      <c r="G36" s="97" t="s">
        <v>749</v>
      </c>
      <c r="H36" s="296">
        <v>60000</v>
      </c>
      <c r="I36" s="297">
        <v>42000</v>
      </c>
      <c r="J36" s="298" t="s">
        <v>16</v>
      </c>
    </row>
    <row r="37" spans="2:10" ht="90" x14ac:dyDescent="0.25">
      <c r="B37" s="90" t="s">
        <v>750</v>
      </c>
      <c r="C37" s="91">
        <v>291972</v>
      </c>
      <c r="D37" s="92">
        <v>41509</v>
      </c>
      <c r="E37" s="92" t="s">
        <v>729</v>
      </c>
      <c r="F37" s="122" t="s">
        <v>39</v>
      </c>
      <c r="G37" s="91" t="s">
        <v>751</v>
      </c>
      <c r="H37" s="299">
        <v>60000</v>
      </c>
      <c r="I37" s="299">
        <v>42000</v>
      </c>
      <c r="J37" s="301" t="s">
        <v>16</v>
      </c>
    </row>
    <row r="38" spans="2:10" ht="60" x14ac:dyDescent="0.25">
      <c r="B38" s="305" t="s">
        <v>752</v>
      </c>
      <c r="C38" s="306">
        <v>291973</v>
      </c>
      <c r="D38" s="97">
        <v>41509</v>
      </c>
      <c r="E38" s="97" t="s">
        <v>729</v>
      </c>
      <c r="F38" s="295" t="s">
        <v>39</v>
      </c>
      <c r="G38" s="96" t="s">
        <v>753</v>
      </c>
      <c r="H38" s="296" t="s">
        <v>59</v>
      </c>
      <c r="I38" s="296" t="s">
        <v>59</v>
      </c>
      <c r="J38" s="298" t="s">
        <v>754</v>
      </c>
    </row>
    <row r="39" spans="2:10" ht="75" x14ac:dyDescent="0.25">
      <c r="B39" s="90" t="s">
        <v>755</v>
      </c>
      <c r="C39" s="91">
        <v>291974</v>
      </c>
      <c r="D39" s="92">
        <v>41550</v>
      </c>
      <c r="E39" s="92" t="s">
        <v>729</v>
      </c>
      <c r="F39" s="122" t="s">
        <v>756</v>
      </c>
      <c r="G39" s="91" t="s">
        <v>757</v>
      </c>
      <c r="H39" s="299">
        <v>60000</v>
      </c>
      <c r="I39" s="299">
        <v>42000</v>
      </c>
      <c r="J39" s="301" t="s">
        <v>16</v>
      </c>
    </row>
    <row r="40" spans="2:10" ht="45" x14ac:dyDescent="0.25">
      <c r="B40" s="95" t="s">
        <v>758</v>
      </c>
      <c r="C40" s="96">
        <v>291976</v>
      </c>
      <c r="D40" s="97">
        <v>41585</v>
      </c>
      <c r="E40" s="97" t="s">
        <v>729</v>
      </c>
      <c r="F40" s="295" t="s">
        <v>756</v>
      </c>
      <c r="G40" s="96" t="s">
        <v>759</v>
      </c>
      <c r="H40" s="296">
        <v>60000</v>
      </c>
      <c r="I40" s="297">
        <v>42000</v>
      </c>
      <c r="J40" s="298" t="s">
        <v>16</v>
      </c>
    </row>
    <row r="41" spans="2:10" ht="45.75" thickBot="1" x14ac:dyDescent="0.3">
      <c r="B41" s="90" t="s">
        <v>746</v>
      </c>
      <c r="C41" s="91">
        <v>291979</v>
      </c>
      <c r="D41" s="92">
        <v>41605</v>
      </c>
      <c r="E41" s="92" t="s">
        <v>729</v>
      </c>
      <c r="F41" s="122" t="s">
        <v>39</v>
      </c>
      <c r="G41" s="91" t="s">
        <v>759</v>
      </c>
      <c r="H41" s="299">
        <v>60000</v>
      </c>
      <c r="I41" s="299">
        <v>42000</v>
      </c>
      <c r="J41" s="301" t="s">
        <v>16</v>
      </c>
    </row>
    <row r="42" spans="2:10" ht="16.5" thickBot="1" x14ac:dyDescent="0.3">
      <c r="B42" s="375" t="s">
        <v>77</v>
      </c>
      <c r="C42" s="376"/>
      <c r="D42" s="376"/>
      <c r="E42" s="376"/>
      <c r="F42" s="376"/>
      <c r="G42" s="377"/>
      <c r="H42" s="134">
        <f>SUM(H8:H41)</f>
        <v>555141032.24000001</v>
      </c>
      <c r="I42" s="134">
        <f>I8+I9+I10+I12+I13+I14+I15+I17+I18+I19+I21+I22+I25+I28+I29+I30+I31+I32+I33+I34+I35+I36+I37+I39+I40+I41</f>
        <v>1675512.34</v>
      </c>
      <c r="J42" s="135"/>
    </row>
    <row r="43" spans="2:10" ht="15.75" x14ac:dyDescent="0.25">
      <c r="B43" s="136"/>
      <c r="C43" s="136"/>
      <c r="D43" s="137"/>
      <c r="E43" s="137"/>
      <c r="F43" s="37"/>
      <c r="G43" s="138"/>
      <c r="H43" s="44"/>
      <c r="I43" s="139"/>
      <c r="J43" s="135"/>
    </row>
    <row r="44" spans="2:10" ht="0.75" customHeight="1" x14ac:dyDescent="0.25">
      <c r="B44" s="140"/>
      <c r="D44" s="137"/>
      <c r="E44" s="137"/>
      <c r="F44" s="37"/>
      <c r="G44" s="138"/>
      <c r="H44" s="44"/>
      <c r="I44" s="139"/>
      <c r="J44" s="135"/>
    </row>
    <row r="45" spans="2:10" ht="15.75" hidden="1" x14ac:dyDescent="0.25">
      <c r="B45" s="140"/>
      <c r="D45" s="137"/>
      <c r="E45" s="137"/>
      <c r="F45" s="37"/>
      <c r="G45" s="138"/>
      <c r="H45" s="44"/>
      <c r="I45" s="139"/>
      <c r="J45" s="135"/>
    </row>
    <row r="46" spans="2:10" ht="15.75" hidden="1" x14ac:dyDescent="0.25">
      <c r="B46" s="140"/>
      <c r="C46" s="136"/>
      <c r="D46" s="137"/>
      <c r="E46" s="137"/>
      <c r="F46" s="37"/>
      <c r="G46" s="138"/>
      <c r="H46" s="44"/>
      <c r="I46" s="139"/>
      <c r="J46" s="135"/>
    </row>
    <row r="47" spans="2:10" ht="15.75" hidden="1" x14ac:dyDescent="0.25">
      <c r="B47" s="140"/>
      <c r="C47" s="136"/>
      <c r="D47" s="137"/>
      <c r="E47" s="137"/>
      <c r="F47" s="37"/>
      <c r="G47" s="138"/>
      <c r="H47" s="44"/>
      <c r="I47" s="139"/>
      <c r="J47" s="135"/>
    </row>
    <row r="48" spans="2:10" hidden="1" x14ac:dyDescent="0.25">
      <c r="B48" s="140"/>
    </row>
    <row r="49" spans="2:2" hidden="1" x14ac:dyDescent="0.25">
      <c r="B49" s="140"/>
    </row>
    <row r="50" spans="2:2" x14ac:dyDescent="0.25">
      <c r="B50" s="140"/>
    </row>
    <row r="51" spans="2:2" ht="15.75" x14ac:dyDescent="0.25">
      <c r="B51" s="83" t="s">
        <v>78</v>
      </c>
    </row>
    <row r="52" spans="2:2" ht="15.75" x14ac:dyDescent="0.25">
      <c r="B52" s="84" t="s">
        <v>79</v>
      </c>
    </row>
    <row r="53" spans="2:2" ht="15.75" x14ac:dyDescent="0.25">
      <c r="B53" s="84" t="s">
        <v>80</v>
      </c>
    </row>
    <row r="54" spans="2:2" ht="15.75" x14ac:dyDescent="0.25">
      <c r="B54" s="84" t="s">
        <v>81</v>
      </c>
    </row>
    <row r="55" spans="2:2" ht="15.75" x14ac:dyDescent="0.25">
      <c r="B55" s="84" t="s">
        <v>82</v>
      </c>
    </row>
    <row r="56" spans="2:2" ht="15.75" x14ac:dyDescent="0.25">
      <c r="B56" s="84" t="s">
        <v>83</v>
      </c>
    </row>
    <row r="57" spans="2:2" ht="15.75" x14ac:dyDescent="0.25">
      <c r="B57" s="84" t="s">
        <v>84</v>
      </c>
    </row>
    <row r="58" spans="2:2" ht="15.75" x14ac:dyDescent="0.25">
      <c r="B58" s="84" t="s">
        <v>760</v>
      </c>
    </row>
    <row r="59" spans="2:2" ht="15.75" x14ac:dyDescent="0.25">
      <c r="B59" s="84"/>
    </row>
  </sheetData>
  <mergeCells count="2">
    <mergeCell ref="B1:J1"/>
    <mergeCell ref="B42:G42"/>
  </mergeCells>
  <pageMargins left="0.511811024" right="0.511811024" top="0.78740157499999996" bottom="0.78740157499999996" header="0.31496062000000002" footer="0.31496062000000002"/>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85"/>
  <sheetViews>
    <sheetView topLeftCell="A28" zoomScale="90" zoomScaleNormal="90" workbookViewId="0">
      <selection activeCell="H12" sqref="H12"/>
    </sheetView>
  </sheetViews>
  <sheetFormatPr defaultRowHeight="15" x14ac:dyDescent="0.25"/>
  <cols>
    <col min="1" max="1" width="2.28515625" customWidth="1"/>
    <col min="2" max="2" width="22.42578125" customWidth="1"/>
    <col min="3" max="3" width="21.42578125" customWidth="1"/>
    <col min="4" max="4" width="16.28515625" customWidth="1"/>
    <col min="5" max="5" width="53.5703125" customWidth="1"/>
    <col min="6" max="6" width="21.140625" bestFit="1" customWidth="1"/>
    <col min="7" max="7" width="68.85546875" customWidth="1"/>
    <col min="8" max="9" width="24.5703125" bestFit="1" customWidth="1"/>
    <col min="10" max="10" width="38.28515625" customWidth="1"/>
  </cols>
  <sheetData>
    <row r="1" spans="2:10" ht="33.75" customHeight="1" x14ac:dyDescent="0.25">
      <c r="B1" s="363" t="s">
        <v>0</v>
      </c>
      <c r="C1" s="363"/>
      <c r="D1" s="363"/>
      <c r="E1" s="363"/>
      <c r="F1" s="363"/>
      <c r="G1" s="363"/>
      <c r="H1" s="363"/>
      <c r="I1" s="363"/>
      <c r="J1" s="363"/>
    </row>
    <row r="2" spans="2:10" ht="63.75" customHeight="1" x14ac:dyDescent="0.25">
      <c r="C2" s="1" t="s">
        <v>761</v>
      </c>
    </row>
    <row r="3" spans="2:10" ht="13.5" customHeight="1" thickBot="1" x14ac:dyDescent="0.3"/>
    <row r="4" spans="2:10" ht="42.75" thickBot="1" x14ac:dyDescent="0.3">
      <c r="B4" s="47" t="s">
        <v>2</v>
      </c>
      <c r="C4" s="208" t="s">
        <v>3</v>
      </c>
      <c r="D4" s="209" t="s">
        <v>87</v>
      </c>
      <c r="E4" s="210" t="s">
        <v>5</v>
      </c>
      <c r="F4" s="141" t="s">
        <v>6</v>
      </c>
      <c r="G4" s="141" t="s">
        <v>7</v>
      </c>
      <c r="H4" s="141" t="s">
        <v>8</v>
      </c>
      <c r="I4" s="141" t="s">
        <v>9</v>
      </c>
      <c r="J4" s="142" t="s">
        <v>10</v>
      </c>
    </row>
    <row r="5" spans="2:10" ht="30" x14ac:dyDescent="0.25">
      <c r="B5" s="143" t="s">
        <v>762</v>
      </c>
      <c r="C5" s="144" t="s">
        <v>763</v>
      </c>
      <c r="D5" s="145" t="s">
        <v>764</v>
      </c>
      <c r="E5" s="146" t="s">
        <v>765</v>
      </c>
      <c r="F5" s="147" t="s">
        <v>766</v>
      </c>
      <c r="G5" s="147" t="s">
        <v>767</v>
      </c>
      <c r="H5" s="148">
        <v>5000</v>
      </c>
      <c r="I5" s="148">
        <v>6487.57</v>
      </c>
      <c r="J5" s="149" t="s">
        <v>418</v>
      </c>
    </row>
    <row r="6" spans="2:10" ht="30" x14ac:dyDescent="0.25">
      <c r="B6" s="150" t="s">
        <v>768</v>
      </c>
      <c r="C6" s="29" t="s">
        <v>769</v>
      </c>
      <c r="D6" s="151" t="s">
        <v>770</v>
      </c>
      <c r="E6" s="152" t="s">
        <v>771</v>
      </c>
      <c r="F6" s="28" t="s">
        <v>772</v>
      </c>
      <c r="G6" s="28" t="s">
        <v>773</v>
      </c>
      <c r="H6" s="153">
        <v>20000</v>
      </c>
      <c r="I6" s="153">
        <v>25358.400000000001</v>
      </c>
      <c r="J6" s="154" t="s">
        <v>418</v>
      </c>
    </row>
    <row r="7" spans="2:10" ht="30" x14ac:dyDescent="0.25">
      <c r="B7" s="150" t="s">
        <v>774</v>
      </c>
      <c r="C7" s="29" t="s">
        <v>775</v>
      </c>
      <c r="D7" s="151" t="s">
        <v>770</v>
      </c>
      <c r="E7" s="152" t="s">
        <v>776</v>
      </c>
      <c r="F7" s="28" t="s">
        <v>777</v>
      </c>
      <c r="G7" s="28" t="s">
        <v>778</v>
      </c>
      <c r="H7" s="153">
        <v>20000</v>
      </c>
      <c r="I7" s="153">
        <v>3098.45</v>
      </c>
      <c r="J7" s="154" t="s">
        <v>779</v>
      </c>
    </row>
    <row r="8" spans="2:10" ht="30" x14ac:dyDescent="0.25">
      <c r="B8" s="150" t="s">
        <v>780</v>
      </c>
      <c r="C8" s="29" t="s">
        <v>781</v>
      </c>
      <c r="D8" s="151" t="s">
        <v>782</v>
      </c>
      <c r="E8" s="152" t="s">
        <v>783</v>
      </c>
      <c r="F8" s="28" t="s">
        <v>784</v>
      </c>
      <c r="G8" s="28" t="s">
        <v>773</v>
      </c>
      <c r="H8" s="153">
        <v>20000</v>
      </c>
      <c r="I8" s="153">
        <v>20000</v>
      </c>
      <c r="J8" s="34" t="s">
        <v>785</v>
      </c>
    </row>
    <row r="9" spans="2:10" ht="30" x14ac:dyDescent="0.25">
      <c r="B9" s="150" t="s">
        <v>786</v>
      </c>
      <c r="C9" s="29" t="s">
        <v>787</v>
      </c>
      <c r="D9" s="151" t="s">
        <v>782</v>
      </c>
      <c r="E9" s="152" t="s">
        <v>783</v>
      </c>
      <c r="F9" s="28" t="s">
        <v>784</v>
      </c>
      <c r="G9" s="28" t="s">
        <v>773</v>
      </c>
      <c r="H9" s="153">
        <v>20000</v>
      </c>
      <c r="I9" s="153">
        <v>20000</v>
      </c>
      <c r="J9" s="34" t="s">
        <v>785</v>
      </c>
    </row>
    <row r="10" spans="2:10" ht="30" x14ac:dyDescent="0.25">
      <c r="B10" s="150" t="s">
        <v>788</v>
      </c>
      <c r="C10" s="29" t="s">
        <v>789</v>
      </c>
      <c r="D10" s="151" t="s">
        <v>782</v>
      </c>
      <c r="E10" s="152" t="s">
        <v>783</v>
      </c>
      <c r="F10" s="28" t="s">
        <v>784</v>
      </c>
      <c r="G10" s="28" t="s">
        <v>773</v>
      </c>
      <c r="H10" s="153">
        <v>20000</v>
      </c>
      <c r="I10" s="153">
        <f>14000+7382.4</f>
        <v>21382.400000000001</v>
      </c>
      <c r="J10" s="154" t="s">
        <v>418</v>
      </c>
    </row>
    <row r="11" spans="2:10" ht="30" x14ac:dyDescent="0.25">
      <c r="B11" s="150" t="s">
        <v>790</v>
      </c>
      <c r="C11" s="29" t="s">
        <v>791</v>
      </c>
      <c r="D11" s="151" t="s">
        <v>792</v>
      </c>
      <c r="E11" s="152" t="s">
        <v>793</v>
      </c>
      <c r="F11" s="28" t="s">
        <v>794</v>
      </c>
      <c r="G11" s="28" t="s">
        <v>778</v>
      </c>
      <c r="H11" s="153">
        <v>20000</v>
      </c>
      <c r="I11" s="153" t="s">
        <v>59</v>
      </c>
      <c r="J11" s="154" t="s">
        <v>795</v>
      </c>
    </row>
    <row r="12" spans="2:10" ht="17.25" x14ac:dyDescent="0.25">
      <c r="B12" s="150" t="s">
        <v>796</v>
      </c>
      <c r="C12" s="29" t="s">
        <v>797</v>
      </c>
      <c r="D12" s="151" t="s">
        <v>798</v>
      </c>
      <c r="E12" s="156" t="s">
        <v>799</v>
      </c>
      <c r="F12" s="28" t="s">
        <v>800</v>
      </c>
      <c r="G12" s="28" t="s">
        <v>767</v>
      </c>
      <c r="H12" s="153">
        <v>20000</v>
      </c>
      <c r="I12" s="153">
        <f>20000+5154.41</f>
        <v>25154.41</v>
      </c>
      <c r="J12" s="154" t="s">
        <v>418</v>
      </c>
    </row>
    <row r="13" spans="2:10" ht="17.25" x14ac:dyDescent="0.25">
      <c r="B13" s="150" t="s">
        <v>801</v>
      </c>
      <c r="C13" s="29" t="s">
        <v>802</v>
      </c>
      <c r="D13" s="151" t="s">
        <v>803</v>
      </c>
      <c r="E13" s="152" t="s">
        <v>804</v>
      </c>
      <c r="F13" s="28" t="s">
        <v>805</v>
      </c>
      <c r="G13" s="28" t="s">
        <v>806</v>
      </c>
      <c r="H13" s="153">
        <v>15000</v>
      </c>
      <c r="I13" s="153">
        <v>10500</v>
      </c>
      <c r="J13" s="154" t="s">
        <v>16</v>
      </c>
    </row>
    <row r="14" spans="2:10" ht="17.25" x14ac:dyDescent="0.25">
      <c r="B14" s="150" t="s">
        <v>807</v>
      </c>
      <c r="C14" s="29" t="s">
        <v>808</v>
      </c>
      <c r="D14" s="151" t="s">
        <v>809</v>
      </c>
      <c r="E14" s="156" t="s">
        <v>810</v>
      </c>
      <c r="F14" s="28" t="s">
        <v>811</v>
      </c>
      <c r="G14" s="28" t="s">
        <v>806</v>
      </c>
      <c r="H14" s="153">
        <v>15000</v>
      </c>
      <c r="I14" s="153" t="s">
        <v>59</v>
      </c>
      <c r="J14" s="154" t="s">
        <v>795</v>
      </c>
    </row>
    <row r="15" spans="2:10" ht="30" x14ac:dyDescent="0.25">
      <c r="B15" s="150" t="s">
        <v>812</v>
      </c>
      <c r="C15" s="29" t="s">
        <v>813</v>
      </c>
      <c r="D15" s="151" t="s">
        <v>809</v>
      </c>
      <c r="E15" s="152" t="s">
        <v>814</v>
      </c>
      <c r="F15" s="28" t="s">
        <v>815</v>
      </c>
      <c r="G15" s="28" t="s">
        <v>806</v>
      </c>
      <c r="H15" s="153">
        <v>15000</v>
      </c>
      <c r="I15" s="153" t="s">
        <v>59</v>
      </c>
      <c r="J15" s="154" t="s">
        <v>795</v>
      </c>
    </row>
    <row r="16" spans="2:10" ht="17.25" x14ac:dyDescent="0.25">
      <c r="B16" s="150" t="s">
        <v>816</v>
      </c>
      <c r="C16" s="29" t="s">
        <v>817</v>
      </c>
      <c r="D16" s="151" t="s">
        <v>809</v>
      </c>
      <c r="E16" s="152" t="s">
        <v>818</v>
      </c>
      <c r="F16" s="28" t="s">
        <v>819</v>
      </c>
      <c r="G16" s="28" t="s">
        <v>806</v>
      </c>
      <c r="H16" s="153">
        <v>5000</v>
      </c>
      <c r="I16" s="153">
        <v>3500</v>
      </c>
      <c r="J16" s="154" t="s">
        <v>16</v>
      </c>
    </row>
    <row r="17" spans="2:10" ht="17.25" x14ac:dyDescent="0.25">
      <c r="B17" s="150" t="s">
        <v>820</v>
      </c>
      <c r="C17" s="29" t="s">
        <v>821</v>
      </c>
      <c r="D17" s="151" t="s">
        <v>809</v>
      </c>
      <c r="E17" s="152" t="s">
        <v>822</v>
      </c>
      <c r="F17" s="28" t="s">
        <v>823</v>
      </c>
      <c r="G17" s="28" t="s">
        <v>806</v>
      </c>
      <c r="H17" s="153">
        <v>15000</v>
      </c>
      <c r="I17" s="153" t="s">
        <v>59</v>
      </c>
      <c r="J17" s="154" t="s">
        <v>795</v>
      </c>
    </row>
    <row r="18" spans="2:10" ht="17.25" x14ac:dyDescent="0.25">
      <c r="B18" s="150" t="s">
        <v>824</v>
      </c>
      <c r="C18" s="29" t="s">
        <v>825</v>
      </c>
      <c r="D18" s="151" t="s">
        <v>809</v>
      </c>
      <c r="E18" s="152" t="s">
        <v>826</v>
      </c>
      <c r="F18" s="28" t="s">
        <v>827</v>
      </c>
      <c r="G18" s="28" t="s">
        <v>806</v>
      </c>
      <c r="H18" s="153">
        <v>15000</v>
      </c>
      <c r="I18" s="153">
        <v>10500</v>
      </c>
      <c r="J18" s="154" t="s">
        <v>16</v>
      </c>
    </row>
    <row r="19" spans="2:10" ht="30" x14ac:dyDescent="0.25">
      <c r="B19" s="150" t="s">
        <v>828</v>
      </c>
      <c r="C19" s="29" t="s">
        <v>829</v>
      </c>
      <c r="D19" s="151" t="s">
        <v>809</v>
      </c>
      <c r="E19" s="152" t="s">
        <v>830</v>
      </c>
      <c r="F19" s="28" t="s">
        <v>756</v>
      </c>
      <c r="G19" s="28" t="s">
        <v>831</v>
      </c>
      <c r="H19" s="153">
        <v>20000</v>
      </c>
      <c r="I19" s="153">
        <v>26843.77</v>
      </c>
      <c r="J19" s="154" t="s">
        <v>418</v>
      </c>
    </row>
    <row r="20" spans="2:10" ht="30" x14ac:dyDescent="0.25">
      <c r="B20" s="150" t="s">
        <v>832</v>
      </c>
      <c r="C20" s="29" t="s">
        <v>833</v>
      </c>
      <c r="D20" s="151" t="s">
        <v>834</v>
      </c>
      <c r="E20" s="152" t="s">
        <v>776</v>
      </c>
      <c r="F20" s="28" t="s">
        <v>777</v>
      </c>
      <c r="G20" s="28" t="s">
        <v>806</v>
      </c>
      <c r="H20" s="153">
        <v>10000</v>
      </c>
      <c r="I20" s="153" t="s">
        <v>59</v>
      </c>
      <c r="J20" s="155" t="s">
        <v>835</v>
      </c>
    </row>
    <row r="21" spans="2:10" ht="17.25" x14ac:dyDescent="0.25">
      <c r="B21" s="150" t="s">
        <v>836</v>
      </c>
      <c r="C21" s="29" t="s">
        <v>837</v>
      </c>
      <c r="D21" s="151" t="s">
        <v>838</v>
      </c>
      <c r="E21" s="152" t="s">
        <v>839</v>
      </c>
      <c r="F21" s="28" t="s">
        <v>840</v>
      </c>
      <c r="G21" s="28" t="s">
        <v>806</v>
      </c>
      <c r="H21" s="153">
        <v>15000</v>
      </c>
      <c r="I21" s="153">
        <v>15000</v>
      </c>
      <c r="J21" s="34" t="s">
        <v>785</v>
      </c>
    </row>
    <row r="22" spans="2:10" ht="30" x14ac:dyDescent="0.25">
      <c r="B22" s="150" t="s">
        <v>841</v>
      </c>
      <c r="C22" s="29" t="s">
        <v>842</v>
      </c>
      <c r="D22" s="151" t="s">
        <v>838</v>
      </c>
      <c r="E22" s="152" t="s">
        <v>843</v>
      </c>
      <c r="F22" s="28" t="s">
        <v>844</v>
      </c>
      <c r="G22" s="28" t="s">
        <v>806</v>
      </c>
      <c r="H22" s="153">
        <v>5000</v>
      </c>
      <c r="I22" s="153">
        <v>5000</v>
      </c>
      <c r="J22" s="34" t="s">
        <v>785</v>
      </c>
    </row>
    <row r="23" spans="2:10" ht="30" x14ac:dyDescent="0.25">
      <c r="B23" s="150" t="s">
        <v>845</v>
      </c>
      <c r="C23" s="29" t="s">
        <v>846</v>
      </c>
      <c r="D23" s="151" t="s">
        <v>838</v>
      </c>
      <c r="E23" s="152" t="s">
        <v>847</v>
      </c>
      <c r="F23" s="28" t="s">
        <v>848</v>
      </c>
      <c r="G23" s="28" t="s">
        <v>806</v>
      </c>
      <c r="H23" s="153">
        <v>10000</v>
      </c>
      <c r="I23" s="153">
        <v>7000</v>
      </c>
      <c r="J23" s="154" t="s">
        <v>16</v>
      </c>
    </row>
    <row r="24" spans="2:10" ht="30" x14ac:dyDescent="0.25">
      <c r="B24" s="150" t="s">
        <v>849</v>
      </c>
      <c r="C24" s="29" t="s">
        <v>850</v>
      </c>
      <c r="D24" s="151" t="s">
        <v>838</v>
      </c>
      <c r="E24" s="152" t="s">
        <v>851</v>
      </c>
      <c r="F24" s="28" t="s">
        <v>852</v>
      </c>
      <c r="G24" s="28" t="s">
        <v>806</v>
      </c>
      <c r="H24" s="153">
        <v>15000</v>
      </c>
      <c r="I24" s="153" t="s">
        <v>59</v>
      </c>
      <c r="J24" s="154" t="s">
        <v>853</v>
      </c>
    </row>
    <row r="25" spans="2:10" ht="30" x14ac:dyDescent="0.25">
      <c r="B25" s="150" t="s">
        <v>854</v>
      </c>
      <c r="C25" s="29" t="s">
        <v>855</v>
      </c>
      <c r="D25" s="151" t="s">
        <v>838</v>
      </c>
      <c r="E25" s="152" t="s">
        <v>856</v>
      </c>
      <c r="F25" s="28" t="s">
        <v>857</v>
      </c>
      <c r="G25" s="28" t="s">
        <v>806</v>
      </c>
      <c r="H25" s="153">
        <v>10000</v>
      </c>
      <c r="I25" s="153">
        <v>7000</v>
      </c>
      <c r="J25" s="154" t="s">
        <v>16</v>
      </c>
    </row>
    <row r="26" spans="2:10" ht="30" x14ac:dyDescent="0.25">
      <c r="B26" s="150" t="s">
        <v>858</v>
      </c>
      <c r="C26" s="29" t="s">
        <v>859</v>
      </c>
      <c r="D26" s="151" t="s">
        <v>838</v>
      </c>
      <c r="E26" s="152" t="s">
        <v>860</v>
      </c>
      <c r="F26" s="28" t="s">
        <v>861</v>
      </c>
      <c r="G26" s="28" t="s">
        <v>806</v>
      </c>
      <c r="H26" s="153">
        <v>15000</v>
      </c>
      <c r="I26" s="153">
        <v>11873.67</v>
      </c>
      <c r="J26" s="157" t="s">
        <v>779</v>
      </c>
    </row>
    <row r="27" spans="2:10" ht="17.25" x14ac:dyDescent="0.25">
      <c r="B27" s="150" t="s">
        <v>862</v>
      </c>
      <c r="C27" s="29" t="s">
        <v>863</v>
      </c>
      <c r="D27" s="151" t="s">
        <v>838</v>
      </c>
      <c r="E27" s="152" t="s">
        <v>864</v>
      </c>
      <c r="F27" s="28" t="s">
        <v>865</v>
      </c>
      <c r="G27" s="28" t="s">
        <v>806</v>
      </c>
      <c r="H27" s="153">
        <v>15000</v>
      </c>
      <c r="I27" s="153">
        <v>27412.560000000001</v>
      </c>
      <c r="J27" s="154" t="s">
        <v>418</v>
      </c>
    </row>
    <row r="28" spans="2:10" ht="17.25" x14ac:dyDescent="0.25">
      <c r="B28" s="150" t="s">
        <v>866</v>
      </c>
      <c r="C28" s="29" t="s">
        <v>867</v>
      </c>
      <c r="D28" s="151" t="s">
        <v>838</v>
      </c>
      <c r="E28" s="152" t="s">
        <v>868</v>
      </c>
      <c r="F28" s="28" t="s">
        <v>869</v>
      </c>
      <c r="G28" s="28" t="s">
        <v>806</v>
      </c>
      <c r="H28" s="153">
        <v>10000</v>
      </c>
      <c r="I28" s="153">
        <v>7000</v>
      </c>
      <c r="J28" s="154" t="s">
        <v>16</v>
      </c>
    </row>
    <row r="29" spans="2:10" ht="30" x14ac:dyDescent="0.25">
      <c r="B29" s="150" t="s">
        <v>870</v>
      </c>
      <c r="C29" s="29" t="s">
        <v>871</v>
      </c>
      <c r="D29" s="151" t="s">
        <v>838</v>
      </c>
      <c r="E29" s="152" t="s">
        <v>872</v>
      </c>
      <c r="F29" s="28" t="s">
        <v>794</v>
      </c>
      <c r="G29" s="28" t="s">
        <v>806</v>
      </c>
      <c r="H29" s="153">
        <v>20000</v>
      </c>
      <c r="I29" s="153" t="s">
        <v>59</v>
      </c>
      <c r="J29" s="31" t="s">
        <v>835</v>
      </c>
    </row>
    <row r="30" spans="2:10" ht="30" x14ac:dyDescent="0.25">
      <c r="B30" s="150" t="s">
        <v>873</v>
      </c>
      <c r="C30" s="29" t="s">
        <v>874</v>
      </c>
      <c r="D30" s="151" t="s">
        <v>838</v>
      </c>
      <c r="E30" s="152" t="s">
        <v>875</v>
      </c>
      <c r="F30" s="28" t="s">
        <v>876</v>
      </c>
      <c r="G30" s="28" t="s">
        <v>806</v>
      </c>
      <c r="H30" s="153">
        <v>15000</v>
      </c>
      <c r="I30" s="153">
        <v>10500</v>
      </c>
      <c r="J30" s="154" t="s">
        <v>16</v>
      </c>
    </row>
    <row r="31" spans="2:10" ht="17.25" x14ac:dyDescent="0.25">
      <c r="B31" s="150" t="s">
        <v>877</v>
      </c>
      <c r="C31" s="29" t="s">
        <v>878</v>
      </c>
      <c r="D31" s="151" t="s">
        <v>838</v>
      </c>
      <c r="E31" s="152" t="s">
        <v>879</v>
      </c>
      <c r="F31" s="28" t="s">
        <v>880</v>
      </c>
      <c r="G31" s="28" t="s">
        <v>806</v>
      </c>
      <c r="H31" s="153">
        <v>5000</v>
      </c>
      <c r="I31" s="153">
        <f>5000+119.93</f>
        <v>5119.93</v>
      </c>
      <c r="J31" s="154" t="s">
        <v>418</v>
      </c>
    </row>
    <row r="32" spans="2:10" ht="17.25" x14ac:dyDescent="0.25">
      <c r="B32" s="150" t="s">
        <v>881</v>
      </c>
      <c r="C32" s="29" t="s">
        <v>882</v>
      </c>
      <c r="D32" s="151" t="s">
        <v>838</v>
      </c>
      <c r="E32" s="152" t="s">
        <v>883</v>
      </c>
      <c r="F32" s="28" t="s">
        <v>884</v>
      </c>
      <c r="G32" s="28" t="s">
        <v>806</v>
      </c>
      <c r="H32" s="153">
        <v>10000</v>
      </c>
      <c r="I32" s="153">
        <v>7000</v>
      </c>
      <c r="J32" s="154" t="s">
        <v>16</v>
      </c>
    </row>
    <row r="33" spans="2:10" ht="17.25" x14ac:dyDescent="0.25">
      <c r="B33" s="150" t="s">
        <v>885</v>
      </c>
      <c r="C33" s="29" t="s">
        <v>886</v>
      </c>
      <c r="D33" s="151" t="s">
        <v>887</v>
      </c>
      <c r="E33" s="152" t="s">
        <v>888</v>
      </c>
      <c r="F33" s="28" t="s">
        <v>889</v>
      </c>
      <c r="G33" s="28" t="s">
        <v>806</v>
      </c>
      <c r="H33" s="153">
        <v>20000</v>
      </c>
      <c r="I33" s="153" t="s">
        <v>59</v>
      </c>
      <c r="J33" s="154" t="s">
        <v>795</v>
      </c>
    </row>
    <row r="34" spans="2:10" ht="17.25" x14ac:dyDescent="0.25">
      <c r="B34" s="150" t="s">
        <v>890</v>
      </c>
      <c r="C34" s="29" t="s">
        <v>891</v>
      </c>
      <c r="D34" s="151" t="s">
        <v>887</v>
      </c>
      <c r="E34" s="152" t="s">
        <v>888</v>
      </c>
      <c r="F34" s="28" t="s">
        <v>889</v>
      </c>
      <c r="G34" s="28" t="s">
        <v>892</v>
      </c>
      <c r="H34" s="153">
        <v>10000</v>
      </c>
      <c r="I34" s="153" t="s">
        <v>59</v>
      </c>
      <c r="J34" s="154" t="s">
        <v>795</v>
      </c>
    </row>
    <row r="35" spans="2:10" ht="17.25" x14ac:dyDescent="0.25">
      <c r="B35" s="150" t="s">
        <v>893</v>
      </c>
      <c r="C35" s="29" t="s">
        <v>894</v>
      </c>
      <c r="D35" s="151" t="s">
        <v>887</v>
      </c>
      <c r="E35" s="152" t="s">
        <v>895</v>
      </c>
      <c r="F35" s="28" t="s">
        <v>896</v>
      </c>
      <c r="G35" s="28" t="s">
        <v>806</v>
      </c>
      <c r="H35" s="153">
        <v>10000</v>
      </c>
      <c r="I35" s="153">
        <v>25362</v>
      </c>
      <c r="J35" s="157" t="s">
        <v>897</v>
      </c>
    </row>
    <row r="36" spans="2:10" ht="30" x14ac:dyDescent="0.25">
      <c r="B36" s="150" t="s">
        <v>898</v>
      </c>
      <c r="C36" s="29" t="s">
        <v>899</v>
      </c>
      <c r="D36" s="151" t="s">
        <v>900</v>
      </c>
      <c r="E36" s="152" t="s">
        <v>901</v>
      </c>
      <c r="F36" s="28" t="s">
        <v>902</v>
      </c>
      <c r="G36" s="28" t="s">
        <v>806</v>
      </c>
      <c r="H36" s="153">
        <v>20000</v>
      </c>
      <c r="I36" s="153">
        <v>14000</v>
      </c>
      <c r="J36" s="154" t="s">
        <v>16</v>
      </c>
    </row>
    <row r="37" spans="2:10" ht="17.25" x14ac:dyDescent="0.25">
      <c r="B37" s="150" t="s">
        <v>903</v>
      </c>
      <c r="C37" s="29" t="s">
        <v>904</v>
      </c>
      <c r="D37" s="151" t="s">
        <v>900</v>
      </c>
      <c r="E37" s="152" t="s">
        <v>905</v>
      </c>
      <c r="F37" s="28" t="s">
        <v>906</v>
      </c>
      <c r="G37" s="28" t="s">
        <v>907</v>
      </c>
      <c r="H37" s="153">
        <v>20000</v>
      </c>
      <c r="I37" s="153">
        <v>14000</v>
      </c>
      <c r="J37" s="154" t="s">
        <v>16</v>
      </c>
    </row>
    <row r="38" spans="2:10" ht="17.25" x14ac:dyDescent="0.25">
      <c r="B38" s="150" t="s">
        <v>908</v>
      </c>
      <c r="C38" s="29" t="s">
        <v>909</v>
      </c>
      <c r="D38" s="151" t="s">
        <v>910</v>
      </c>
      <c r="E38" s="152" t="s">
        <v>911</v>
      </c>
      <c r="F38" s="28" t="s">
        <v>912</v>
      </c>
      <c r="G38" s="28" t="s">
        <v>806</v>
      </c>
      <c r="H38" s="153">
        <v>10000</v>
      </c>
      <c r="I38" s="153">
        <v>12476</v>
      </c>
      <c r="J38" s="154" t="s">
        <v>418</v>
      </c>
    </row>
    <row r="39" spans="2:10" ht="30" x14ac:dyDescent="0.25">
      <c r="B39" s="150" t="s">
        <v>913</v>
      </c>
      <c r="C39" s="29" t="s">
        <v>914</v>
      </c>
      <c r="D39" s="151" t="s">
        <v>915</v>
      </c>
      <c r="E39" s="152" t="s">
        <v>916</v>
      </c>
      <c r="F39" s="28" t="s">
        <v>784</v>
      </c>
      <c r="G39" s="28" t="s">
        <v>917</v>
      </c>
      <c r="H39" s="153">
        <v>20000</v>
      </c>
      <c r="I39" s="153">
        <v>24602</v>
      </c>
      <c r="J39" s="154" t="s">
        <v>418</v>
      </c>
    </row>
    <row r="40" spans="2:10" ht="30" x14ac:dyDescent="0.25">
      <c r="B40" s="150" t="s">
        <v>918</v>
      </c>
      <c r="C40" s="29" t="s">
        <v>919</v>
      </c>
      <c r="D40" s="151" t="s">
        <v>920</v>
      </c>
      <c r="E40" s="156" t="s">
        <v>810</v>
      </c>
      <c r="F40" s="28" t="s">
        <v>811</v>
      </c>
      <c r="G40" s="28" t="s">
        <v>778</v>
      </c>
      <c r="H40" s="153">
        <v>20000</v>
      </c>
      <c r="I40" s="153" t="s">
        <v>59</v>
      </c>
      <c r="J40" s="154" t="s">
        <v>795</v>
      </c>
    </row>
    <row r="41" spans="2:10" ht="30" x14ac:dyDescent="0.25">
      <c r="B41" s="150" t="s">
        <v>921</v>
      </c>
      <c r="C41" s="29" t="s">
        <v>922</v>
      </c>
      <c r="D41" s="28" t="s">
        <v>923</v>
      </c>
      <c r="E41" s="152" t="s">
        <v>924</v>
      </c>
      <c r="F41" s="28" t="s">
        <v>925</v>
      </c>
      <c r="G41" s="28" t="s">
        <v>767</v>
      </c>
      <c r="H41" s="153">
        <v>50000</v>
      </c>
      <c r="I41" s="153">
        <v>35000</v>
      </c>
      <c r="J41" s="154" t="s">
        <v>16</v>
      </c>
    </row>
    <row r="42" spans="2:10" ht="17.25" x14ac:dyDescent="0.25">
      <c r="B42" s="150" t="s">
        <v>926</v>
      </c>
      <c r="C42" s="29" t="s">
        <v>927</v>
      </c>
      <c r="D42" s="151" t="s">
        <v>928</v>
      </c>
      <c r="E42" s="152" t="s">
        <v>929</v>
      </c>
      <c r="F42" s="28" t="s">
        <v>930</v>
      </c>
      <c r="G42" s="28" t="s">
        <v>767</v>
      </c>
      <c r="H42" s="153">
        <v>20000</v>
      </c>
      <c r="I42" s="153">
        <v>35815.68</v>
      </c>
      <c r="J42" s="154" t="s">
        <v>418</v>
      </c>
    </row>
    <row r="43" spans="2:10" ht="30" x14ac:dyDescent="0.25">
      <c r="B43" s="150" t="s">
        <v>931</v>
      </c>
      <c r="C43" s="29" t="s">
        <v>932</v>
      </c>
      <c r="D43" s="151" t="s">
        <v>933</v>
      </c>
      <c r="E43" s="152" t="s">
        <v>916</v>
      </c>
      <c r="F43" s="28" t="s">
        <v>784</v>
      </c>
      <c r="G43" s="28" t="s">
        <v>934</v>
      </c>
      <c r="H43" s="153">
        <v>30000</v>
      </c>
      <c r="I43" s="153">
        <v>37746</v>
      </c>
      <c r="J43" s="154" t="s">
        <v>418</v>
      </c>
    </row>
    <row r="44" spans="2:10" ht="30" x14ac:dyDescent="0.25">
      <c r="B44" s="150" t="s">
        <v>935</v>
      </c>
      <c r="C44" s="29" t="s">
        <v>936</v>
      </c>
      <c r="D44" s="151" t="s">
        <v>937</v>
      </c>
      <c r="E44" s="152" t="s">
        <v>938</v>
      </c>
      <c r="F44" s="28" t="s">
        <v>939</v>
      </c>
      <c r="G44" s="28" t="s">
        <v>831</v>
      </c>
      <c r="H44" s="153">
        <v>5000</v>
      </c>
      <c r="I44" s="153">
        <v>6287.93</v>
      </c>
      <c r="J44" s="154" t="s">
        <v>418</v>
      </c>
    </row>
    <row r="45" spans="2:10" ht="17.25" x14ac:dyDescent="0.25">
      <c r="B45" s="150" t="s">
        <v>940</v>
      </c>
      <c r="C45" s="29" t="s">
        <v>941</v>
      </c>
      <c r="D45" s="151" t="s">
        <v>942</v>
      </c>
      <c r="E45" s="152" t="s">
        <v>943</v>
      </c>
      <c r="F45" s="28" t="s">
        <v>944</v>
      </c>
      <c r="G45" s="28" t="s">
        <v>767</v>
      </c>
      <c r="H45" s="153">
        <v>5000</v>
      </c>
      <c r="I45" s="153">
        <v>6928.2</v>
      </c>
      <c r="J45" s="154" t="s">
        <v>418</v>
      </c>
    </row>
    <row r="46" spans="2:10" x14ac:dyDescent="0.25">
      <c r="B46" s="150" t="s">
        <v>945</v>
      </c>
      <c r="C46" s="29" t="s">
        <v>946</v>
      </c>
      <c r="D46" s="151">
        <v>40554</v>
      </c>
      <c r="E46" s="158" t="s">
        <v>916</v>
      </c>
      <c r="F46" s="28" t="s">
        <v>784</v>
      </c>
      <c r="G46" s="28" t="s">
        <v>947</v>
      </c>
      <c r="H46" s="153">
        <v>15000</v>
      </c>
      <c r="I46" s="153">
        <v>18583.5</v>
      </c>
      <c r="J46" s="157" t="s">
        <v>418</v>
      </c>
    </row>
    <row r="47" spans="2:10" ht="30" x14ac:dyDescent="0.25">
      <c r="B47" s="150" t="s">
        <v>948</v>
      </c>
      <c r="C47" s="29" t="s">
        <v>949</v>
      </c>
      <c r="D47" s="151">
        <v>40562</v>
      </c>
      <c r="E47" s="158" t="s">
        <v>950</v>
      </c>
      <c r="F47" s="28" t="s">
        <v>951</v>
      </c>
      <c r="G47" s="28" t="s">
        <v>831</v>
      </c>
      <c r="H47" s="153">
        <v>20000</v>
      </c>
      <c r="I47" s="153">
        <v>24967.14</v>
      </c>
      <c r="J47" s="157" t="s">
        <v>418</v>
      </c>
    </row>
    <row r="48" spans="2:10" ht="30" x14ac:dyDescent="0.25">
      <c r="B48" s="150" t="s">
        <v>952</v>
      </c>
      <c r="C48" s="29" t="s">
        <v>953</v>
      </c>
      <c r="D48" s="151">
        <v>40592</v>
      </c>
      <c r="E48" s="158" t="s">
        <v>954</v>
      </c>
      <c r="F48" s="28" t="s">
        <v>811</v>
      </c>
      <c r="G48" s="28" t="s">
        <v>955</v>
      </c>
      <c r="H48" s="153">
        <v>10000</v>
      </c>
      <c r="I48" s="153" t="s">
        <v>59</v>
      </c>
      <c r="J48" s="155" t="s">
        <v>835</v>
      </c>
    </row>
    <row r="49" spans="2:10" x14ac:dyDescent="0.25">
      <c r="B49" s="150" t="s">
        <v>956</v>
      </c>
      <c r="C49" s="29" t="s">
        <v>957</v>
      </c>
      <c r="D49" s="151">
        <v>40598</v>
      </c>
      <c r="E49" s="158" t="s">
        <v>958</v>
      </c>
      <c r="F49" s="28" t="s">
        <v>959</v>
      </c>
      <c r="G49" s="28" t="s">
        <v>767</v>
      </c>
      <c r="H49" s="153">
        <v>10000</v>
      </c>
      <c r="I49" s="153">
        <v>7000</v>
      </c>
      <c r="J49" s="154" t="s">
        <v>16</v>
      </c>
    </row>
    <row r="50" spans="2:10" ht="30" x14ac:dyDescent="0.25">
      <c r="B50" s="150" t="s">
        <v>960</v>
      </c>
      <c r="C50" s="29" t="s">
        <v>961</v>
      </c>
      <c r="D50" s="151">
        <v>40602</v>
      </c>
      <c r="E50" s="158" t="s">
        <v>962</v>
      </c>
      <c r="F50" s="28" t="s">
        <v>963</v>
      </c>
      <c r="G50" s="28" t="s">
        <v>892</v>
      </c>
      <c r="H50" s="153">
        <v>10000</v>
      </c>
      <c r="I50" s="153">
        <v>7000</v>
      </c>
      <c r="J50" s="154" t="s">
        <v>16</v>
      </c>
    </row>
    <row r="51" spans="2:10" ht="30" x14ac:dyDescent="0.25">
      <c r="B51" s="150" t="s">
        <v>964</v>
      </c>
      <c r="C51" s="29" t="s">
        <v>965</v>
      </c>
      <c r="D51" s="151">
        <v>40602</v>
      </c>
      <c r="E51" s="158" t="s">
        <v>966</v>
      </c>
      <c r="F51" s="28" t="s">
        <v>39</v>
      </c>
      <c r="G51" s="28" t="s">
        <v>967</v>
      </c>
      <c r="H51" s="153">
        <v>250000</v>
      </c>
      <c r="I51" s="153">
        <v>321013.55</v>
      </c>
      <c r="J51" s="157" t="s">
        <v>418</v>
      </c>
    </row>
    <row r="52" spans="2:10" ht="30" x14ac:dyDescent="0.25">
      <c r="B52" s="150" t="s">
        <v>968</v>
      </c>
      <c r="C52" s="29" t="s">
        <v>969</v>
      </c>
      <c r="D52" s="151">
        <v>40605</v>
      </c>
      <c r="E52" s="158" t="s">
        <v>970</v>
      </c>
      <c r="F52" s="28" t="s">
        <v>971</v>
      </c>
      <c r="G52" s="28" t="s">
        <v>778</v>
      </c>
      <c r="H52" s="153">
        <v>20000</v>
      </c>
      <c r="I52" s="153">
        <f>20000+4917.86</f>
        <v>24917.86</v>
      </c>
      <c r="J52" s="157" t="s">
        <v>418</v>
      </c>
    </row>
    <row r="53" spans="2:10" ht="30" x14ac:dyDescent="0.25">
      <c r="B53" s="27" t="s">
        <v>972</v>
      </c>
      <c r="C53" s="29" t="s">
        <v>973</v>
      </c>
      <c r="D53" s="151">
        <v>40638</v>
      </c>
      <c r="E53" s="158" t="s">
        <v>916</v>
      </c>
      <c r="F53" s="28" t="s">
        <v>784</v>
      </c>
      <c r="G53" s="28" t="s">
        <v>974</v>
      </c>
      <c r="H53" s="153">
        <v>17500</v>
      </c>
      <c r="I53" s="153">
        <v>12250</v>
      </c>
      <c r="J53" s="154" t="s">
        <v>16</v>
      </c>
    </row>
    <row r="54" spans="2:10" ht="30" x14ac:dyDescent="0.25">
      <c r="B54" s="27" t="s">
        <v>975</v>
      </c>
      <c r="C54" s="29" t="s">
        <v>976</v>
      </c>
      <c r="D54" s="151">
        <v>40679</v>
      </c>
      <c r="E54" s="158" t="s">
        <v>977</v>
      </c>
      <c r="F54" s="28" t="s">
        <v>978</v>
      </c>
      <c r="G54" s="28" t="s">
        <v>979</v>
      </c>
      <c r="H54" s="153">
        <v>20000</v>
      </c>
      <c r="I54" s="159">
        <v>24508.54</v>
      </c>
      <c r="J54" s="155" t="s">
        <v>418</v>
      </c>
    </row>
    <row r="55" spans="2:10" ht="30" x14ac:dyDescent="0.25">
      <c r="B55" s="27" t="s">
        <v>980</v>
      </c>
      <c r="C55" s="29" t="s">
        <v>981</v>
      </c>
      <c r="D55" s="151">
        <v>40679</v>
      </c>
      <c r="E55" s="158" t="s">
        <v>982</v>
      </c>
      <c r="F55" s="28" t="s">
        <v>983</v>
      </c>
      <c r="G55" s="28" t="s">
        <v>984</v>
      </c>
      <c r="H55" s="153">
        <v>10000</v>
      </c>
      <c r="I55" s="153">
        <v>12369.06</v>
      </c>
      <c r="J55" s="154" t="s">
        <v>418</v>
      </c>
    </row>
    <row r="56" spans="2:10" ht="30" x14ac:dyDescent="0.25">
      <c r="B56" s="27" t="s">
        <v>985</v>
      </c>
      <c r="C56" s="29" t="s">
        <v>986</v>
      </c>
      <c r="D56" s="151">
        <v>40679</v>
      </c>
      <c r="E56" s="158" t="s">
        <v>987</v>
      </c>
      <c r="F56" s="28" t="s">
        <v>988</v>
      </c>
      <c r="G56" s="28" t="s">
        <v>778</v>
      </c>
      <c r="H56" s="153">
        <v>20000</v>
      </c>
      <c r="I56" s="153" t="s">
        <v>59</v>
      </c>
      <c r="J56" s="154" t="s">
        <v>795</v>
      </c>
    </row>
    <row r="57" spans="2:10" ht="30" x14ac:dyDescent="0.25">
      <c r="B57" s="27" t="s">
        <v>989</v>
      </c>
      <c r="C57" s="29" t="s">
        <v>990</v>
      </c>
      <c r="D57" s="151">
        <v>40679</v>
      </c>
      <c r="E57" s="158" t="s">
        <v>991</v>
      </c>
      <c r="F57" s="28" t="s">
        <v>992</v>
      </c>
      <c r="G57" s="28" t="s">
        <v>993</v>
      </c>
      <c r="H57" s="153">
        <v>150000</v>
      </c>
      <c r="I57" s="153">
        <v>200745.4</v>
      </c>
      <c r="J57" s="154" t="s">
        <v>418</v>
      </c>
    </row>
    <row r="58" spans="2:10" ht="30" x14ac:dyDescent="0.25">
      <c r="B58" s="27" t="s">
        <v>994</v>
      </c>
      <c r="C58" s="29" t="s">
        <v>995</v>
      </c>
      <c r="D58" s="151">
        <v>40679</v>
      </c>
      <c r="E58" s="158" t="s">
        <v>977</v>
      </c>
      <c r="F58" s="28" t="s">
        <v>978</v>
      </c>
      <c r="G58" s="28" t="s">
        <v>993</v>
      </c>
      <c r="H58" s="153">
        <v>150000</v>
      </c>
      <c r="I58" s="159">
        <v>201636</v>
      </c>
      <c r="J58" s="155" t="s">
        <v>418</v>
      </c>
    </row>
    <row r="59" spans="2:10" ht="30" x14ac:dyDescent="0.25">
      <c r="B59" s="27" t="s">
        <v>996</v>
      </c>
      <c r="C59" s="29" t="s">
        <v>997</v>
      </c>
      <c r="D59" s="151">
        <v>40686</v>
      </c>
      <c r="E59" s="158" t="s">
        <v>982</v>
      </c>
      <c r="F59" s="28" t="s">
        <v>983</v>
      </c>
      <c r="G59" s="28" t="s">
        <v>998</v>
      </c>
      <c r="H59" s="153">
        <v>20000</v>
      </c>
      <c r="I59" s="153">
        <v>22950.84</v>
      </c>
      <c r="J59" s="154" t="s">
        <v>418</v>
      </c>
    </row>
    <row r="60" spans="2:10" x14ac:dyDescent="0.25">
      <c r="B60" s="160" t="s">
        <v>999</v>
      </c>
      <c r="C60" s="161" t="s">
        <v>1000</v>
      </c>
      <c r="D60" s="162">
        <v>40798</v>
      </c>
      <c r="E60" s="163" t="s">
        <v>826</v>
      </c>
      <c r="F60" s="164" t="s">
        <v>827</v>
      </c>
      <c r="G60" s="164" t="s">
        <v>767</v>
      </c>
      <c r="H60" s="165">
        <v>10000</v>
      </c>
      <c r="I60" s="165">
        <v>7000</v>
      </c>
      <c r="J60" s="166" t="s">
        <v>16</v>
      </c>
    </row>
    <row r="61" spans="2:10" ht="30" x14ac:dyDescent="0.25">
      <c r="B61" s="27" t="s">
        <v>1001</v>
      </c>
      <c r="C61" s="29" t="s">
        <v>1002</v>
      </c>
      <c r="D61" s="151">
        <v>40772</v>
      </c>
      <c r="E61" s="28" t="s">
        <v>1003</v>
      </c>
      <c r="F61" s="28" t="s">
        <v>978</v>
      </c>
      <c r="G61" s="28" t="s">
        <v>1004</v>
      </c>
      <c r="H61" s="153">
        <v>151500</v>
      </c>
      <c r="I61" s="153">
        <v>170969.60000000001</v>
      </c>
      <c r="J61" s="157" t="s">
        <v>418</v>
      </c>
    </row>
    <row r="62" spans="2:10" ht="17.25" x14ac:dyDescent="0.25">
      <c r="B62" s="27" t="s">
        <v>1005</v>
      </c>
      <c r="C62" s="29" t="s">
        <v>1006</v>
      </c>
      <c r="D62" s="151">
        <v>40827</v>
      </c>
      <c r="E62" s="28" t="s">
        <v>1003</v>
      </c>
      <c r="F62" s="28" t="s">
        <v>978</v>
      </c>
      <c r="G62" s="28" t="s">
        <v>1007</v>
      </c>
      <c r="H62" s="153">
        <v>26500</v>
      </c>
      <c r="I62" s="153" t="s">
        <v>59</v>
      </c>
      <c r="J62" s="155" t="s">
        <v>853</v>
      </c>
    </row>
    <row r="63" spans="2:10" ht="30" x14ac:dyDescent="0.25">
      <c r="B63" s="27" t="s">
        <v>1008</v>
      </c>
      <c r="C63" s="29" t="s">
        <v>1009</v>
      </c>
      <c r="D63" s="151">
        <v>40927</v>
      </c>
      <c r="E63" s="28" t="s">
        <v>911</v>
      </c>
      <c r="F63" s="28" t="s">
        <v>912</v>
      </c>
      <c r="G63" s="28" t="s">
        <v>778</v>
      </c>
      <c r="H63" s="153">
        <v>22000</v>
      </c>
      <c r="I63" s="153">
        <v>27390</v>
      </c>
      <c r="J63" s="33" t="s">
        <v>418</v>
      </c>
    </row>
    <row r="64" spans="2:10" x14ac:dyDescent="0.25">
      <c r="B64" s="27" t="s">
        <v>1010</v>
      </c>
      <c r="C64" s="29" t="s">
        <v>1011</v>
      </c>
      <c r="D64" s="151">
        <v>40927</v>
      </c>
      <c r="E64" s="28" t="s">
        <v>826</v>
      </c>
      <c r="F64" s="28" t="s">
        <v>827</v>
      </c>
      <c r="G64" s="28" t="s">
        <v>947</v>
      </c>
      <c r="H64" s="153">
        <v>18500</v>
      </c>
      <c r="I64" s="153">
        <v>12950</v>
      </c>
      <c r="J64" s="154" t="s">
        <v>16</v>
      </c>
    </row>
    <row r="65" spans="1:10" x14ac:dyDescent="0.25">
      <c r="B65" s="27" t="s">
        <v>1012</v>
      </c>
      <c r="C65" s="29" t="s">
        <v>1013</v>
      </c>
      <c r="D65" s="151">
        <v>41124</v>
      </c>
      <c r="E65" s="28" t="s">
        <v>799</v>
      </c>
      <c r="F65" s="28" t="s">
        <v>800</v>
      </c>
      <c r="G65" s="28" t="s">
        <v>1014</v>
      </c>
      <c r="H65" s="153">
        <v>10500</v>
      </c>
      <c r="I65" s="153">
        <v>7350</v>
      </c>
      <c r="J65" s="154" t="s">
        <v>16</v>
      </c>
    </row>
    <row r="66" spans="1:10" ht="30" x14ac:dyDescent="0.25">
      <c r="B66" s="27" t="s">
        <v>1015</v>
      </c>
      <c r="C66" s="29" t="s">
        <v>1016</v>
      </c>
      <c r="D66" s="151">
        <v>41162</v>
      </c>
      <c r="E66" s="28" t="s">
        <v>1017</v>
      </c>
      <c r="F66" s="28" t="s">
        <v>772</v>
      </c>
      <c r="G66" s="28" t="s">
        <v>1018</v>
      </c>
      <c r="H66" s="153">
        <v>16500</v>
      </c>
      <c r="I66" s="159">
        <v>20906.82</v>
      </c>
      <c r="J66" s="155" t="s">
        <v>418</v>
      </c>
    </row>
    <row r="67" spans="1:10" ht="30" x14ac:dyDescent="0.25">
      <c r="B67" s="27" t="s">
        <v>1019</v>
      </c>
      <c r="C67" s="29" t="s">
        <v>1020</v>
      </c>
      <c r="D67" s="151">
        <v>41184</v>
      </c>
      <c r="E67" s="28" t="s">
        <v>1021</v>
      </c>
      <c r="F67" s="28" t="s">
        <v>1022</v>
      </c>
      <c r="G67" s="28" t="s">
        <v>1023</v>
      </c>
      <c r="H67" s="153">
        <v>5000</v>
      </c>
      <c r="I67" s="153">
        <v>3500</v>
      </c>
      <c r="J67" s="154" t="s">
        <v>16</v>
      </c>
    </row>
    <row r="68" spans="1:10" x14ac:dyDescent="0.25">
      <c r="B68" s="27" t="s">
        <v>1024</v>
      </c>
      <c r="C68" s="29" t="s">
        <v>1025</v>
      </c>
      <c r="D68" s="151">
        <v>41200</v>
      </c>
      <c r="E68" s="28" t="s">
        <v>1026</v>
      </c>
      <c r="F68" s="28" t="s">
        <v>1027</v>
      </c>
      <c r="G68" s="28" t="s">
        <v>767</v>
      </c>
      <c r="H68" s="153">
        <v>5000</v>
      </c>
      <c r="I68" s="153">
        <v>3500</v>
      </c>
      <c r="J68" s="154" t="s">
        <v>16</v>
      </c>
    </row>
    <row r="69" spans="1:10" ht="30" x14ac:dyDescent="0.25">
      <c r="B69" s="27" t="s">
        <v>1028</v>
      </c>
      <c r="C69" s="29" t="s">
        <v>1029</v>
      </c>
      <c r="D69" s="151">
        <v>41309</v>
      </c>
      <c r="E69" s="28" t="s">
        <v>1030</v>
      </c>
      <c r="F69" s="28" t="s">
        <v>1031</v>
      </c>
      <c r="G69" s="28" t="s">
        <v>778</v>
      </c>
      <c r="H69" s="153">
        <v>20000</v>
      </c>
      <c r="I69" s="153">
        <v>14000</v>
      </c>
      <c r="J69" s="154" t="s">
        <v>16</v>
      </c>
    </row>
    <row r="70" spans="1:10" ht="30" x14ac:dyDescent="0.25">
      <c r="B70" s="27" t="s">
        <v>1032</v>
      </c>
      <c r="C70" s="29" t="s">
        <v>1033</v>
      </c>
      <c r="D70" s="151">
        <v>41309</v>
      </c>
      <c r="E70" s="28" t="s">
        <v>1034</v>
      </c>
      <c r="F70" s="28" t="s">
        <v>869</v>
      </c>
      <c r="G70" s="28" t="s">
        <v>778</v>
      </c>
      <c r="H70" s="153">
        <v>38000</v>
      </c>
      <c r="I70" s="153">
        <v>26600</v>
      </c>
      <c r="J70" s="154" t="s">
        <v>16</v>
      </c>
    </row>
    <row r="71" spans="1:10" ht="30.75" thickBot="1" x14ac:dyDescent="0.3">
      <c r="B71" s="160" t="s">
        <v>1035</v>
      </c>
      <c r="C71" s="161" t="s">
        <v>1036</v>
      </c>
      <c r="D71" s="162">
        <v>41309</v>
      </c>
      <c r="E71" s="164" t="s">
        <v>958</v>
      </c>
      <c r="F71" s="164" t="s">
        <v>959</v>
      </c>
      <c r="G71" s="28" t="s">
        <v>778</v>
      </c>
      <c r="H71" s="165">
        <v>26000</v>
      </c>
      <c r="I71" s="165">
        <v>26463.32</v>
      </c>
      <c r="J71" s="211" t="s">
        <v>418</v>
      </c>
    </row>
    <row r="72" spans="1:10" ht="24" thickBot="1" x14ac:dyDescent="0.3">
      <c r="B72" s="378" t="s">
        <v>77</v>
      </c>
      <c r="C72" s="379"/>
      <c r="D72" s="379"/>
      <c r="E72" s="379"/>
      <c r="F72" s="379"/>
      <c r="G72" s="379"/>
      <c r="H72" s="167">
        <f>SUM(Tabela46[VALOR DA MULTA (Aplicada)])</f>
        <v>1712000</v>
      </c>
      <c r="I72" s="168">
        <f>SUM(Tabela46[VALOR DA MULTA (Recolhida)])</f>
        <v>1686520.6000000003</v>
      </c>
      <c r="J72" s="169"/>
    </row>
    <row r="73" spans="1:10" ht="18.75" x14ac:dyDescent="0.25">
      <c r="B73" s="170" t="s">
        <v>1037</v>
      </c>
      <c r="C73" s="171"/>
      <c r="D73" s="171"/>
      <c r="E73" s="171"/>
      <c r="F73" s="106"/>
      <c r="G73" s="106"/>
      <c r="H73" s="106"/>
      <c r="I73" s="38"/>
      <c r="J73" s="21"/>
    </row>
    <row r="74" spans="1:10" ht="18.75" x14ac:dyDescent="0.25">
      <c r="B74" s="170" t="s">
        <v>1038</v>
      </c>
      <c r="C74" s="171"/>
      <c r="D74" s="171"/>
      <c r="E74" s="171"/>
      <c r="F74" s="106"/>
      <c r="G74" s="106"/>
      <c r="H74" s="106"/>
      <c r="I74" s="38"/>
      <c r="J74" s="21"/>
    </row>
    <row r="75" spans="1:10" ht="18.75" x14ac:dyDescent="0.25">
      <c r="B75" s="170" t="s">
        <v>1039</v>
      </c>
      <c r="C75" s="171"/>
      <c r="D75" s="171"/>
      <c r="E75" s="171"/>
      <c r="F75" s="106"/>
      <c r="G75" s="106"/>
      <c r="H75" s="106"/>
      <c r="I75" s="38"/>
      <c r="J75" s="21"/>
    </row>
    <row r="76" spans="1:10" ht="15.75" x14ac:dyDescent="0.25">
      <c r="B76" s="172" t="s">
        <v>78</v>
      </c>
    </row>
    <row r="77" spans="1:10" ht="15.75" x14ac:dyDescent="0.25">
      <c r="A77" s="106"/>
      <c r="B77" s="84" t="s">
        <v>79</v>
      </c>
      <c r="C77" s="106"/>
      <c r="D77" s="106"/>
      <c r="E77" s="106"/>
      <c r="F77" s="106"/>
      <c r="G77" s="106"/>
      <c r="H77" s="106"/>
      <c r="I77" s="106"/>
      <c r="J77" s="106"/>
    </row>
    <row r="78" spans="1:10" ht="15.75" x14ac:dyDescent="0.25">
      <c r="A78" s="106"/>
      <c r="B78" s="84" t="s">
        <v>80</v>
      </c>
      <c r="C78" s="106"/>
      <c r="D78" s="106"/>
      <c r="E78" s="106"/>
      <c r="F78" s="106"/>
      <c r="G78" s="106"/>
      <c r="H78" s="106"/>
      <c r="I78" s="106"/>
      <c r="J78" s="106"/>
    </row>
    <row r="79" spans="1:10" ht="15.75" x14ac:dyDescent="0.25">
      <c r="A79" s="106"/>
      <c r="B79" s="84" t="s">
        <v>81</v>
      </c>
      <c r="C79" s="106"/>
      <c r="D79" s="106"/>
      <c r="E79" s="106"/>
      <c r="F79" s="106"/>
      <c r="G79" s="106"/>
      <c r="H79" s="106"/>
      <c r="I79" s="106"/>
      <c r="J79" s="106"/>
    </row>
    <row r="80" spans="1:10" ht="15.75" x14ac:dyDescent="0.25">
      <c r="A80" s="106"/>
      <c r="B80" s="84" t="s">
        <v>82</v>
      </c>
      <c r="C80" s="106"/>
      <c r="D80" s="106"/>
      <c r="E80" s="106"/>
      <c r="F80" s="106"/>
      <c r="G80" s="106"/>
      <c r="H80" s="106"/>
      <c r="I80" s="106"/>
      <c r="J80" s="106"/>
    </row>
    <row r="81" spans="1:10" ht="15.75" x14ac:dyDescent="0.25">
      <c r="A81" s="106"/>
      <c r="B81" s="84" t="s">
        <v>83</v>
      </c>
      <c r="C81" s="106"/>
      <c r="D81" s="106"/>
      <c r="E81" s="106"/>
      <c r="F81" s="106"/>
      <c r="G81" s="106"/>
      <c r="H81" s="106"/>
      <c r="I81" s="106"/>
      <c r="J81" s="106"/>
    </row>
    <row r="82" spans="1:10" ht="15.75" x14ac:dyDescent="0.25">
      <c r="A82" s="106"/>
      <c r="B82" s="84" t="s">
        <v>84</v>
      </c>
      <c r="C82" s="106"/>
      <c r="D82" s="106"/>
      <c r="E82" s="106"/>
      <c r="F82" s="106"/>
      <c r="G82" s="106"/>
      <c r="H82" s="106"/>
      <c r="I82" s="106"/>
      <c r="J82" s="106"/>
    </row>
    <row r="83" spans="1:10" ht="15.75" x14ac:dyDescent="0.25">
      <c r="A83" s="106"/>
      <c r="B83" s="84"/>
      <c r="C83" s="106"/>
      <c r="D83" s="106"/>
      <c r="E83" s="106"/>
      <c r="F83" s="106"/>
      <c r="G83" s="106"/>
      <c r="H83" s="106"/>
      <c r="I83" s="106"/>
      <c r="J83" s="106"/>
    </row>
    <row r="84" spans="1:10" ht="15.75" x14ac:dyDescent="0.25">
      <c r="A84" s="106"/>
      <c r="B84" s="173"/>
      <c r="C84" s="106"/>
      <c r="D84" s="106"/>
      <c r="E84" s="106"/>
      <c r="F84" s="106"/>
      <c r="G84" s="106"/>
      <c r="H84" s="106"/>
      <c r="I84" s="106"/>
      <c r="J84" s="106"/>
    </row>
    <row r="85" spans="1:10" ht="15.75" x14ac:dyDescent="0.25">
      <c r="A85" s="106"/>
      <c r="B85" s="173"/>
      <c r="C85" s="106"/>
      <c r="D85" s="106"/>
      <c r="E85" s="106"/>
      <c r="F85" s="106"/>
      <c r="G85" s="106"/>
      <c r="H85" s="106"/>
      <c r="I85" s="106"/>
      <c r="J85" s="106"/>
    </row>
  </sheetData>
  <mergeCells count="2">
    <mergeCell ref="B1:J1"/>
    <mergeCell ref="B72:G72"/>
  </mergeCells>
  <pageMargins left="0.511811024" right="0.511811024" top="0.78740157499999996" bottom="0.78740157499999996" header="0.31496062000000002" footer="0.31496062000000002"/>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02"/>
  <sheetViews>
    <sheetView zoomScale="71" zoomScaleNormal="71" workbookViewId="0">
      <selection activeCell="J86" sqref="J86"/>
    </sheetView>
  </sheetViews>
  <sheetFormatPr defaultRowHeight="15" x14ac:dyDescent="0.25"/>
  <cols>
    <col min="1" max="1" width="2.42578125" customWidth="1"/>
    <col min="2" max="2" width="37.5703125" customWidth="1"/>
    <col min="3" max="3" width="27" customWidth="1"/>
    <col min="4" max="4" width="18" bestFit="1" customWidth="1"/>
    <col min="5" max="5" width="22" customWidth="1"/>
    <col min="6" max="6" width="18" bestFit="1" customWidth="1"/>
    <col min="7" max="7" width="155.140625" customWidth="1"/>
    <col min="8" max="8" width="29.140625" style="174" bestFit="1" customWidth="1"/>
    <col min="9" max="9" width="27.5703125" style="175" bestFit="1" customWidth="1"/>
    <col min="10" max="10" width="39.7109375" bestFit="1" customWidth="1"/>
  </cols>
  <sheetData>
    <row r="1" spans="1:10" ht="31.5" customHeight="1" x14ac:dyDescent="0.25">
      <c r="B1" s="363" t="s">
        <v>0</v>
      </c>
      <c r="C1" s="363"/>
      <c r="D1" s="363"/>
      <c r="E1" s="363"/>
      <c r="F1" s="363"/>
      <c r="G1" s="363"/>
      <c r="H1" s="363"/>
      <c r="I1" s="363"/>
      <c r="J1" s="363"/>
    </row>
    <row r="2" spans="1:10" ht="60.75" customHeight="1" x14ac:dyDescent="0.25">
      <c r="C2" s="1" t="s">
        <v>1040</v>
      </c>
      <c r="H2"/>
      <c r="I2"/>
    </row>
    <row r="3" spans="1:10" x14ac:dyDescent="0.25">
      <c r="H3"/>
      <c r="I3"/>
    </row>
    <row r="4" spans="1:10" ht="15.75" thickBot="1" x14ac:dyDescent="0.3"/>
    <row r="5" spans="1:10" ht="42.75" thickBot="1" x14ac:dyDescent="0.3">
      <c r="B5" s="176" t="s">
        <v>1041</v>
      </c>
      <c r="C5" s="177" t="s">
        <v>1042</v>
      </c>
      <c r="D5" s="48" t="s">
        <v>87</v>
      </c>
      <c r="E5" s="177" t="s">
        <v>5</v>
      </c>
      <c r="F5" s="177" t="s">
        <v>6</v>
      </c>
      <c r="G5" s="177" t="s">
        <v>7</v>
      </c>
      <c r="H5" s="178" t="s">
        <v>8</v>
      </c>
      <c r="I5" s="178" t="s">
        <v>9</v>
      </c>
      <c r="J5" s="179" t="s">
        <v>10</v>
      </c>
    </row>
    <row r="6" spans="1:10" ht="30" x14ac:dyDescent="0.25">
      <c r="B6" s="90" t="s">
        <v>1043</v>
      </c>
      <c r="C6" s="91" t="s">
        <v>1044</v>
      </c>
      <c r="D6" s="92">
        <v>40576</v>
      </c>
      <c r="E6" s="91" t="s">
        <v>1045</v>
      </c>
      <c r="F6" s="91" t="s">
        <v>19</v>
      </c>
      <c r="G6" s="180" t="s">
        <v>1046</v>
      </c>
      <c r="H6" s="308" t="s">
        <v>59</v>
      </c>
      <c r="I6" s="308" t="s">
        <v>59</v>
      </c>
      <c r="J6" s="181" t="s">
        <v>1047</v>
      </c>
    </row>
    <row r="7" spans="1:10" ht="49.5" x14ac:dyDescent="0.25">
      <c r="B7" s="90" t="s">
        <v>1048</v>
      </c>
      <c r="C7" s="91" t="s">
        <v>1049</v>
      </c>
      <c r="D7" s="92">
        <v>40577</v>
      </c>
      <c r="E7" s="91" t="s">
        <v>1050</v>
      </c>
      <c r="F7" s="91" t="s">
        <v>1051</v>
      </c>
      <c r="G7" s="180" t="s">
        <v>1052</v>
      </c>
      <c r="H7" s="314">
        <v>2300000</v>
      </c>
      <c r="I7" s="314">
        <v>1610000</v>
      </c>
      <c r="J7" s="94" t="s">
        <v>16</v>
      </c>
    </row>
    <row r="8" spans="1:10" ht="30" x14ac:dyDescent="0.25">
      <c r="B8" s="90" t="s">
        <v>1053</v>
      </c>
      <c r="C8" s="91" t="s">
        <v>1054</v>
      </c>
      <c r="D8" s="92">
        <v>40625</v>
      </c>
      <c r="E8" s="91" t="s">
        <v>1055</v>
      </c>
      <c r="F8" s="91" t="s">
        <v>600</v>
      </c>
      <c r="G8" s="180" t="s">
        <v>1056</v>
      </c>
      <c r="H8" s="314">
        <v>350000</v>
      </c>
      <c r="I8" s="314">
        <v>245000</v>
      </c>
      <c r="J8" s="94" t="s">
        <v>16</v>
      </c>
    </row>
    <row r="9" spans="1:10" ht="62.25" x14ac:dyDescent="0.25">
      <c r="B9" s="90" t="s">
        <v>1057</v>
      </c>
      <c r="C9" s="91" t="s">
        <v>1058</v>
      </c>
      <c r="D9" s="92">
        <v>40626</v>
      </c>
      <c r="E9" s="91" t="s">
        <v>1055</v>
      </c>
      <c r="F9" s="91" t="s">
        <v>600</v>
      </c>
      <c r="G9" s="180" t="s">
        <v>1059</v>
      </c>
      <c r="H9" s="314">
        <v>3300000</v>
      </c>
      <c r="I9" s="314">
        <v>3300000</v>
      </c>
      <c r="J9" s="94" t="s">
        <v>70</v>
      </c>
    </row>
    <row r="10" spans="1:10" ht="64.5" x14ac:dyDescent="0.25">
      <c r="B10" s="90" t="s">
        <v>1060</v>
      </c>
      <c r="C10" s="91" t="s">
        <v>1061</v>
      </c>
      <c r="D10" s="92">
        <v>40675</v>
      </c>
      <c r="E10" s="91" t="s">
        <v>1050</v>
      </c>
      <c r="F10" s="91" t="s">
        <v>1051</v>
      </c>
      <c r="G10" s="180" t="s">
        <v>1062</v>
      </c>
      <c r="H10" s="314">
        <v>2800000</v>
      </c>
      <c r="I10" s="314">
        <v>1960000</v>
      </c>
      <c r="J10" s="94" t="s">
        <v>16</v>
      </c>
    </row>
    <row r="11" spans="1:10" ht="32.25" x14ac:dyDescent="0.25">
      <c r="B11" s="90" t="s">
        <v>1063</v>
      </c>
      <c r="C11" s="91" t="s">
        <v>1064</v>
      </c>
      <c r="D11" s="92">
        <v>40710</v>
      </c>
      <c r="E11" s="91" t="s">
        <v>1065</v>
      </c>
      <c r="F11" s="91" t="s">
        <v>1066</v>
      </c>
      <c r="G11" s="180" t="s">
        <v>1067</v>
      </c>
      <c r="H11" s="314">
        <v>1000000</v>
      </c>
      <c r="I11" s="314">
        <v>700000</v>
      </c>
      <c r="J11" s="94" t="s">
        <v>16</v>
      </c>
    </row>
    <row r="12" spans="1:10" ht="49.5" x14ac:dyDescent="0.25">
      <c r="B12" s="90" t="s">
        <v>1068</v>
      </c>
      <c r="C12" s="91" t="s">
        <v>1069</v>
      </c>
      <c r="D12" s="92">
        <v>40760</v>
      </c>
      <c r="E12" s="91" t="s">
        <v>1055</v>
      </c>
      <c r="F12" s="91" t="s">
        <v>600</v>
      </c>
      <c r="G12" s="180" t="s">
        <v>1070</v>
      </c>
      <c r="H12" s="314">
        <v>3200000</v>
      </c>
      <c r="I12" s="314">
        <v>2240000</v>
      </c>
      <c r="J12" s="94" t="s">
        <v>16</v>
      </c>
    </row>
    <row r="13" spans="1:10" ht="409.5" x14ac:dyDescent="0.25">
      <c r="B13" s="90" t="s">
        <v>1071</v>
      </c>
      <c r="C13" s="91" t="s">
        <v>1072</v>
      </c>
      <c r="D13" s="92">
        <v>40791</v>
      </c>
      <c r="E13" s="91" t="s">
        <v>1065</v>
      </c>
      <c r="F13" s="91" t="s">
        <v>1066</v>
      </c>
      <c r="G13" s="182" t="s">
        <v>1073</v>
      </c>
      <c r="H13" s="314">
        <v>28000000</v>
      </c>
      <c r="I13" s="314">
        <v>19600000</v>
      </c>
      <c r="J13" s="94" t="s">
        <v>16</v>
      </c>
    </row>
    <row r="14" spans="1:10" ht="287.25" x14ac:dyDescent="0.25">
      <c r="A14" s="183"/>
      <c r="B14" s="90" t="s">
        <v>1074</v>
      </c>
      <c r="C14" s="91" t="s">
        <v>1075</v>
      </c>
      <c r="D14" s="92">
        <v>40807</v>
      </c>
      <c r="E14" s="91" t="s">
        <v>1050</v>
      </c>
      <c r="F14" s="91" t="s">
        <v>1051</v>
      </c>
      <c r="G14" s="182" t="s">
        <v>1076</v>
      </c>
      <c r="H14" s="314">
        <v>10400000</v>
      </c>
      <c r="I14" s="315" t="s">
        <v>59</v>
      </c>
      <c r="J14" s="94" t="s">
        <v>1077</v>
      </c>
    </row>
    <row r="15" spans="1:10" ht="32.25" x14ac:dyDescent="0.25">
      <c r="B15" s="90" t="s">
        <v>1078</v>
      </c>
      <c r="C15" s="91" t="s">
        <v>1079</v>
      </c>
      <c r="D15" s="92">
        <v>40823</v>
      </c>
      <c r="E15" s="91" t="s">
        <v>1050</v>
      </c>
      <c r="F15" s="91" t="s">
        <v>1051</v>
      </c>
      <c r="G15" s="182" t="s">
        <v>1080</v>
      </c>
      <c r="H15" s="314">
        <v>1600000</v>
      </c>
      <c r="I15" s="314">
        <v>1120000</v>
      </c>
      <c r="J15" s="94" t="s">
        <v>16</v>
      </c>
    </row>
    <row r="16" spans="1:10" ht="77.25" x14ac:dyDescent="0.25">
      <c r="B16" s="90" t="s">
        <v>1081</v>
      </c>
      <c r="C16" s="91" t="s">
        <v>1082</v>
      </c>
      <c r="D16" s="92">
        <v>40837</v>
      </c>
      <c r="E16" s="91" t="s">
        <v>1050</v>
      </c>
      <c r="F16" s="91" t="s">
        <v>1051</v>
      </c>
      <c r="G16" s="182" t="s">
        <v>1083</v>
      </c>
      <c r="H16" s="314">
        <v>1300000</v>
      </c>
      <c r="I16" s="314" t="s">
        <v>59</v>
      </c>
      <c r="J16" s="94" t="s">
        <v>1084</v>
      </c>
    </row>
    <row r="17" spans="1:10" ht="60" x14ac:dyDescent="0.25">
      <c r="B17" s="90" t="s">
        <v>1085</v>
      </c>
      <c r="C17" s="91" t="s">
        <v>1086</v>
      </c>
      <c r="D17" s="92">
        <v>40837</v>
      </c>
      <c r="E17" s="91" t="s">
        <v>1050</v>
      </c>
      <c r="F17" s="91" t="s">
        <v>1051</v>
      </c>
      <c r="G17" s="182" t="s">
        <v>1087</v>
      </c>
      <c r="H17" s="314">
        <v>1300000</v>
      </c>
      <c r="I17" s="314" t="s">
        <v>59</v>
      </c>
      <c r="J17" s="184" t="s">
        <v>1088</v>
      </c>
    </row>
    <row r="18" spans="1:10" ht="30" x14ac:dyDescent="0.25">
      <c r="B18" s="90" t="s">
        <v>1089</v>
      </c>
      <c r="C18" s="91" t="s">
        <v>1090</v>
      </c>
      <c r="D18" s="92">
        <v>40868</v>
      </c>
      <c r="E18" s="91" t="s">
        <v>1091</v>
      </c>
      <c r="F18" s="91" t="s">
        <v>120</v>
      </c>
      <c r="G18" s="182" t="s">
        <v>1092</v>
      </c>
      <c r="H18" s="314">
        <v>80000</v>
      </c>
      <c r="I18" s="314">
        <v>56000</v>
      </c>
      <c r="J18" s="94" t="s">
        <v>16</v>
      </c>
    </row>
    <row r="19" spans="1:10" ht="45" x14ac:dyDescent="0.25">
      <c r="B19" s="90" t="s">
        <v>1093</v>
      </c>
      <c r="C19" s="91" t="s">
        <v>1094</v>
      </c>
      <c r="D19" s="92">
        <v>40869</v>
      </c>
      <c r="E19" s="91" t="s">
        <v>1050</v>
      </c>
      <c r="F19" s="91" t="s">
        <v>1051</v>
      </c>
      <c r="G19" s="182" t="s">
        <v>1095</v>
      </c>
      <c r="H19" s="314">
        <v>1300000</v>
      </c>
      <c r="I19" s="314" t="s">
        <v>59</v>
      </c>
      <c r="J19" s="185" t="s">
        <v>1096</v>
      </c>
    </row>
    <row r="20" spans="1:10" ht="62.25" x14ac:dyDescent="0.25">
      <c r="B20" s="90" t="s">
        <v>1097</v>
      </c>
      <c r="C20" s="91" t="s">
        <v>1098</v>
      </c>
      <c r="D20" s="92">
        <v>40869</v>
      </c>
      <c r="E20" s="91" t="s">
        <v>1050</v>
      </c>
      <c r="F20" s="91" t="s">
        <v>1051</v>
      </c>
      <c r="G20" s="182" t="s">
        <v>1099</v>
      </c>
      <c r="H20" s="314">
        <v>2600000</v>
      </c>
      <c r="I20" s="314" t="s">
        <v>59</v>
      </c>
      <c r="J20" s="185" t="s">
        <v>1096</v>
      </c>
    </row>
    <row r="21" spans="1:10" ht="62.25" x14ac:dyDescent="0.25">
      <c r="A21" s="186"/>
      <c r="B21" s="90" t="s">
        <v>1100</v>
      </c>
      <c r="C21" s="91" t="s">
        <v>1101</v>
      </c>
      <c r="D21" s="92">
        <v>40869</v>
      </c>
      <c r="E21" s="91" t="s">
        <v>1050</v>
      </c>
      <c r="F21" s="91" t="s">
        <v>1051</v>
      </c>
      <c r="G21" s="182" t="s">
        <v>1102</v>
      </c>
      <c r="H21" s="314">
        <v>2600000</v>
      </c>
      <c r="I21" s="314" t="s">
        <v>59</v>
      </c>
      <c r="J21" s="185" t="s">
        <v>1096</v>
      </c>
    </row>
    <row r="22" spans="1:10" ht="92.25" x14ac:dyDescent="0.25">
      <c r="A22" s="187"/>
      <c r="B22" s="90" t="s">
        <v>1103</v>
      </c>
      <c r="C22" s="91" t="s">
        <v>1104</v>
      </c>
      <c r="D22" s="92">
        <v>40869</v>
      </c>
      <c r="E22" s="91" t="s">
        <v>1050</v>
      </c>
      <c r="F22" s="91" t="s">
        <v>1051</v>
      </c>
      <c r="G22" s="182" t="s">
        <v>1105</v>
      </c>
      <c r="H22" s="314">
        <v>3900000</v>
      </c>
      <c r="I22" s="314" t="s">
        <v>59</v>
      </c>
      <c r="J22" s="185" t="s">
        <v>1096</v>
      </c>
    </row>
    <row r="23" spans="1:10" ht="45" x14ac:dyDescent="0.25">
      <c r="A23" s="186"/>
      <c r="B23" s="90" t="s">
        <v>1106</v>
      </c>
      <c r="C23" s="91" t="s">
        <v>1107</v>
      </c>
      <c r="D23" s="92">
        <v>40869</v>
      </c>
      <c r="E23" s="91" t="s">
        <v>1050</v>
      </c>
      <c r="F23" s="91" t="s">
        <v>1051</v>
      </c>
      <c r="G23" s="182" t="s">
        <v>1095</v>
      </c>
      <c r="H23" s="314">
        <v>1300000</v>
      </c>
      <c r="I23" s="314" t="s">
        <v>59</v>
      </c>
      <c r="J23" s="185" t="s">
        <v>1108</v>
      </c>
    </row>
    <row r="24" spans="1:10" ht="255" x14ac:dyDescent="0.25">
      <c r="A24" s="186"/>
      <c r="B24" s="90" t="s">
        <v>1109</v>
      </c>
      <c r="C24" s="91" t="s">
        <v>1110</v>
      </c>
      <c r="D24" s="92">
        <v>40876</v>
      </c>
      <c r="E24" s="91" t="s">
        <v>1091</v>
      </c>
      <c r="F24" s="91" t="s">
        <v>120</v>
      </c>
      <c r="G24" s="182" t="s">
        <v>1111</v>
      </c>
      <c r="H24" s="314">
        <v>10600000</v>
      </c>
      <c r="I24" s="314">
        <v>7420000</v>
      </c>
      <c r="J24" s="94" t="s">
        <v>16</v>
      </c>
    </row>
    <row r="25" spans="1:10" ht="45" x14ac:dyDescent="0.25">
      <c r="A25" s="188"/>
      <c r="B25" s="90" t="s">
        <v>1112</v>
      </c>
      <c r="C25" s="91" t="s">
        <v>1113</v>
      </c>
      <c r="D25" s="92">
        <v>40885</v>
      </c>
      <c r="E25" s="91" t="s">
        <v>1050</v>
      </c>
      <c r="F25" s="91" t="s">
        <v>1051</v>
      </c>
      <c r="G25" s="182" t="s">
        <v>1114</v>
      </c>
      <c r="H25" s="314">
        <v>1300000</v>
      </c>
      <c r="I25" s="314" t="s">
        <v>59</v>
      </c>
      <c r="J25" s="184" t="s">
        <v>1115</v>
      </c>
    </row>
    <row r="26" spans="1:10" ht="107.25" x14ac:dyDescent="0.25">
      <c r="A26" s="186"/>
      <c r="B26" s="90" t="s">
        <v>1116</v>
      </c>
      <c r="C26" s="91" t="s">
        <v>1117</v>
      </c>
      <c r="D26" s="92">
        <v>40886</v>
      </c>
      <c r="E26" s="91" t="s">
        <v>1050</v>
      </c>
      <c r="F26" s="91" t="s">
        <v>1051</v>
      </c>
      <c r="G26" s="182" t="s">
        <v>1118</v>
      </c>
      <c r="H26" s="314">
        <v>3900000</v>
      </c>
      <c r="I26" s="314" t="s">
        <v>59</v>
      </c>
      <c r="J26" s="185" t="s">
        <v>1119</v>
      </c>
    </row>
    <row r="27" spans="1:10" ht="90" x14ac:dyDescent="0.25">
      <c r="A27" s="186"/>
      <c r="B27" s="90" t="s">
        <v>1120</v>
      </c>
      <c r="C27" s="91" t="s">
        <v>1121</v>
      </c>
      <c r="D27" s="92">
        <v>40898</v>
      </c>
      <c r="E27" s="91" t="s">
        <v>1091</v>
      </c>
      <c r="F27" s="91" t="s">
        <v>120</v>
      </c>
      <c r="G27" s="156" t="s">
        <v>1122</v>
      </c>
      <c r="H27" s="314">
        <v>4200000</v>
      </c>
      <c r="I27" s="314">
        <v>2940000</v>
      </c>
      <c r="J27" s="94" t="s">
        <v>16</v>
      </c>
    </row>
    <row r="28" spans="1:10" ht="30" x14ac:dyDescent="0.25">
      <c r="A28" s="186"/>
      <c r="B28" s="28" t="s">
        <v>1123</v>
      </c>
      <c r="C28" s="91" t="s">
        <v>1124</v>
      </c>
      <c r="D28" s="92">
        <v>40935</v>
      </c>
      <c r="E28" s="91" t="s">
        <v>1050</v>
      </c>
      <c r="F28" s="91" t="s">
        <v>1051</v>
      </c>
      <c r="G28" s="158" t="s">
        <v>1125</v>
      </c>
      <c r="H28" s="316">
        <v>380000</v>
      </c>
      <c r="I28" s="316">
        <v>266000</v>
      </c>
      <c r="J28" s="28" t="s">
        <v>16</v>
      </c>
    </row>
    <row r="29" spans="1:10" ht="75" x14ac:dyDescent="0.25">
      <c r="A29" s="186"/>
      <c r="B29" s="28" t="s">
        <v>1126</v>
      </c>
      <c r="C29" s="91" t="s">
        <v>1127</v>
      </c>
      <c r="D29" s="92">
        <v>40939</v>
      </c>
      <c r="E29" s="91" t="s">
        <v>1091</v>
      </c>
      <c r="F29" s="91" t="s">
        <v>120</v>
      </c>
      <c r="G29" s="158" t="s">
        <v>1128</v>
      </c>
      <c r="H29" s="316">
        <v>3600000</v>
      </c>
      <c r="I29" s="316">
        <v>2520000</v>
      </c>
      <c r="J29" s="28" t="s">
        <v>16</v>
      </c>
    </row>
    <row r="30" spans="1:10" ht="30" x14ac:dyDescent="0.25">
      <c r="A30" s="186"/>
      <c r="B30" s="28" t="s">
        <v>1129</v>
      </c>
      <c r="C30" s="91" t="s">
        <v>1130</v>
      </c>
      <c r="D30" s="92">
        <v>40982</v>
      </c>
      <c r="E30" s="91" t="s">
        <v>1091</v>
      </c>
      <c r="F30" s="91" t="s">
        <v>120</v>
      </c>
      <c r="G30" s="158" t="s">
        <v>1131</v>
      </c>
      <c r="H30" s="316">
        <v>80000</v>
      </c>
      <c r="I30" s="316">
        <v>56000</v>
      </c>
      <c r="J30" s="28" t="s">
        <v>16</v>
      </c>
    </row>
    <row r="31" spans="1:10" ht="120" x14ac:dyDescent="0.25">
      <c r="A31" s="188"/>
      <c r="B31" s="28" t="s">
        <v>1132</v>
      </c>
      <c r="C31" s="28" t="s">
        <v>1133</v>
      </c>
      <c r="D31" s="151">
        <v>40983</v>
      </c>
      <c r="E31" s="91" t="s">
        <v>1050</v>
      </c>
      <c r="F31" s="91" t="s">
        <v>1051</v>
      </c>
      <c r="G31" s="158" t="s">
        <v>1134</v>
      </c>
      <c r="H31" s="314">
        <v>1365000</v>
      </c>
      <c r="I31" s="314" t="s">
        <v>59</v>
      </c>
      <c r="J31" s="309" t="s">
        <v>1135</v>
      </c>
    </row>
    <row r="32" spans="1:10" ht="150" x14ac:dyDescent="0.25">
      <c r="A32" s="186"/>
      <c r="B32" s="164" t="s">
        <v>1136</v>
      </c>
      <c r="C32" s="164" t="s">
        <v>1137</v>
      </c>
      <c r="D32" s="162">
        <v>40983</v>
      </c>
      <c r="E32" s="189" t="s">
        <v>1050</v>
      </c>
      <c r="F32" s="189" t="s">
        <v>1051</v>
      </c>
      <c r="G32" s="190" t="s">
        <v>1138</v>
      </c>
      <c r="H32" s="317" t="s">
        <v>59</v>
      </c>
      <c r="I32" s="317" t="s">
        <v>59</v>
      </c>
      <c r="J32" s="164" t="s">
        <v>1047</v>
      </c>
    </row>
    <row r="33" spans="1:10" ht="105" x14ac:dyDescent="0.25">
      <c r="A33" s="186"/>
      <c r="B33" s="138" t="s">
        <v>1139</v>
      </c>
      <c r="C33" s="164" t="s">
        <v>1140</v>
      </c>
      <c r="D33" s="162">
        <v>40983</v>
      </c>
      <c r="E33" s="189" t="s">
        <v>1050</v>
      </c>
      <c r="F33" s="189" t="s">
        <v>1051</v>
      </c>
      <c r="G33" s="190" t="s">
        <v>1141</v>
      </c>
      <c r="H33" s="314">
        <v>1300000</v>
      </c>
      <c r="I33" s="317" t="s">
        <v>59</v>
      </c>
      <c r="J33" s="192" t="s">
        <v>1142</v>
      </c>
    </row>
    <row r="34" spans="1:10" ht="150" x14ac:dyDescent="0.25">
      <c r="A34" s="188"/>
      <c r="B34" s="138" t="s">
        <v>1143</v>
      </c>
      <c r="C34" s="164" t="s">
        <v>1144</v>
      </c>
      <c r="D34" s="162">
        <v>40983</v>
      </c>
      <c r="E34" s="189" t="s">
        <v>1050</v>
      </c>
      <c r="F34" s="189" t="s">
        <v>1051</v>
      </c>
      <c r="G34" s="190" t="s">
        <v>1145</v>
      </c>
      <c r="H34" s="314" t="s">
        <v>59</v>
      </c>
      <c r="I34" s="317" t="s">
        <v>59</v>
      </c>
      <c r="J34" s="138" t="s">
        <v>1047</v>
      </c>
    </row>
    <row r="35" spans="1:10" ht="90" x14ac:dyDescent="0.25">
      <c r="A35" s="188"/>
      <c r="B35" s="138" t="s">
        <v>1146</v>
      </c>
      <c r="C35" s="164" t="s">
        <v>1147</v>
      </c>
      <c r="D35" s="162">
        <v>40983</v>
      </c>
      <c r="E35" s="189" t="s">
        <v>1050</v>
      </c>
      <c r="F35" s="189" t="s">
        <v>1051</v>
      </c>
      <c r="G35" s="190" t="s">
        <v>1148</v>
      </c>
      <c r="H35" s="314">
        <v>1300000</v>
      </c>
      <c r="I35" s="317" t="s">
        <v>59</v>
      </c>
      <c r="J35" s="185" t="s">
        <v>1142</v>
      </c>
    </row>
    <row r="36" spans="1:10" ht="30" x14ac:dyDescent="0.25">
      <c r="A36" s="188"/>
      <c r="B36" s="138" t="s">
        <v>1149</v>
      </c>
      <c r="C36" s="189" t="s">
        <v>1150</v>
      </c>
      <c r="D36" s="194">
        <v>40983</v>
      </c>
      <c r="E36" s="189" t="s">
        <v>1050</v>
      </c>
      <c r="F36" s="189" t="s">
        <v>1051</v>
      </c>
      <c r="G36" s="190" t="s">
        <v>1151</v>
      </c>
      <c r="H36" s="316">
        <v>650000</v>
      </c>
      <c r="I36" s="318">
        <v>650000</v>
      </c>
      <c r="J36" s="34" t="s">
        <v>70</v>
      </c>
    </row>
    <row r="37" spans="1:10" ht="394.5" x14ac:dyDescent="0.25">
      <c r="A37" s="188"/>
      <c r="B37" s="181" t="s">
        <v>1152</v>
      </c>
      <c r="C37" s="193" t="s">
        <v>1153</v>
      </c>
      <c r="D37" s="194">
        <v>40988</v>
      </c>
      <c r="E37" s="91" t="s">
        <v>1091</v>
      </c>
      <c r="F37" s="91" t="s">
        <v>120</v>
      </c>
      <c r="G37" s="190" t="s">
        <v>1154</v>
      </c>
      <c r="H37" s="316">
        <v>16600000</v>
      </c>
      <c r="I37" s="316">
        <v>11620000</v>
      </c>
      <c r="J37" s="181" t="s">
        <v>16</v>
      </c>
    </row>
    <row r="38" spans="1:10" ht="45" x14ac:dyDescent="0.25">
      <c r="A38" s="188"/>
      <c r="B38" s="181" t="s">
        <v>1155</v>
      </c>
      <c r="C38" s="181" t="s">
        <v>1156</v>
      </c>
      <c r="D38" s="162">
        <v>41010</v>
      </c>
      <c r="E38" s="28" t="s">
        <v>1157</v>
      </c>
      <c r="F38" s="91" t="s">
        <v>1158</v>
      </c>
      <c r="G38" s="190" t="s">
        <v>1159</v>
      </c>
      <c r="H38" s="314" t="s">
        <v>59</v>
      </c>
      <c r="I38" s="314" t="s">
        <v>59</v>
      </c>
      <c r="J38" s="181" t="s">
        <v>1047</v>
      </c>
    </row>
    <row r="39" spans="1:10" ht="225" x14ac:dyDescent="0.25">
      <c r="A39" s="188"/>
      <c r="B39" s="181" t="s">
        <v>1160</v>
      </c>
      <c r="C39" s="181" t="s">
        <v>1161</v>
      </c>
      <c r="D39" s="194">
        <v>41010</v>
      </c>
      <c r="E39" s="28" t="s">
        <v>1157</v>
      </c>
      <c r="F39" s="91" t="s">
        <v>1158</v>
      </c>
      <c r="G39" s="190" t="s">
        <v>1162</v>
      </c>
      <c r="H39" s="314">
        <v>4000000</v>
      </c>
      <c r="I39" s="317">
        <v>2800000</v>
      </c>
      <c r="J39" s="34" t="s">
        <v>16</v>
      </c>
    </row>
    <row r="40" spans="1:10" ht="45" x14ac:dyDescent="0.25">
      <c r="A40" s="188"/>
      <c r="B40" s="181" t="s">
        <v>1163</v>
      </c>
      <c r="C40" s="181" t="s">
        <v>1164</v>
      </c>
      <c r="D40" s="194">
        <v>41033</v>
      </c>
      <c r="E40" s="91" t="s">
        <v>1050</v>
      </c>
      <c r="F40" s="91" t="s">
        <v>1051</v>
      </c>
      <c r="G40" s="190" t="s">
        <v>1165</v>
      </c>
      <c r="H40" s="314">
        <v>325000</v>
      </c>
      <c r="I40" s="314">
        <v>227500</v>
      </c>
      <c r="J40" s="181" t="s">
        <v>16</v>
      </c>
    </row>
    <row r="41" spans="1:10" ht="240" x14ac:dyDescent="0.25">
      <c r="A41" s="188"/>
      <c r="B41" s="181" t="s">
        <v>1166</v>
      </c>
      <c r="C41" s="181" t="s">
        <v>1167</v>
      </c>
      <c r="D41" s="194">
        <v>41036</v>
      </c>
      <c r="E41" s="91" t="s">
        <v>1168</v>
      </c>
      <c r="F41" s="91" t="s">
        <v>73</v>
      </c>
      <c r="G41" s="190" t="s">
        <v>1169</v>
      </c>
      <c r="H41" s="314">
        <v>7700000</v>
      </c>
      <c r="I41" s="314">
        <v>5390000</v>
      </c>
      <c r="J41" s="181" t="s">
        <v>16</v>
      </c>
    </row>
    <row r="42" spans="1:10" ht="75" x14ac:dyDescent="0.25">
      <c r="A42" s="188"/>
      <c r="B42" s="181" t="s">
        <v>1170</v>
      </c>
      <c r="C42" s="181" t="s">
        <v>1171</v>
      </c>
      <c r="D42" s="194">
        <v>41038</v>
      </c>
      <c r="E42" s="91" t="s">
        <v>1050</v>
      </c>
      <c r="F42" s="91" t="s">
        <v>1051</v>
      </c>
      <c r="G42" s="190" t="s">
        <v>1172</v>
      </c>
      <c r="H42" s="314">
        <v>325000</v>
      </c>
      <c r="I42" s="314">
        <v>227500</v>
      </c>
      <c r="J42" s="181" t="s">
        <v>16</v>
      </c>
    </row>
    <row r="43" spans="1:10" ht="60" x14ac:dyDescent="0.25">
      <c r="A43" s="188"/>
      <c r="B43" s="181" t="s">
        <v>1173</v>
      </c>
      <c r="C43" s="181" t="s">
        <v>1174</v>
      </c>
      <c r="D43" s="194">
        <v>41052</v>
      </c>
      <c r="E43" s="91" t="s">
        <v>1050</v>
      </c>
      <c r="F43" s="91" t="s">
        <v>1051</v>
      </c>
      <c r="G43" s="190" t="s">
        <v>1175</v>
      </c>
      <c r="H43" s="314">
        <v>1300000</v>
      </c>
      <c r="I43" s="314">
        <v>910000</v>
      </c>
      <c r="J43" s="181" t="s">
        <v>16</v>
      </c>
    </row>
    <row r="44" spans="1:10" ht="90" x14ac:dyDescent="0.25">
      <c r="A44" s="188"/>
      <c r="B44" s="181" t="s">
        <v>1176</v>
      </c>
      <c r="C44" s="181" t="s">
        <v>1177</v>
      </c>
      <c r="D44" s="194">
        <v>41054</v>
      </c>
      <c r="E44" s="91" t="s">
        <v>1050</v>
      </c>
      <c r="F44" s="91" t="s">
        <v>1051</v>
      </c>
      <c r="G44" s="190" t="s">
        <v>1178</v>
      </c>
      <c r="H44" s="314">
        <v>2600000</v>
      </c>
      <c r="I44" s="314">
        <v>1820000</v>
      </c>
      <c r="J44" s="28" t="s">
        <v>16</v>
      </c>
    </row>
    <row r="45" spans="1:10" ht="90" x14ac:dyDescent="0.25">
      <c r="A45" s="188"/>
      <c r="B45" s="181" t="s">
        <v>1179</v>
      </c>
      <c r="C45" s="181" t="s">
        <v>1180</v>
      </c>
      <c r="D45" s="194">
        <v>41060</v>
      </c>
      <c r="E45" s="91" t="s">
        <v>1050</v>
      </c>
      <c r="F45" s="91" t="s">
        <v>1051</v>
      </c>
      <c r="G45" s="195" t="s">
        <v>1181</v>
      </c>
      <c r="H45" s="314">
        <v>2600000</v>
      </c>
      <c r="I45" s="314">
        <v>1820000</v>
      </c>
      <c r="J45" s="138" t="s">
        <v>16</v>
      </c>
    </row>
    <row r="46" spans="1:10" ht="409.5" x14ac:dyDescent="0.25">
      <c r="B46" s="181" t="s">
        <v>1182</v>
      </c>
      <c r="C46" s="181" t="s">
        <v>1183</v>
      </c>
      <c r="D46" s="194">
        <v>41079</v>
      </c>
      <c r="E46" s="196" t="s">
        <v>1050</v>
      </c>
      <c r="F46" s="189" t="s">
        <v>1051</v>
      </c>
      <c r="G46" s="195" t="s">
        <v>1184</v>
      </c>
      <c r="H46" s="314">
        <v>7800000</v>
      </c>
      <c r="I46" s="314" t="s">
        <v>59</v>
      </c>
      <c r="J46" s="185" t="s">
        <v>1185</v>
      </c>
    </row>
    <row r="47" spans="1:10" ht="45" x14ac:dyDescent="0.25">
      <c r="B47" s="181" t="s">
        <v>1186</v>
      </c>
      <c r="C47" s="181" t="s">
        <v>1187</v>
      </c>
      <c r="D47" s="162">
        <v>41129</v>
      </c>
      <c r="E47" s="196" t="s">
        <v>1050</v>
      </c>
      <c r="F47" s="189" t="s">
        <v>1051</v>
      </c>
      <c r="G47" s="190" t="s">
        <v>1188</v>
      </c>
      <c r="H47" s="314" t="s">
        <v>59</v>
      </c>
      <c r="I47" s="314" t="s">
        <v>59</v>
      </c>
      <c r="J47" s="181" t="s">
        <v>1047</v>
      </c>
    </row>
    <row r="48" spans="1:10" ht="45" x14ac:dyDescent="0.25">
      <c r="B48" s="181" t="s">
        <v>1189</v>
      </c>
      <c r="C48" s="181" t="s">
        <v>1190</v>
      </c>
      <c r="D48" s="194">
        <v>41152</v>
      </c>
      <c r="E48" s="91" t="s">
        <v>1050</v>
      </c>
      <c r="F48" s="91" t="s">
        <v>1051</v>
      </c>
      <c r="G48" s="190" t="s">
        <v>1191</v>
      </c>
      <c r="H48" s="314">
        <v>1300000</v>
      </c>
      <c r="I48" s="314">
        <v>910000</v>
      </c>
      <c r="J48" s="181" t="s">
        <v>16</v>
      </c>
    </row>
    <row r="49" spans="2:10" ht="75" x14ac:dyDescent="0.25">
      <c r="B49" s="181" t="s">
        <v>1192</v>
      </c>
      <c r="C49" s="181" t="s">
        <v>1193</v>
      </c>
      <c r="D49" s="194">
        <v>41218</v>
      </c>
      <c r="E49" s="91" t="s">
        <v>1050</v>
      </c>
      <c r="F49" s="91" t="s">
        <v>1051</v>
      </c>
      <c r="G49" s="190" t="s">
        <v>1194</v>
      </c>
      <c r="H49" s="314">
        <v>325000</v>
      </c>
      <c r="I49" s="314">
        <v>227500</v>
      </c>
      <c r="J49" s="181" t="s">
        <v>16</v>
      </c>
    </row>
    <row r="50" spans="2:10" ht="409.5" x14ac:dyDescent="0.25">
      <c r="B50" s="181" t="s">
        <v>1195</v>
      </c>
      <c r="C50" s="181" t="s">
        <v>1196</v>
      </c>
      <c r="D50" s="162">
        <v>41219</v>
      </c>
      <c r="E50" s="91" t="s">
        <v>1050</v>
      </c>
      <c r="F50" s="91" t="s">
        <v>1051</v>
      </c>
      <c r="G50" s="190" t="s">
        <v>1197</v>
      </c>
      <c r="H50" s="314">
        <v>12025000</v>
      </c>
      <c r="I50" s="314">
        <v>8417500</v>
      </c>
      <c r="J50" s="181" t="s">
        <v>16</v>
      </c>
    </row>
    <row r="51" spans="2:10" ht="210" x14ac:dyDescent="0.25">
      <c r="B51" s="181" t="s">
        <v>1198</v>
      </c>
      <c r="C51" s="181" t="s">
        <v>1199</v>
      </c>
      <c r="D51" s="197">
        <v>41281</v>
      </c>
      <c r="E51" s="91" t="s">
        <v>1050</v>
      </c>
      <c r="F51" s="91" t="s">
        <v>1051</v>
      </c>
      <c r="G51" s="198" t="s">
        <v>1200</v>
      </c>
      <c r="H51" s="314" t="s">
        <v>59</v>
      </c>
      <c r="I51" s="314" t="s">
        <v>59</v>
      </c>
      <c r="J51" s="181" t="s">
        <v>1201</v>
      </c>
    </row>
    <row r="52" spans="2:10" ht="300" x14ac:dyDescent="0.25">
      <c r="B52" s="138" t="s">
        <v>1202</v>
      </c>
      <c r="C52" s="138" t="s">
        <v>1203</v>
      </c>
      <c r="D52" s="199">
        <v>41291</v>
      </c>
      <c r="E52" s="91" t="s">
        <v>1050</v>
      </c>
      <c r="F52" s="91" t="s">
        <v>1051</v>
      </c>
      <c r="G52" s="190" t="s">
        <v>1204</v>
      </c>
      <c r="H52" s="314">
        <v>975000</v>
      </c>
      <c r="I52" s="314">
        <v>682500</v>
      </c>
      <c r="J52" s="181" t="s">
        <v>16</v>
      </c>
    </row>
    <row r="53" spans="2:10" ht="30" x14ac:dyDescent="0.25">
      <c r="B53" s="181" t="s">
        <v>1205</v>
      </c>
      <c r="C53" s="181" t="s">
        <v>1206</v>
      </c>
      <c r="D53" s="200">
        <v>41327</v>
      </c>
      <c r="E53" s="91" t="s">
        <v>1050</v>
      </c>
      <c r="F53" s="91" t="s">
        <v>1051</v>
      </c>
      <c r="G53" s="190" t="s">
        <v>1207</v>
      </c>
      <c r="H53" s="314">
        <v>65000</v>
      </c>
      <c r="I53" s="314">
        <v>45500</v>
      </c>
      <c r="J53" s="181" t="s">
        <v>16</v>
      </c>
    </row>
    <row r="54" spans="2:10" ht="105" x14ac:dyDescent="0.25">
      <c r="B54" s="181" t="s">
        <v>1208</v>
      </c>
      <c r="C54" s="181" t="s">
        <v>1209</v>
      </c>
      <c r="D54" s="197">
        <v>41330</v>
      </c>
      <c r="E54" s="91" t="s">
        <v>1050</v>
      </c>
      <c r="F54" s="91" t="s">
        <v>1051</v>
      </c>
      <c r="G54" s="190" t="s">
        <v>1210</v>
      </c>
      <c r="H54" s="314">
        <v>390000</v>
      </c>
      <c r="I54" s="314">
        <v>273000</v>
      </c>
      <c r="J54" s="181" t="s">
        <v>16</v>
      </c>
    </row>
    <row r="55" spans="2:10" ht="409.5" x14ac:dyDescent="0.25">
      <c r="B55" s="181" t="s">
        <v>1211</v>
      </c>
      <c r="C55" s="181" t="s">
        <v>1212</v>
      </c>
      <c r="D55" s="200">
        <v>41332</v>
      </c>
      <c r="E55" s="91" t="s">
        <v>1055</v>
      </c>
      <c r="F55" s="91" t="s">
        <v>600</v>
      </c>
      <c r="G55" s="190" t="s">
        <v>1213</v>
      </c>
      <c r="H55" s="314" t="s">
        <v>59</v>
      </c>
      <c r="I55" s="314" t="s">
        <v>59</v>
      </c>
      <c r="J55" s="138" t="s">
        <v>1047</v>
      </c>
    </row>
    <row r="56" spans="2:10" ht="45" x14ac:dyDescent="0.25">
      <c r="B56" s="181" t="s">
        <v>1214</v>
      </c>
      <c r="C56" s="181" t="s">
        <v>1215</v>
      </c>
      <c r="D56" s="197">
        <v>41333</v>
      </c>
      <c r="E56" s="91" t="s">
        <v>1050</v>
      </c>
      <c r="F56" s="91" t="s">
        <v>1051</v>
      </c>
      <c r="G56" s="190" t="s">
        <v>1216</v>
      </c>
      <c r="H56" s="314">
        <v>65000</v>
      </c>
      <c r="I56" s="314">
        <v>65000</v>
      </c>
      <c r="J56" s="192" t="s">
        <v>70</v>
      </c>
    </row>
    <row r="57" spans="2:10" ht="409.5" x14ac:dyDescent="0.25">
      <c r="B57" s="164" t="s">
        <v>1217</v>
      </c>
      <c r="C57" s="164" t="s">
        <v>1218</v>
      </c>
      <c r="D57" s="197">
        <v>41341</v>
      </c>
      <c r="E57" s="91" t="s">
        <v>1050</v>
      </c>
      <c r="F57" s="91" t="s">
        <v>1051</v>
      </c>
      <c r="G57" s="190" t="s">
        <v>1219</v>
      </c>
      <c r="H57" s="318">
        <v>7800000</v>
      </c>
      <c r="I57" s="318">
        <v>5460000</v>
      </c>
      <c r="J57" s="181" t="s">
        <v>16</v>
      </c>
    </row>
    <row r="58" spans="2:10" ht="75" x14ac:dyDescent="0.25">
      <c r="B58" s="164" t="s">
        <v>1220</v>
      </c>
      <c r="C58" s="164" t="s">
        <v>1221</v>
      </c>
      <c r="D58" s="197">
        <v>41344</v>
      </c>
      <c r="E58" s="91" t="s">
        <v>1050</v>
      </c>
      <c r="F58" s="91" t="s">
        <v>1051</v>
      </c>
      <c r="G58" s="190" t="s">
        <v>1222</v>
      </c>
      <c r="H58" s="314">
        <v>1300000</v>
      </c>
      <c r="I58" s="314">
        <v>910000</v>
      </c>
      <c r="J58" s="164" t="s">
        <v>16</v>
      </c>
    </row>
    <row r="59" spans="2:10" ht="30" x14ac:dyDescent="0.25">
      <c r="B59" s="181" t="s">
        <v>1223</v>
      </c>
      <c r="C59" s="181" t="s">
        <v>1224</v>
      </c>
      <c r="D59" s="200">
        <v>41374</v>
      </c>
      <c r="E59" s="28" t="s">
        <v>1225</v>
      </c>
      <c r="F59" s="91" t="s">
        <v>27</v>
      </c>
      <c r="G59" s="158" t="s">
        <v>1226</v>
      </c>
      <c r="H59" s="314" t="s">
        <v>59</v>
      </c>
      <c r="I59" s="314" t="s">
        <v>59</v>
      </c>
      <c r="J59" s="164" t="s">
        <v>1047</v>
      </c>
    </row>
    <row r="60" spans="2:10" ht="75" x14ac:dyDescent="0.25">
      <c r="B60" s="181" t="s">
        <v>1227</v>
      </c>
      <c r="C60" s="181" t="s">
        <v>1228</v>
      </c>
      <c r="D60" s="197">
        <v>41375</v>
      </c>
      <c r="E60" s="91" t="s">
        <v>1050</v>
      </c>
      <c r="F60" s="91" t="s">
        <v>1051</v>
      </c>
      <c r="G60" s="158" t="s">
        <v>1229</v>
      </c>
      <c r="H60" s="314">
        <v>1365000</v>
      </c>
      <c r="I60" s="314">
        <v>955500</v>
      </c>
      <c r="J60" s="181" t="s">
        <v>16</v>
      </c>
    </row>
    <row r="61" spans="2:10" ht="30" x14ac:dyDescent="0.25">
      <c r="B61" s="181" t="s">
        <v>1230</v>
      </c>
      <c r="C61" s="181" t="s">
        <v>1231</v>
      </c>
      <c r="D61" s="197">
        <v>41376</v>
      </c>
      <c r="E61" s="91" t="s">
        <v>1050</v>
      </c>
      <c r="F61" s="91" t="s">
        <v>1051</v>
      </c>
      <c r="G61" s="201" t="s">
        <v>1232</v>
      </c>
      <c r="H61" s="314">
        <v>65000</v>
      </c>
      <c r="I61" s="314">
        <v>45500</v>
      </c>
      <c r="J61" s="164" t="s">
        <v>16</v>
      </c>
    </row>
    <row r="62" spans="2:10" ht="360" x14ac:dyDescent="0.25">
      <c r="B62" s="181" t="s">
        <v>1233</v>
      </c>
      <c r="C62" s="181" t="s">
        <v>1234</v>
      </c>
      <c r="D62" s="197">
        <v>41394</v>
      </c>
      <c r="E62" s="91" t="s">
        <v>1050</v>
      </c>
      <c r="F62" s="91" t="s">
        <v>1051</v>
      </c>
      <c r="G62" s="158" t="s">
        <v>1235</v>
      </c>
      <c r="H62" s="314" t="s">
        <v>59</v>
      </c>
      <c r="I62" s="314" t="s">
        <v>59</v>
      </c>
      <c r="J62" s="164" t="s">
        <v>1201</v>
      </c>
    </row>
    <row r="63" spans="2:10" ht="75" x14ac:dyDescent="0.25">
      <c r="B63" s="181" t="s">
        <v>1236</v>
      </c>
      <c r="C63" s="181" t="s">
        <v>1237</v>
      </c>
      <c r="D63" s="197">
        <v>41397</v>
      </c>
      <c r="E63" s="91" t="s">
        <v>1050</v>
      </c>
      <c r="F63" s="91" t="s">
        <v>1051</v>
      </c>
      <c r="G63" s="158" t="s">
        <v>1238</v>
      </c>
      <c r="H63" s="314" t="s">
        <v>59</v>
      </c>
      <c r="I63" s="314" t="s">
        <v>59</v>
      </c>
      <c r="J63" s="164" t="s">
        <v>1047</v>
      </c>
    </row>
    <row r="64" spans="2:10" ht="180" x14ac:dyDescent="0.25">
      <c r="B64" s="181" t="s">
        <v>1239</v>
      </c>
      <c r="C64" s="181" t="s">
        <v>1240</v>
      </c>
      <c r="D64" s="200">
        <v>41397</v>
      </c>
      <c r="E64" s="91" t="s">
        <v>1055</v>
      </c>
      <c r="F64" s="91" t="s">
        <v>600</v>
      </c>
      <c r="G64" s="158" t="s">
        <v>1241</v>
      </c>
      <c r="H64" s="314">
        <v>3400000</v>
      </c>
      <c r="I64" s="314">
        <v>3400000</v>
      </c>
      <c r="J64" s="164" t="s">
        <v>70</v>
      </c>
    </row>
    <row r="65" spans="1:10" ht="150" x14ac:dyDescent="0.25">
      <c r="B65" s="181" t="s">
        <v>1242</v>
      </c>
      <c r="C65" s="181" t="s">
        <v>1243</v>
      </c>
      <c r="D65" s="197">
        <v>41401</v>
      </c>
      <c r="E65" s="91" t="s">
        <v>1050</v>
      </c>
      <c r="F65" s="91" t="s">
        <v>1051</v>
      </c>
      <c r="G65" s="201" t="s">
        <v>1244</v>
      </c>
      <c r="H65" s="314">
        <v>1600000</v>
      </c>
      <c r="I65" s="314">
        <v>1120000</v>
      </c>
      <c r="J65" s="164" t="s">
        <v>16</v>
      </c>
    </row>
    <row r="66" spans="1:10" ht="45" x14ac:dyDescent="0.25">
      <c r="A66" s="202"/>
      <c r="B66" s="181" t="s">
        <v>1245</v>
      </c>
      <c r="C66" s="181" t="s">
        <v>1246</v>
      </c>
      <c r="D66" s="197">
        <v>41402</v>
      </c>
      <c r="E66" s="91" t="s">
        <v>1050</v>
      </c>
      <c r="F66" s="91" t="s">
        <v>1051</v>
      </c>
      <c r="G66" s="158" t="s">
        <v>1247</v>
      </c>
      <c r="H66" s="314">
        <v>650000</v>
      </c>
      <c r="I66" s="314"/>
      <c r="J66" s="164" t="s">
        <v>1248</v>
      </c>
    </row>
    <row r="67" spans="1:10" ht="45" x14ac:dyDescent="0.25">
      <c r="B67" s="181" t="s">
        <v>1249</v>
      </c>
      <c r="C67" s="181" t="s">
        <v>1250</v>
      </c>
      <c r="D67" s="197">
        <v>41437</v>
      </c>
      <c r="E67" s="91" t="s">
        <v>1050</v>
      </c>
      <c r="F67" s="91" t="s">
        <v>1051</v>
      </c>
      <c r="G67" s="158" t="s">
        <v>1251</v>
      </c>
      <c r="H67" s="314">
        <v>1300000</v>
      </c>
      <c r="I67" s="314">
        <v>910000</v>
      </c>
      <c r="J67" s="164" t="s">
        <v>16</v>
      </c>
    </row>
    <row r="68" spans="1:10" ht="210" x14ac:dyDescent="0.25">
      <c r="A68" s="202"/>
      <c r="B68" s="138" t="s">
        <v>1252</v>
      </c>
      <c r="C68" s="181" t="s">
        <v>1253</v>
      </c>
      <c r="D68" s="199">
        <v>41451</v>
      </c>
      <c r="E68" s="91" t="s">
        <v>1050</v>
      </c>
      <c r="F68" s="91" t="s">
        <v>1051</v>
      </c>
      <c r="G68" s="158" t="s">
        <v>1254</v>
      </c>
      <c r="H68" s="314">
        <v>2600000</v>
      </c>
      <c r="I68" s="314">
        <v>910000</v>
      </c>
      <c r="J68" s="164" t="s">
        <v>1255</v>
      </c>
    </row>
    <row r="69" spans="1:10" ht="90" x14ac:dyDescent="0.25">
      <c r="B69" s="138" t="s">
        <v>1256</v>
      </c>
      <c r="C69" s="138" t="s">
        <v>1257</v>
      </c>
      <c r="D69" s="199">
        <v>41463</v>
      </c>
      <c r="E69" s="91" t="s">
        <v>1050</v>
      </c>
      <c r="F69" s="91" t="s">
        <v>1051</v>
      </c>
      <c r="G69" s="158" t="s">
        <v>1258</v>
      </c>
      <c r="H69" s="314">
        <v>65000</v>
      </c>
      <c r="I69" s="314">
        <v>45500</v>
      </c>
      <c r="J69" s="164" t="s">
        <v>16</v>
      </c>
    </row>
    <row r="70" spans="1:10" ht="135" x14ac:dyDescent="0.25">
      <c r="A70" s="202"/>
      <c r="B70" s="138" t="s">
        <v>1259</v>
      </c>
      <c r="C70" s="138" t="s">
        <v>1260</v>
      </c>
      <c r="D70" s="199">
        <v>41516</v>
      </c>
      <c r="E70" s="91" t="s">
        <v>1050</v>
      </c>
      <c r="F70" s="91" t="s">
        <v>1051</v>
      </c>
      <c r="G70" s="201" t="s">
        <v>1261</v>
      </c>
      <c r="H70" s="314">
        <v>65000</v>
      </c>
      <c r="I70" s="314">
        <v>45500</v>
      </c>
      <c r="J70" s="164" t="s">
        <v>16</v>
      </c>
    </row>
    <row r="71" spans="1:10" ht="45" x14ac:dyDescent="0.25">
      <c r="B71" s="203" t="s">
        <v>1262</v>
      </c>
      <c r="C71" s="138" t="s">
        <v>1263</v>
      </c>
      <c r="D71" s="199">
        <v>41533</v>
      </c>
      <c r="E71" s="91" t="s">
        <v>1050</v>
      </c>
      <c r="F71" s="91" t="s">
        <v>1051</v>
      </c>
      <c r="G71" s="158" t="s">
        <v>1264</v>
      </c>
      <c r="H71" s="314">
        <v>1300000</v>
      </c>
      <c r="I71" s="314">
        <v>910000</v>
      </c>
      <c r="J71" s="164" t="s">
        <v>16</v>
      </c>
    </row>
    <row r="72" spans="1:10" ht="45" x14ac:dyDescent="0.25">
      <c r="A72" s="202"/>
      <c r="B72" s="138" t="s">
        <v>1265</v>
      </c>
      <c r="C72" s="138" t="s">
        <v>1266</v>
      </c>
      <c r="D72" s="199">
        <v>41565</v>
      </c>
      <c r="E72" s="91" t="s">
        <v>1050</v>
      </c>
      <c r="F72" s="91" t="s">
        <v>1051</v>
      </c>
      <c r="G72" s="158" t="s">
        <v>1267</v>
      </c>
      <c r="H72" s="314">
        <v>325000</v>
      </c>
      <c r="I72" s="314" t="s">
        <v>59</v>
      </c>
      <c r="J72" s="164" t="s">
        <v>1268</v>
      </c>
    </row>
    <row r="73" spans="1:10" ht="45" x14ac:dyDescent="0.25">
      <c r="B73" s="138" t="s">
        <v>1269</v>
      </c>
      <c r="C73" s="138" t="s">
        <v>1270</v>
      </c>
      <c r="D73" s="199">
        <v>41565</v>
      </c>
      <c r="E73" s="91" t="s">
        <v>1050</v>
      </c>
      <c r="F73" s="91" t="s">
        <v>1051</v>
      </c>
      <c r="G73" s="158" t="s">
        <v>1271</v>
      </c>
      <c r="H73" s="314">
        <v>325000</v>
      </c>
      <c r="I73" s="314" t="s">
        <v>59</v>
      </c>
      <c r="J73" s="164" t="s">
        <v>1268</v>
      </c>
    </row>
    <row r="74" spans="1:10" ht="45" x14ac:dyDescent="0.25">
      <c r="A74" s="202"/>
      <c r="B74" s="138" t="s">
        <v>1272</v>
      </c>
      <c r="C74" s="138" t="s">
        <v>1273</v>
      </c>
      <c r="D74" s="199">
        <v>41565</v>
      </c>
      <c r="E74" s="91" t="s">
        <v>1050</v>
      </c>
      <c r="F74" s="91" t="s">
        <v>1051</v>
      </c>
      <c r="G74" s="158" t="s">
        <v>1274</v>
      </c>
      <c r="H74" s="314">
        <v>325000</v>
      </c>
      <c r="I74" s="314" t="s">
        <v>59</v>
      </c>
      <c r="J74" s="164" t="s">
        <v>1268</v>
      </c>
    </row>
    <row r="75" spans="1:10" ht="45" x14ac:dyDescent="0.25">
      <c r="B75" s="138" t="s">
        <v>1275</v>
      </c>
      <c r="C75" s="138" t="s">
        <v>1276</v>
      </c>
      <c r="D75" s="199">
        <v>41569</v>
      </c>
      <c r="E75" s="91" t="s">
        <v>1050</v>
      </c>
      <c r="F75" s="91" t="s">
        <v>1051</v>
      </c>
      <c r="G75" s="158" t="s">
        <v>1277</v>
      </c>
      <c r="H75" s="314">
        <v>325000</v>
      </c>
      <c r="I75" s="314" t="s">
        <v>59</v>
      </c>
      <c r="J75" s="164" t="s">
        <v>1268</v>
      </c>
    </row>
    <row r="76" spans="1:10" ht="45" x14ac:dyDescent="0.25">
      <c r="A76" s="202"/>
      <c r="B76" s="138" t="s">
        <v>1278</v>
      </c>
      <c r="C76" s="138" t="s">
        <v>1279</v>
      </c>
      <c r="D76" s="199">
        <v>41569</v>
      </c>
      <c r="E76" s="91" t="s">
        <v>1050</v>
      </c>
      <c r="F76" s="91" t="s">
        <v>1051</v>
      </c>
      <c r="G76" s="158" t="s">
        <v>1280</v>
      </c>
      <c r="H76" s="314">
        <v>325000</v>
      </c>
      <c r="I76" s="314" t="s">
        <v>59</v>
      </c>
      <c r="J76" s="164" t="s">
        <v>1268</v>
      </c>
    </row>
    <row r="77" spans="1:10" ht="45" x14ac:dyDescent="0.25">
      <c r="B77" s="138" t="s">
        <v>1281</v>
      </c>
      <c r="C77" s="138" t="s">
        <v>1282</v>
      </c>
      <c r="D77" s="199">
        <v>41570</v>
      </c>
      <c r="E77" s="91" t="s">
        <v>1050</v>
      </c>
      <c r="F77" s="91" t="s">
        <v>1051</v>
      </c>
      <c r="G77" s="158" t="s">
        <v>1283</v>
      </c>
      <c r="H77" s="314" t="s">
        <v>59</v>
      </c>
      <c r="I77" s="314" t="s">
        <v>59</v>
      </c>
      <c r="J77" s="138" t="s">
        <v>1047</v>
      </c>
    </row>
    <row r="78" spans="1:10" ht="45" x14ac:dyDescent="0.25">
      <c r="A78" s="202"/>
      <c r="B78" s="138" t="s">
        <v>1284</v>
      </c>
      <c r="C78" s="138" t="s">
        <v>1285</v>
      </c>
      <c r="D78" s="199">
        <v>41571</v>
      </c>
      <c r="E78" s="91" t="s">
        <v>1050</v>
      </c>
      <c r="F78" s="91" t="s">
        <v>1051</v>
      </c>
      <c r="G78" s="158" t="s">
        <v>1286</v>
      </c>
      <c r="H78" s="314">
        <v>325000</v>
      </c>
      <c r="I78" s="314" t="s">
        <v>59</v>
      </c>
      <c r="J78" s="164" t="s">
        <v>1268</v>
      </c>
    </row>
    <row r="79" spans="1:10" ht="60" x14ac:dyDescent="0.25">
      <c r="B79" s="138" t="s">
        <v>1287</v>
      </c>
      <c r="C79" s="138" t="s">
        <v>1288</v>
      </c>
      <c r="D79" s="199">
        <v>41578</v>
      </c>
      <c r="E79" s="91" t="s">
        <v>1050</v>
      </c>
      <c r="F79" s="91" t="s">
        <v>1051</v>
      </c>
      <c r="G79" s="158" t="s">
        <v>1289</v>
      </c>
      <c r="H79" s="314">
        <v>65000</v>
      </c>
      <c r="I79" s="314">
        <v>65000</v>
      </c>
      <c r="J79" s="192" t="s">
        <v>102</v>
      </c>
    </row>
    <row r="80" spans="1:10" ht="45" x14ac:dyDescent="0.25">
      <c r="A80" s="202"/>
      <c r="B80" s="138" t="s">
        <v>1290</v>
      </c>
      <c r="C80" s="138" t="s">
        <v>1291</v>
      </c>
      <c r="D80" s="199">
        <v>41597</v>
      </c>
      <c r="E80" s="91" t="s">
        <v>1050</v>
      </c>
      <c r="F80" s="91" t="s">
        <v>1051</v>
      </c>
      <c r="G80" s="158" t="s">
        <v>1292</v>
      </c>
      <c r="H80" s="314">
        <v>1300000</v>
      </c>
      <c r="I80" s="314">
        <v>910000</v>
      </c>
      <c r="J80" s="164" t="s">
        <v>16</v>
      </c>
    </row>
    <row r="81" spans="1:10" ht="45" x14ac:dyDescent="0.25">
      <c r="B81" s="138" t="s">
        <v>1293</v>
      </c>
      <c r="C81" s="138" t="s">
        <v>1294</v>
      </c>
      <c r="D81" s="199">
        <v>41597</v>
      </c>
      <c r="E81" s="91" t="s">
        <v>1050</v>
      </c>
      <c r="F81" s="91" t="s">
        <v>1051</v>
      </c>
      <c r="G81" s="158" t="s">
        <v>1295</v>
      </c>
      <c r="H81" s="314">
        <v>1300000</v>
      </c>
      <c r="I81" s="314">
        <v>910000</v>
      </c>
      <c r="J81" s="164" t="s">
        <v>16</v>
      </c>
    </row>
    <row r="82" spans="1:10" ht="45" x14ac:dyDescent="0.25">
      <c r="A82" s="202"/>
      <c r="B82" s="138" t="s">
        <v>1296</v>
      </c>
      <c r="C82" s="138" t="s">
        <v>1297</v>
      </c>
      <c r="D82" s="199">
        <v>41597</v>
      </c>
      <c r="E82" s="91" t="s">
        <v>1050</v>
      </c>
      <c r="F82" s="91" t="s">
        <v>1051</v>
      </c>
      <c r="G82" s="158" t="s">
        <v>1298</v>
      </c>
      <c r="H82" s="314">
        <v>1300000</v>
      </c>
      <c r="I82" s="314">
        <v>910000</v>
      </c>
      <c r="J82" s="164" t="s">
        <v>16</v>
      </c>
    </row>
    <row r="83" spans="1:10" ht="45" x14ac:dyDescent="0.25">
      <c r="B83" s="138" t="s">
        <v>1299</v>
      </c>
      <c r="C83" s="138" t="s">
        <v>1300</v>
      </c>
      <c r="D83" s="199">
        <v>41597</v>
      </c>
      <c r="E83" s="91" t="s">
        <v>1050</v>
      </c>
      <c r="F83" s="91" t="s">
        <v>1051</v>
      </c>
      <c r="G83" s="158" t="s">
        <v>1301</v>
      </c>
      <c r="H83" s="314">
        <v>1300000</v>
      </c>
      <c r="I83" s="314">
        <v>910000</v>
      </c>
      <c r="J83" s="164" t="s">
        <v>16</v>
      </c>
    </row>
    <row r="84" spans="1:10" ht="45" x14ac:dyDescent="0.25">
      <c r="A84" s="202"/>
      <c r="B84" s="138" t="s">
        <v>1302</v>
      </c>
      <c r="C84" s="138" t="s">
        <v>1303</v>
      </c>
      <c r="D84" s="199">
        <v>41597</v>
      </c>
      <c r="E84" s="91" t="s">
        <v>1050</v>
      </c>
      <c r="F84" s="91" t="s">
        <v>1051</v>
      </c>
      <c r="G84" s="158" t="s">
        <v>1304</v>
      </c>
      <c r="H84" s="314">
        <v>1300000</v>
      </c>
      <c r="I84" s="314">
        <v>910000</v>
      </c>
      <c r="J84" s="164" t="s">
        <v>16</v>
      </c>
    </row>
    <row r="85" spans="1:10" ht="150" x14ac:dyDescent="0.25">
      <c r="B85" s="138" t="s">
        <v>1305</v>
      </c>
      <c r="C85" s="138" t="s">
        <v>1306</v>
      </c>
      <c r="D85" s="199">
        <v>41611</v>
      </c>
      <c r="E85" s="91" t="s">
        <v>1050</v>
      </c>
      <c r="F85" s="91" t="s">
        <v>1051</v>
      </c>
      <c r="G85" s="158" t="s">
        <v>1307</v>
      </c>
      <c r="H85" s="314">
        <v>325000</v>
      </c>
      <c r="I85" s="314">
        <v>227500</v>
      </c>
      <c r="J85" s="164" t="s">
        <v>16</v>
      </c>
    </row>
    <row r="86" spans="1:10" ht="45" x14ac:dyDescent="0.25">
      <c r="A86" s="202"/>
      <c r="B86" s="138" t="s">
        <v>1308</v>
      </c>
      <c r="C86" s="138" t="s">
        <v>1309</v>
      </c>
      <c r="D86" s="199">
        <v>41612</v>
      </c>
      <c r="E86" s="28" t="s">
        <v>1045</v>
      </c>
      <c r="F86" s="91" t="s">
        <v>19</v>
      </c>
      <c r="G86" s="158" t="s">
        <v>1310</v>
      </c>
      <c r="H86" s="314">
        <v>800000</v>
      </c>
      <c r="I86" s="314" t="s">
        <v>59</v>
      </c>
      <c r="J86" s="191" t="s">
        <v>1311</v>
      </c>
    </row>
    <row r="87" spans="1:10" ht="45" x14ac:dyDescent="0.25">
      <c r="B87" s="138" t="s">
        <v>1312</v>
      </c>
      <c r="C87" s="138" t="s">
        <v>1313</v>
      </c>
      <c r="D87" s="199">
        <v>41612</v>
      </c>
      <c r="E87" s="91" t="s">
        <v>1050</v>
      </c>
      <c r="F87" s="91" t="s">
        <v>1051</v>
      </c>
      <c r="G87" s="201" t="s">
        <v>1314</v>
      </c>
      <c r="H87" s="314" t="s">
        <v>59</v>
      </c>
      <c r="I87" s="314" t="s">
        <v>59</v>
      </c>
      <c r="J87" s="164" t="s">
        <v>1201</v>
      </c>
    </row>
    <row r="88" spans="1:10" ht="60" x14ac:dyDescent="0.25">
      <c r="B88" s="138" t="s">
        <v>1315</v>
      </c>
      <c r="C88" s="138" t="s">
        <v>1316</v>
      </c>
      <c r="D88" s="199">
        <v>41612</v>
      </c>
      <c r="E88" s="28" t="s">
        <v>1317</v>
      </c>
      <c r="F88" s="91" t="s">
        <v>23</v>
      </c>
      <c r="G88" s="158" t="s">
        <v>1318</v>
      </c>
      <c r="H88" s="314">
        <v>800000</v>
      </c>
      <c r="I88" s="314">
        <v>560000</v>
      </c>
      <c r="J88" s="138" t="s">
        <v>16</v>
      </c>
    </row>
    <row r="89" spans="1:10" ht="60" x14ac:dyDescent="0.25">
      <c r="B89" s="138" t="s">
        <v>1319</v>
      </c>
      <c r="C89" s="138" t="s">
        <v>1320</v>
      </c>
      <c r="D89" s="199">
        <v>41619</v>
      </c>
      <c r="E89" s="91" t="s">
        <v>1050</v>
      </c>
      <c r="F89" s="91" t="s">
        <v>1051</v>
      </c>
      <c r="G89" s="158" t="s">
        <v>1321</v>
      </c>
      <c r="H89" s="314">
        <v>1300000</v>
      </c>
      <c r="I89" s="314" t="s">
        <v>59</v>
      </c>
      <c r="J89" s="192" t="s">
        <v>1311</v>
      </c>
    </row>
    <row r="90" spans="1:10" ht="60" x14ac:dyDescent="0.25">
      <c r="B90" s="138" t="s">
        <v>1322</v>
      </c>
      <c r="C90" s="138" t="s">
        <v>1323</v>
      </c>
      <c r="D90" s="199">
        <v>41619</v>
      </c>
      <c r="E90" s="91" t="s">
        <v>1050</v>
      </c>
      <c r="F90" s="91" t="s">
        <v>1051</v>
      </c>
      <c r="G90" s="201" t="s">
        <v>1324</v>
      </c>
      <c r="H90" s="314">
        <v>1300000</v>
      </c>
      <c r="I90" s="314" t="s">
        <v>59</v>
      </c>
      <c r="J90" s="192" t="s">
        <v>1311</v>
      </c>
    </row>
    <row r="91" spans="1:10" ht="360.75" thickBot="1" x14ac:dyDescent="0.3">
      <c r="A91" s="202"/>
      <c r="B91" s="323" t="s">
        <v>1325</v>
      </c>
      <c r="C91" s="323" t="s">
        <v>1326</v>
      </c>
      <c r="D91" s="310">
        <v>41631</v>
      </c>
      <c r="E91" s="91" t="s">
        <v>1050</v>
      </c>
      <c r="F91" s="91" t="s">
        <v>1051</v>
      </c>
      <c r="G91" s="158" t="s">
        <v>1327</v>
      </c>
      <c r="H91" s="314">
        <v>3900000</v>
      </c>
      <c r="I91" s="314">
        <v>2730000</v>
      </c>
      <c r="J91" s="164" t="s">
        <v>16</v>
      </c>
    </row>
    <row r="92" spans="1:10" ht="16.5" thickBot="1" x14ac:dyDescent="0.3">
      <c r="B92" s="204" t="s">
        <v>77</v>
      </c>
      <c r="C92" s="205"/>
      <c r="D92" s="205"/>
      <c r="E92" s="205"/>
      <c r="F92" s="205"/>
      <c r="G92" s="205"/>
      <c r="H92" s="206">
        <f>SUM(Tabela1[VALOR DA MULTA (Aplicada)])</f>
        <v>192850000</v>
      </c>
      <c r="I92" s="207">
        <f>SUM(Tabela1[VALOR DA MULTA (Recolhida)])</f>
        <v>102963500</v>
      </c>
      <c r="J92" s="138"/>
    </row>
    <row r="93" spans="1:10" x14ac:dyDescent="0.25">
      <c r="A93" s="202"/>
      <c r="B93" t="s">
        <v>1328</v>
      </c>
    </row>
    <row r="94" spans="1:10" x14ac:dyDescent="0.25">
      <c r="B94" t="s">
        <v>1329</v>
      </c>
    </row>
    <row r="95" spans="1:10" ht="15.75" x14ac:dyDescent="0.25">
      <c r="A95" s="202"/>
      <c r="B95" s="84"/>
    </row>
    <row r="96" spans="1:10" ht="15.75" x14ac:dyDescent="0.25">
      <c r="B96" s="83" t="s">
        <v>78</v>
      </c>
    </row>
    <row r="97" spans="1:2" ht="15.75" x14ac:dyDescent="0.25">
      <c r="A97" s="202"/>
      <c r="B97" s="84" t="s">
        <v>79</v>
      </c>
    </row>
    <row r="98" spans="1:2" ht="15.75" x14ac:dyDescent="0.25">
      <c r="B98" s="84" t="s">
        <v>80</v>
      </c>
    </row>
    <row r="99" spans="1:2" ht="15.75" x14ac:dyDescent="0.25">
      <c r="B99" s="84" t="s">
        <v>81</v>
      </c>
    </row>
    <row r="100" spans="1:2" ht="15.75" x14ac:dyDescent="0.25">
      <c r="B100" s="84" t="s">
        <v>82</v>
      </c>
    </row>
    <row r="101" spans="1:2" ht="15.75" x14ac:dyDescent="0.25">
      <c r="B101" s="84" t="s">
        <v>83</v>
      </c>
    </row>
    <row r="102" spans="1:2" ht="15.75" x14ac:dyDescent="0.25">
      <c r="B102" s="84" t="s">
        <v>84</v>
      </c>
    </row>
  </sheetData>
  <mergeCells count="1">
    <mergeCell ref="B1:J1"/>
  </mergeCells>
  <pageMargins left="0.511811024" right="0.511811024" top="0.78740157499999996" bottom="0.78740157499999996" header="0.31496062000000002" footer="0.31496062000000002"/>
  <pageSetup paperSize="9" orientation="portrait" verticalDpi="0"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7:AG42"/>
  <sheetViews>
    <sheetView tabSelected="1" zoomScale="70" zoomScaleNormal="70" workbookViewId="0">
      <selection activeCell="M11" sqref="M11"/>
    </sheetView>
  </sheetViews>
  <sheetFormatPr defaultRowHeight="15" x14ac:dyDescent="0.25"/>
  <cols>
    <col min="1" max="1" width="28.7109375" customWidth="1"/>
    <col min="2" max="2" width="25.7109375" customWidth="1"/>
    <col min="3" max="3" width="20.85546875" customWidth="1"/>
    <col min="4" max="4" width="21.5703125" customWidth="1"/>
    <col min="5" max="5" width="23.42578125" customWidth="1"/>
    <col min="6" max="6" width="27.85546875" customWidth="1"/>
    <col min="7" max="7" width="21.5703125" customWidth="1"/>
    <col min="8" max="8" width="27" customWidth="1"/>
    <col min="9" max="9" width="27.140625" customWidth="1"/>
  </cols>
  <sheetData>
    <row r="7" spans="1:9" ht="18.75" x14ac:dyDescent="0.3">
      <c r="C7" s="46" t="s">
        <v>1342</v>
      </c>
      <c r="D7" s="331"/>
      <c r="E7" s="331"/>
    </row>
    <row r="11" spans="1:9" ht="60.75" x14ac:dyDescent="0.25">
      <c r="A11" s="325" t="s">
        <v>2</v>
      </c>
      <c r="B11" s="325" t="s">
        <v>3</v>
      </c>
      <c r="C11" s="326" t="s">
        <v>87</v>
      </c>
      <c r="D11" s="325" t="s">
        <v>5</v>
      </c>
      <c r="E11" s="325" t="s">
        <v>6</v>
      </c>
      <c r="F11" s="325" t="s">
        <v>7</v>
      </c>
      <c r="G11" s="325" t="s">
        <v>8</v>
      </c>
      <c r="H11" s="325" t="s">
        <v>9</v>
      </c>
      <c r="I11" s="325" t="s">
        <v>10</v>
      </c>
    </row>
    <row r="12" spans="1:9" ht="45" x14ac:dyDescent="0.25">
      <c r="A12" s="333" t="s">
        <v>1344</v>
      </c>
      <c r="B12" s="333" t="s">
        <v>1345</v>
      </c>
      <c r="C12" s="319">
        <v>43472</v>
      </c>
      <c r="D12" s="333" t="s">
        <v>1346</v>
      </c>
      <c r="E12" s="333" t="s">
        <v>1347</v>
      </c>
      <c r="F12" s="333" t="s">
        <v>1348</v>
      </c>
      <c r="G12" s="329">
        <v>240000</v>
      </c>
      <c r="H12" s="330">
        <v>168000</v>
      </c>
      <c r="I12" s="333" t="s">
        <v>92</v>
      </c>
    </row>
    <row r="13" spans="1:9" ht="78" customHeight="1" x14ac:dyDescent="0.25">
      <c r="A13" s="322" t="s">
        <v>1349</v>
      </c>
      <c r="B13" s="322" t="s">
        <v>1350</v>
      </c>
      <c r="C13" s="320">
        <v>43486</v>
      </c>
      <c r="D13" s="322" t="s">
        <v>1351</v>
      </c>
      <c r="E13" s="322" t="s">
        <v>480</v>
      </c>
      <c r="F13" s="322" t="s">
        <v>1352</v>
      </c>
      <c r="G13" s="332">
        <v>90000</v>
      </c>
      <c r="H13" s="328">
        <v>63000</v>
      </c>
      <c r="I13" s="322" t="s">
        <v>92</v>
      </c>
    </row>
    <row r="14" spans="1:9" s="312" customFormat="1" ht="51.75" customHeight="1" x14ac:dyDescent="0.25">
      <c r="A14" s="343" t="s">
        <v>1353</v>
      </c>
      <c r="B14" s="343" t="s">
        <v>1354</v>
      </c>
      <c r="C14" s="344">
        <v>43544</v>
      </c>
      <c r="D14" s="343" t="s">
        <v>1355</v>
      </c>
      <c r="E14" s="343" t="s">
        <v>1341</v>
      </c>
      <c r="F14" s="343" t="s">
        <v>1356</v>
      </c>
      <c r="G14" s="345">
        <v>40000</v>
      </c>
      <c r="H14" s="338">
        <v>28000</v>
      </c>
      <c r="I14" s="343" t="s">
        <v>92</v>
      </c>
    </row>
    <row r="15" spans="1:9" s="335" customFormat="1" ht="78" customHeight="1" x14ac:dyDescent="0.25">
      <c r="A15" s="339" t="s">
        <v>1357</v>
      </c>
      <c r="B15" s="339" t="s">
        <v>1358</v>
      </c>
      <c r="C15" s="340">
        <v>43538</v>
      </c>
      <c r="D15" s="339" t="s">
        <v>1359</v>
      </c>
      <c r="E15" s="339" t="s">
        <v>1330</v>
      </c>
      <c r="F15" s="339" t="s">
        <v>1356</v>
      </c>
      <c r="G15" s="342">
        <v>25000</v>
      </c>
      <c r="H15" s="341">
        <v>17500</v>
      </c>
      <c r="I15" s="339" t="s">
        <v>92</v>
      </c>
    </row>
    <row r="16" spans="1:9" s="312" customFormat="1" ht="63.75" customHeight="1" x14ac:dyDescent="0.25">
      <c r="A16" s="350" t="s">
        <v>1360</v>
      </c>
      <c r="B16" s="350" t="s">
        <v>1361</v>
      </c>
      <c r="C16" s="351">
        <v>43559</v>
      </c>
      <c r="D16" s="350" t="s">
        <v>1362</v>
      </c>
      <c r="E16" s="350" t="s">
        <v>39</v>
      </c>
      <c r="F16" s="350" t="s">
        <v>1363</v>
      </c>
      <c r="G16" s="352">
        <v>50000</v>
      </c>
      <c r="H16" s="353">
        <v>35000</v>
      </c>
      <c r="I16" s="350" t="s">
        <v>92</v>
      </c>
    </row>
    <row r="17" spans="1:10" s="335" customFormat="1" ht="81" customHeight="1" x14ac:dyDescent="0.25">
      <c r="A17" s="339" t="s">
        <v>1364</v>
      </c>
      <c r="B17" s="339" t="s">
        <v>1365</v>
      </c>
      <c r="C17" s="340">
        <v>43538</v>
      </c>
      <c r="D17" s="339" t="s">
        <v>1366</v>
      </c>
      <c r="E17" s="339" t="s">
        <v>1367</v>
      </c>
      <c r="F17" s="339" t="s">
        <v>1368</v>
      </c>
      <c r="G17" s="342">
        <v>30000</v>
      </c>
      <c r="H17" s="341">
        <v>21000</v>
      </c>
      <c r="I17" s="339" t="s">
        <v>92</v>
      </c>
    </row>
    <row r="18" spans="1:10" s="312" customFormat="1" ht="60" x14ac:dyDescent="0.25">
      <c r="A18" s="350" t="s">
        <v>1369</v>
      </c>
      <c r="B18" s="350" t="s">
        <v>1370</v>
      </c>
      <c r="C18" s="351">
        <v>43538</v>
      </c>
      <c r="D18" s="350" t="s">
        <v>1371</v>
      </c>
      <c r="E18" s="350" t="s">
        <v>1372</v>
      </c>
      <c r="F18" s="350" t="s">
        <v>1356</v>
      </c>
      <c r="G18" s="352">
        <v>20000</v>
      </c>
      <c r="H18" s="353">
        <v>14000</v>
      </c>
      <c r="I18" s="350" t="s">
        <v>92</v>
      </c>
    </row>
    <row r="19" spans="1:10" s="335" customFormat="1" ht="78" customHeight="1" x14ac:dyDescent="0.25">
      <c r="A19" s="339" t="s">
        <v>1373</v>
      </c>
      <c r="B19" s="339" t="s">
        <v>1374</v>
      </c>
      <c r="C19" s="340">
        <v>43538</v>
      </c>
      <c r="D19" s="339" t="s">
        <v>1375</v>
      </c>
      <c r="E19" s="339" t="s">
        <v>1376</v>
      </c>
      <c r="F19" s="339" t="s">
        <v>1356</v>
      </c>
      <c r="G19" s="342">
        <v>20000</v>
      </c>
      <c r="H19" s="339"/>
      <c r="I19" s="339" t="s">
        <v>1377</v>
      </c>
    </row>
    <row r="20" spans="1:10" s="312" customFormat="1" ht="60" x14ac:dyDescent="0.25">
      <c r="A20" s="350" t="s">
        <v>1378</v>
      </c>
      <c r="B20" s="350" t="s">
        <v>1379</v>
      </c>
      <c r="C20" s="351">
        <v>43538</v>
      </c>
      <c r="D20" s="350" t="s">
        <v>1380</v>
      </c>
      <c r="E20" s="350" t="s">
        <v>1338</v>
      </c>
      <c r="F20" s="350" t="s">
        <v>1356</v>
      </c>
      <c r="G20" s="352">
        <v>30000</v>
      </c>
      <c r="H20" s="353">
        <v>32718</v>
      </c>
      <c r="I20" s="354" t="s">
        <v>1457</v>
      </c>
    </row>
    <row r="21" spans="1:10" s="335" customFormat="1" ht="52.5" customHeight="1" x14ac:dyDescent="0.25">
      <c r="A21" s="339" t="s">
        <v>1381</v>
      </c>
      <c r="B21" s="339" t="s">
        <v>1382</v>
      </c>
      <c r="C21" s="340">
        <v>43538</v>
      </c>
      <c r="D21" s="339" t="s">
        <v>1383</v>
      </c>
      <c r="E21" s="339" t="s">
        <v>1384</v>
      </c>
      <c r="F21" s="339" t="s">
        <v>1385</v>
      </c>
      <c r="G21" s="342">
        <v>25000</v>
      </c>
      <c r="H21" s="341">
        <v>17500</v>
      </c>
      <c r="I21" s="339" t="s">
        <v>92</v>
      </c>
    </row>
    <row r="22" spans="1:10" s="312" customFormat="1" ht="60" x14ac:dyDescent="0.25">
      <c r="A22" s="350" t="s">
        <v>1386</v>
      </c>
      <c r="B22" s="350" t="s">
        <v>1387</v>
      </c>
      <c r="C22" s="351">
        <v>43538</v>
      </c>
      <c r="D22" s="350" t="s">
        <v>1388</v>
      </c>
      <c r="E22" s="350" t="s">
        <v>1389</v>
      </c>
      <c r="F22" s="350" t="s">
        <v>1356</v>
      </c>
      <c r="G22" s="352">
        <v>30000</v>
      </c>
      <c r="H22" s="353">
        <v>21000</v>
      </c>
      <c r="I22" s="350" t="s">
        <v>92</v>
      </c>
    </row>
    <row r="23" spans="1:10" s="335" customFormat="1" ht="74.25" customHeight="1" x14ac:dyDescent="0.25">
      <c r="A23" s="339" t="s">
        <v>1390</v>
      </c>
      <c r="B23" s="339" t="s">
        <v>1391</v>
      </c>
      <c r="C23" s="340">
        <v>43544</v>
      </c>
      <c r="D23" s="339" t="s">
        <v>1392</v>
      </c>
      <c r="E23" s="339" t="s">
        <v>1393</v>
      </c>
      <c r="F23" s="339" t="s">
        <v>1356</v>
      </c>
      <c r="G23" s="342">
        <v>20000</v>
      </c>
      <c r="H23" s="341">
        <v>14000</v>
      </c>
      <c r="I23" s="339" t="s">
        <v>92</v>
      </c>
    </row>
    <row r="24" spans="1:10" s="312" customFormat="1" ht="60" x14ac:dyDescent="0.25">
      <c r="A24" s="350" t="s">
        <v>1394</v>
      </c>
      <c r="B24" s="350" t="s">
        <v>1395</v>
      </c>
      <c r="C24" s="351">
        <v>43524</v>
      </c>
      <c r="D24" s="350" t="s">
        <v>1396</v>
      </c>
      <c r="E24" s="350" t="s">
        <v>669</v>
      </c>
      <c r="F24" s="350" t="s">
        <v>1356</v>
      </c>
      <c r="G24" s="352">
        <v>120000</v>
      </c>
      <c r="H24" s="353"/>
      <c r="I24" s="350" t="s">
        <v>1469</v>
      </c>
    </row>
    <row r="25" spans="1:10" s="335" customFormat="1" ht="55.5" customHeight="1" x14ac:dyDescent="0.25">
      <c r="A25" s="339" t="s">
        <v>1397</v>
      </c>
      <c r="B25" s="339" t="s">
        <v>1398</v>
      </c>
      <c r="C25" s="340">
        <v>43560</v>
      </c>
      <c r="D25" s="339" t="s">
        <v>1399</v>
      </c>
      <c r="E25" s="339" t="s">
        <v>23</v>
      </c>
      <c r="F25" s="339" t="s">
        <v>1363</v>
      </c>
      <c r="G25" s="342">
        <v>110000</v>
      </c>
      <c r="H25" s="341">
        <v>77000</v>
      </c>
      <c r="I25" s="339" t="s">
        <v>92</v>
      </c>
    </row>
    <row r="26" spans="1:10" s="312" customFormat="1" ht="55.5" customHeight="1" x14ac:dyDescent="0.25">
      <c r="A26" s="346" t="s">
        <v>1400</v>
      </c>
      <c r="B26" s="346" t="s">
        <v>1401</v>
      </c>
      <c r="C26" s="347">
        <v>43550</v>
      </c>
      <c r="D26" s="346" t="s">
        <v>1402</v>
      </c>
      <c r="E26" s="346" t="s">
        <v>444</v>
      </c>
      <c r="F26" s="346" t="s">
        <v>1403</v>
      </c>
      <c r="G26" s="348">
        <v>40000</v>
      </c>
      <c r="H26" s="349">
        <v>28000</v>
      </c>
      <c r="I26" s="346" t="s">
        <v>92</v>
      </c>
    </row>
    <row r="27" spans="1:10" ht="60" x14ac:dyDescent="0.25">
      <c r="A27" s="322" t="s">
        <v>1404</v>
      </c>
      <c r="B27" s="322" t="s">
        <v>1405</v>
      </c>
      <c r="C27" s="320">
        <v>43615</v>
      </c>
      <c r="D27" s="322" t="s">
        <v>1343</v>
      </c>
      <c r="E27" s="322" t="s">
        <v>1406</v>
      </c>
      <c r="F27" s="322" t="s">
        <v>1407</v>
      </c>
      <c r="G27" s="332">
        <v>60000</v>
      </c>
      <c r="H27" s="341">
        <v>61818</v>
      </c>
      <c r="I27" s="339" t="s">
        <v>102</v>
      </c>
    </row>
    <row r="28" spans="1:10" s="312" customFormat="1" ht="78.75" customHeight="1" x14ac:dyDescent="0.25">
      <c r="A28" s="324" t="s">
        <v>1408</v>
      </c>
      <c r="B28" s="324" t="s">
        <v>1409</v>
      </c>
      <c r="C28" s="321">
        <v>43651</v>
      </c>
      <c r="D28" s="324" t="s">
        <v>1410</v>
      </c>
      <c r="E28" s="324" t="s">
        <v>1411</v>
      </c>
      <c r="F28" s="324" t="s">
        <v>1356</v>
      </c>
      <c r="G28" s="334" t="s">
        <v>1468</v>
      </c>
      <c r="H28" s="327"/>
      <c r="I28" s="334" t="s">
        <v>1412</v>
      </c>
    </row>
    <row r="29" spans="1:10" ht="87.75" customHeight="1" x14ac:dyDescent="0.25">
      <c r="A29" s="322" t="s">
        <v>1413</v>
      </c>
      <c r="B29" s="322" t="s">
        <v>1414</v>
      </c>
      <c r="C29" s="320">
        <v>43651</v>
      </c>
      <c r="D29" s="322" t="s">
        <v>1415</v>
      </c>
      <c r="E29" s="322" t="s">
        <v>1333</v>
      </c>
      <c r="F29" s="322" t="s">
        <v>1356</v>
      </c>
      <c r="G29" s="332">
        <v>22000</v>
      </c>
      <c r="H29" s="332" t="s">
        <v>1416</v>
      </c>
      <c r="I29" s="332" t="s">
        <v>1417</v>
      </c>
      <c r="J29" s="355"/>
    </row>
    <row r="30" spans="1:10" s="312" customFormat="1" ht="78" customHeight="1" x14ac:dyDescent="0.25">
      <c r="A30" s="324" t="s">
        <v>1418</v>
      </c>
      <c r="B30" s="324" t="s">
        <v>1419</v>
      </c>
      <c r="C30" s="321">
        <v>43651</v>
      </c>
      <c r="D30" s="324" t="s">
        <v>1420</v>
      </c>
      <c r="E30" s="324" t="s">
        <v>1335</v>
      </c>
      <c r="F30" s="324" t="s">
        <v>1356</v>
      </c>
      <c r="G30" s="334">
        <v>22000</v>
      </c>
      <c r="H30" s="327" t="s">
        <v>1421</v>
      </c>
      <c r="I30" s="324" t="s">
        <v>92</v>
      </c>
    </row>
    <row r="31" spans="1:10" ht="55.5" customHeight="1" x14ac:dyDescent="0.25">
      <c r="A31" s="322" t="s">
        <v>1422</v>
      </c>
      <c r="B31" s="322" t="s">
        <v>1423</v>
      </c>
      <c r="C31" s="320">
        <v>43651</v>
      </c>
      <c r="D31" s="322" t="s">
        <v>1424</v>
      </c>
      <c r="E31" s="322" t="s">
        <v>1340</v>
      </c>
      <c r="F31" s="322" t="s">
        <v>1356</v>
      </c>
      <c r="G31" s="328">
        <v>30000</v>
      </c>
      <c r="H31" s="328"/>
      <c r="I31" s="322" t="s">
        <v>1332</v>
      </c>
    </row>
    <row r="32" spans="1:10" s="312" customFormat="1" ht="77.25" customHeight="1" x14ac:dyDescent="0.25">
      <c r="A32" s="324" t="s">
        <v>1425</v>
      </c>
      <c r="B32" s="324" t="s">
        <v>1426</v>
      </c>
      <c r="C32" s="321">
        <v>43651</v>
      </c>
      <c r="D32" s="324" t="s">
        <v>1427</v>
      </c>
      <c r="E32" s="324" t="s">
        <v>1339</v>
      </c>
      <c r="F32" s="324" t="s">
        <v>1356</v>
      </c>
      <c r="G32" s="334" t="s">
        <v>1468</v>
      </c>
      <c r="H32" s="327"/>
      <c r="I32" s="334" t="s">
        <v>1412</v>
      </c>
    </row>
    <row r="33" spans="1:33" ht="78.75" customHeight="1" x14ac:dyDescent="0.25">
      <c r="A33" s="322" t="s">
        <v>1428</v>
      </c>
      <c r="B33" s="322" t="s">
        <v>1429</v>
      </c>
      <c r="C33" s="320">
        <v>43651</v>
      </c>
      <c r="D33" s="322" t="s">
        <v>1430</v>
      </c>
      <c r="E33" s="322" t="s">
        <v>1336</v>
      </c>
      <c r="F33" s="322" t="s">
        <v>1356</v>
      </c>
      <c r="G33" s="328" t="s">
        <v>1468</v>
      </c>
      <c r="H33" s="328"/>
      <c r="I33" s="322" t="s">
        <v>1412</v>
      </c>
    </row>
    <row r="34" spans="1:33" s="312" customFormat="1" ht="55.5" customHeight="1" x14ac:dyDescent="0.25">
      <c r="A34" s="324" t="s">
        <v>1431</v>
      </c>
      <c r="B34" s="324" t="s">
        <v>1432</v>
      </c>
      <c r="C34" s="321">
        <v>43651</v>
      </c>
      <c r="D34" s="324" t="s">
        <v>1433</v>
      </c>
      <c r="E34" s="324" t="s">
        <v>1334</v>
      </c>
      <c r="F34" s="324" t="s">
        <v>1356</v>
      </c>
      <c r="G34" s="334" t="s">
        <v>1468</v>
      </c>
      <c r="H34" s="327"/>
      <c r="I34" s="334" t="s">
        <v>1412</v>
      </c>
    </row>
    <row r="35" spans="1:33" ht="45" x14ac:dyDescent="0.25">
      <c r="A35" s="322" t="s">
        <v>1434</v>
      </c>
      <c r="B35" s="322" t="s">
        <v>1435</v>
      </c>
      <c r="C35" s="320">
        <v>43685</v>
      </c>
      <c r="D35" s="322" t="s">
        <v>1436</v>
      </c>
      <c r="E35" s="322" t="s">
        <v>1437</v>
      </c>
      <c r="F35" s="332" t="s">
        <v>1438</v>
      </c>
      <c r="G35" s="332">
        <v>15000</v>
      </c>
      <c r="H35" s="328"/>
      <c r="I35" s="322" t="s">
        <v>1377</v>
      </c>
    </row>
    <row r="36" spans="1:33" s="312" customFormat="1" ht="75" x14ac:dyDescent="0.25">
      <c r="A36" s="324" t="s">
        <v>1439</v>
      </c>
      <c r="B36" s="324" t="s">
        <v>1440</v>
      </c>
      <c r="C36" s="321">
        <v>43693</v>
      </c>
      <c r="D36" s="324" t="s">
        <v>1441</v>
      </c>
      <c r="E36" s="324" t="s">
        <v>1442</v>
      </c>
      <c r="F36" s="324" t="s">
        <v>1443</v>
      </c>
      <c r="G36" s="334">
        <v>300000</v>
      </c>
      <c r="H36" s="327">
        <v>210000</v>
      </c>
      <c r="I36" s="324" t="s">
        <v>92</v>
      </c>
    </row>
    <row r="37" spans="1:33" s="322" customFormat="1" ht="45" x14ac:dyDescent="0.25">
      <c r="A37" s="322" t="s">
        <v>1444</v>
      </c>
      <c r="B37" s="322" t="s">
        <v>1445</v>
      </c>
      <c r="C37" s="320">
        <v>43696</v>
      </c>
      <c r="D37" s="322" t="s">
        <v>1446</v>
      </c>
      <c r="E37" s="322" t="s">
        <v>1447</v>
      </c>
      <c r="F37" s="322" t="s">
        <v>1438</v>
      </c>
      <c r="G37" s="322" t="s">
        <v>1468</v>
      </c>
      <c r="I37" s="322" t="s">
        <v>1448</v>
      </c>
      <c r="J37" s="335"/>
      <c r="K37" s="335"/>
      <c r="L37" s="335"/>
      <c r="M37" s="335"/>
      <c r="N37" s="335"/>
      <c r="O37" s="335"/>
      <c r="P37" s="335"/>
      <c r="Q37" s="335"/>
      <c r="R37" s="335"/>
      <c r="S37" s="335"/>
      <c r="T37" s="335"/>
      <c r="U37" s="335"/>
      <c r="V37" s="335"/>
      <c r="W37" s="335"/>
      <c r="X37" s="335"/>
      <c r="Y37" s="335"/>
      <c r="Z37" s="335"/>
      <c r="AA37" s="335"/>
      <c r="AB37" s="335"/>
      <c r="AC37" s="335"/>
      <c r="AD37" s="335"/>
      <c r="AE37" s="335"/>
      <c r="AF37" s="335"/>
      <c r="AG37" s="336"/>
    </row>
    <row r="38" spans="1:33" s="343" customFormat="1" ht="45" x14ac:dyDescent="0.25">
      <c r="A38" s="343" t="s">
        <v>1449</v>
      </c>
      <c r="B38" s="343" t="s">
        <v>1450</v>
      </c>
      <c r="C38" s="344">
        <v>43747</v>
      </c>
      <c r="D38" s="343" t="s">
        <v>1451</v>
      </c>
      <c r="E38" s="343" t="s">
        <v>1452</v>
      </c>
      <c r="F38" s="356" t="s">
        <v>1438</v>
      </c>
      <c r="G38" s="343" t="s">
        <v>1468</v>
      </c>
      <c r="I38" s="343" t="s">
        <v>1412</v>
      </c>
      <c r="J38" s="337"/>
      <c r="K38" s="337"/>
      <c r="L38" s="337"/>
      <c r="M38" s="337"/>
      <c r="N38" s="337"/>
      <c r="O38" s="337"/>
      <c r="P38" s="337"/>
      <c r="Q38" s="337"/>
      <c r="R38" s="337"/>
      <c r="S38" s="337"/>
      <c r="T38" s="337"/>
      <c r="U38" s="337"/>
      <c r="V38" s="337"/>
      <c r="W38" s="337"/>
      <c r="X38" s="337"/>
      <c r="Y38" s="337"/>
      <c r="Z38" s="337"/>
      <c r="AA38" s="337"/>
      <c r="AB38" s="337"/>
      <c r="AC38" s="337"/>
      <c r="AD38" s="337"/>
      <c r="AE38" s="337"/>
      <c r="AF38" s="337"/>
      <c r="AG38" s="337"/>
    </row>
    <row r="39" spans="1:33" s="335" customFormat="1" ht="99" customHeight="1" x14ac:dyDescent="0.25">
      <c r="A39" s="339" t="s">
        <v>1453</v>
      </c>
      <c r="B39" s="339" t="s">
        <v>1454</v>
      </c>
      <c r="C39" s="340">
        <v>43754</v>
      </c>
      <c r="D39" s="339" t="s">
        <v>1455</v>
      </c>
      <c r="E39" s="339" t="s">
        <v>1333</v>
      </c>
      <c r="F39" s="339" t="s">
        <v>1456</v>
      </c>
      <c r="G39" s="342">
        <v>45000</v>
      </c>
      <c r="H39" s="342">
        <v>72495</v>
      </c>
      <c r="I39" s="339" t="s">
        <v>1457</v>
      </c>
    </row>
    <row r="40" spans="1:33" ht="120" x14ac:dyDescent="0.25">
      <c r="A40" s="350" t="s">
        <v>1458</v>
      </c>
      <c r="B40" s="360" t="s">
        <v>1459</v>
      </c>
      <c r="C40" s="361">
        <v>43780</v>
      </c>
      <c r="D40" s="350" t="s">
        <v>1388</v>
      </c>
      <c r="E40" s="350" t="s">
        <v>1389</v>
      </c>
      <c r="F40" s="350" t="s">
        <v>1460</v>
      </c>
      <c r="G40" s="352">
        <v>45000</v>
      </c>
      <c r="H40" s="352">
        <v>46912.5</v>
      </c>
      <c r="I40" s="350" t="s">
        <v>1457</v>
      </c>
    </row>
    <row r="41" spans="1:33" s="335" customFormat="1" ht="99" customHeight="1" x14ac:dyDescent="0.25">
      <c r="A41" s="339" t="s">
        <v>1461</v>
      </c>
      <c r="B41" s="339" t="s">
        <v>1462</v>
      </c>
      <c r="C41" s="340">
        <v>43811</v>
      </c>
      <c r="D41" s="339" t="s">
        <v>1463</v>
      </c>
      <c r="E41" s="339" t="s">
        <v>1331</v>
      </c>
      <c r="F41" s="339" t="s">
        <v>1456</v>
      </c>
      <c r="G41" s="342">
        <v>100000</v>
      </c>
      <c r="H41" s="341">
        <v>70000</v>
      </c>
      <c r="I41" s="339" t="s">
        <v>1464</v>
      </c>
    </row>
    <row r="42" spans="1:33" ht="60" x14ac:dyDescent="0.25">
      <c r="A42" s="346" t="s">
        <v>1465</v>
      </c>
      <c r="B42" s="357" t="s">
        <v>1379</v>
      </c>
      <c r="C42" s="358">
        <v>43523</v>
      </c>
      <c r="D42" s="346" t="s">
        <v>1466</v>
      </c>
      <c r="E42" s="346" t="s">
        <v>1337</v>
      </c>
      <c r="F42" s="346" t="s">
        <v>1356</v>
      </c>
      <c r="G42" s="362"/>
      <c r="H42" s="359"/>
      <c r="I42" s="346" t="s">
        <v>1467</v>
      </c>
    </row>
  </sheetData>
  <pageMargins left="0.511811024" right="0.511811024" top="0.78740157499999996" bottom="0.78740157499999996" header="0.31496062000000002" footer="0.31496062000000002"/>
  <pageSetup paperSize="9"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CCL</vt:lpstr>
      <vt:lpstr>NFP</vt:lpstr>
      <vt:lpstr>SDP</vt:lpstr>
      <vt:lpstr>SEP</vt:lpstr>
      <vt:lpstr>SPG</vt:lpstr>
      <vt:lpstr>SRP</vt:lpstr>
      <vt:lpstr>SSM</vt:lpstr>
      <vt:lpstr>2019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Usuário do Windows</dc:creator>
  <cp:keywords/>
  <dc:description/>
  <cp:lastModifiedBy>Catia Reis</cp:lastModifiedBy>
  <cp:revision/>
  <dcterms:created xsi:type="dcterms:W3CDTF">2014-02-11T20:07:21Z</dcterms:created>
  <dcterms:modified xsi:type="dcterms:W3CDTF">2023-09-05T17:16:31Z</dcterms:modified>
  <cp:category/>
  <cp:contentStatus/>
</cp:coreProperties>
</file>