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mbr-my.sharepoint.com/personal/kleber_vargas_anm_gov_br/Documents/CONINFRA ANM/PROJETOS/2024/MANUTENÇÃO PREDIAL NACIONAL/EDITAL ANM 02/"/>
    </mc:Choice>
  </mc:AlternateContent>
  <xr:revisionPtr revIDLastSave="6" documentId="8_{AECAB6E0-FBDF-48CE-9B39-A3E39359ECE5}" xr6:coauthVersionLast="47" xr6:coauthVersionMax="47" xr10:uidLastSave="{927B818F-F662-4D27-98A2-B9D1AD3C7749}"/>
  <bookViews>
    <workbookView xWindow="-108" yWindow="-108" windowWidth="23256" windowHeight="12456" xr2:uid="{770B19CD-0E81-4C22-B427-83FA4C18C33E}"/>
  </bookViews>
  <sheets>
    <sheet name="ORÇAMENTO RESUMO" sheetId="1" r:id="rId1"/>
  </sheets>
  <externalReferences>
    <externalReference r:id="rId2"/>
  </externalReferences>
  <definedNames>
    <definedName name="BDI">[1]bdi!$F$22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9" i="1" l="1"/>
  <c r="I48" i="1"/>
  <c r="I32" i="1" l="1"/>
  <c r="I47" i="1"/>
  <c r="I44" i="1"/>
  <c r="I41" i="1"/>
  <c r="I38" i="1"/>
  <c r="I35" i="1"/>
  <c r="J32" i="1"/>
  <c r="J29" i="1"/>
  <c r="I29" i="1"/>
  <c r="J26" i="1"/>
  <c r="I26" i="1"/>
  <c r="J23" i="1"/>
  <c r="I23" i="1"/>
  <c r="J20" i="1"/>
  <c r="I20" i="1"/>
  <c r="J14" i="1"/>
  <c r="I14" i="1"/>
  <c r="I17" i="1"/>
  <c r="J16" i="1" l="1"/>
  <c r="J15" i="1"/>
  <c r="J17" i="1" s="1"/>
  <c r="J13" i="1" l="1"/>
  <c r="J12" i="1"/>
  <c r="J19" i="1" l="1"/>
  <c r="J18" i="1"/>
  <c r="J21" i="1" l="1"/>
  <c r="J34" i="1" l="1"/>
  <c r="J31" i="1"/>
  <c r="J28" i="1"/>
  <c r="J37" i="1"/>
  <c r="J49" i="1" s="1"/>
  <c r="J40" i="1" l="1"/>
  <c r="J22" i="1" l="1"/>
  <c r="J25" i="1"/>
  <c r="J43" i="1" l="1"/>
  <c r="J46" i="1"/>
  <c r="J45" i="1" l="1"/>
  <c r="J47" i="1" s="1"/>
  <c r="J42" i="1"/>
  <c r="J44" i="1" s="1"/>
  <c r="J39" i="1"/>
  <c r="J41" i="1" s="1"/>
  <c r="J36" i="1"/>
  <c r="J33" i="1"/>
  <c r="J35" i="1" s="1"/>
  <c r="J30" i="1"/>
  <c r="J27" i="1"/>
  <c r="J24" i="1"/>
  <c r="J38" i="1" l="1"/>
  <c r="J48" i="1"/>
</calcChain>
</file>

<file path=xl/sharedStrings.xml><?xml version="1.0" encoding="utf-8"?>
<sst xmlns="http://schemas.openxmlformats.org/spreadsheetml/2006/main" count="74" uniqueCount="41">
  <si>
    <t>  </t>
  </si>
  <si>
    <t>UNID.</t>
  </si>
  <si>
    <t>Custo total (05 anos)</t>
  </si>
  <si>
    <r>
      <t>cidade</t>
    </r>
    <r>
      <rPr>
        <sz val="9"/>
        <color rgb="FF000000"/>
        <rFont val="Calibri"/>
        <family val="2"/>
      </rPr>
      <t> </t>
    </r>
  </si>
  <si>
    <r>
      <t> </t>
    </r>
    <r>
      <rPr>
        <sz val="9"/>
        <color rgb="FF000000"/>
        <rFont val="Calibri"/>
        <family val="2"/>
      </rPr>
      <t> </t>
    </r>
  </si>
  <si>
    <t>PROCESSO SEI N.48051.006172/2023-12</t>
  </si>
  <si>
    <t xml:space="preserve"> Agência Nacional de Mineração</t>
  </si>
  <si>
    <t>RESPONSÁVEIS TÉCNICOS PELA ELABORAÇÃO</t>
  </si>
  <si>
    <t>Kleber Bolívar Meneghel Vargas</t>
  </si>
  <si>
    <t>Analista Admdinistrativo</t>
  </si>
  <si>
    <t>Eng. civil e de segurança do trabalho</t>
  </si>
  <si>
    <t>SIAPE 1808862 - CREA MS 10.203/D</t>
  </si>
  <si>
    <t>André Oliveira Soares Pessanha</t>
  </si>
  <si>
    <t>Empregado Público</t>
  </si>
  <si>
    <t>Engenheiro civil</t>
  </si>
  <si>
    <t>SIAPE 1155751 - CREA RNP 140643161-3</t>
  </si>
  <si>
    <t>AGÊNCIA NACIONAL DE MINERAÇÃO</t>
  </si>
  <si>
    <t>ORÇAMENTO RESUMO</t>
  </si>
  <si>
    <t>PRESTAÇÃO DE SERVIÇOS CONTINUADOS DE MANUTENÇÃO PREDIAL, REFORMAS DE PEQUENO PORTE E PROJETOS EXECUTIVOS SOB DEMANDA</t>
  </si>
  <si>
    <t>sob demanda</t>
  </si>
  <si>
    <t>periódico</t>
  </si>
  <si>
    <t>CUSTO TOTAL PERIÓDICO</t>
  </si>
  <si>
    <t>CUSTO TOTAL SOB DEMANDA</t>
  </si>
  <si>
    <t>QUANTIDADE (anos)</t>
  </si>
  <si>
    <t>Custo  Unitário  (anual)</t>
  </si>
  <si>
    <t> Manutenção predial/intervenções para prédios da ANM na cidade de Manaus-AM  </t>
  </si>
  <si>
    <t>Manutenção predial/intervenções para prédios da ANM na cidade de Belém-PA  </t>
  </si>
  <si>
    <t>Manutenção predial/intervenções para prédios da ANM na cidade de Salvador-BA  </t>
  </si>
  <si>
    <t>Manutenção predial/intervenções para prédios da ANM na cidade de Fortaleza-CE  </t>
  </si>
  <si>
    <t>Manutenção predial/intervenções para prédios da ANM na cidade de Natal-RN  </t>
  </si>
  <si>
    <t>Manutenção predial/intervenções para prédios da ANM na cidade de Belo Horizonte-MG  </t>
  </si>
  <si>
    <t>Manutenção predial/intervenções para prédios da ANM na cidade de São Paulo-SP  </t>
  </si>
  <si>
    <t>Manutenção predial/intervenções para prédios da ANM na cidade de Vitória-ES  </t>
  </si>
  <si>
    <t>Manutenção predial/intervenções para prédios da ANM na cidade de Cuiabá-MT  </t>
  </si>
  <si>
    <t>Manutenção predial/intervenções para prédios da ANM na cidade de Brasília-DF</t>
  </si>
  <si>
    <t>Manutenção predial/intervenções para prédios da ANM na cidade de Campo Grande-MS  </t>
  </si>
  <si>
    <t>Manutenção predial/intervenções para prédios da ANM na cidade de Goiânia-GO  </t>
  </si>
  <si>
    <t>CATSERV</t>
  </si>
  <si>
    <t>total</t>
  </si>
  <si>
    <t>item</t>
  </si>
  <si>
    <t>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</si>
</sst>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 R$ &quot;#,##0.00\ ;&quot; R$ (&quot;#,##0.00\);&quot; R$ -&quot;#\ ;@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165" fontId="7" fillId="0" borderId="0" applyBorder="0" applyProtection="0"/>
    <xf numFmtId="0" fontId="8" fillId="0" borderId="0" applyBorder="0" applyProtection="0"/>
  </cellStyleXfs>
  <cellXfs count="93">
    <xf numFmtId="0" fontId="0" fillId="0" borderId="0" xfId="0"/>
    <xf numFmtId="0" fontId="0" fillId="5" borderId="13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4" xfId="0" applyFill="1" applyBorder="1"/>
    <xf numFmtId="0" fontId="0" fillId="5" borderId="4" xfId="0" applyFill="1" applyBorder="1"/>
    <xf numFmtId="0" fontId="0" fillId="5" borderId="15" xfId="0" applyFill="1" applyBorder="1"/>
    <xf numFmtId="0" fontId="4" fillId="3" borderId="3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0" fillId="6" borderId="8" xfId="0" applyFill="1" applyBorder="1"/>
    <xf numFmtId="0" fontId="0" fillId="6" borderId="17" xfId="0" applyFill="1" applyBorder="1"/>
    <xf numFmtId="0" fontId="10" fillId="6" borderId="17" xfId="0" applyFont="1" applyFill="1" applyBorder="1"/>
    <xf numFmtId="44" fontId="0" fillId="0" borderId="0" xfId="0" applyNumberFormat="1"/>
    <xf numFmtId="0" fontId="9" fillId="5" borderId="12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2" fillId="5" borderId="0" xfId="0" applyFont="1" applyFill="1"/>
    <xf numFmtId="0" fontId="2" fillId="5" borderId="13" xfId="0" applyFont="1" applyFill="1" applyBorder="1"/>
    <xf numFmtId="0" fontId="0" fillId="5" borderId="0" xfId="0" applyFill="1"/>
    <xf numFmtId="0" fontId="3" fillId="3" borderId="0" xfId="0" applyFont="1" applyFill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0" fillId="6" borderId="18" xfId="0" applyFill="1" applyBorder="1"/>
    <xf numFmtId="0" fontId="2" fillId="5" borderId="0" xfId="0" applyFont="1" applyFill="1" applyAlignment="1">
      <alignment vertical="top"/>
    </xf>
    <xf numFmtId="0" fontId="0" fillId="5" borderId="0" xfId="0" applyFill="1" applyAlignment="1">
      <alignment vertical="top"/>
    </xf>
    <xf numFmtId="0" fontId="0" fillId="5" borderId="0" xfId="0" applyFill="1" applyAlignment="1">
      <alignment horizontal="left" vertical="top"/>
    </xf>
    <xf numFmtId="0" fontId="0" fillId="5" borderId="0" xfId="0" applyFill="1" applyAlignment="1">
      <alignment horizontal="justify" vertical="top"/>
    </xf>
    <xf numFmtId="0" fontId="0" fillId="5" borderId="0" xfId="0" applyFill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43" fontId="3" fillId="0" borderId="20" xfId="2" applyFont="1" applyFill="1" applyBorder="1" applyAlignment="1">
      <alignment vertical="center" wrapText="1"/>
    </xf>
    <xf numFmtId="44" fontId="3" fillId="0" borderId="22" xfId="1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43" fontId="3" fillId="0" borderId="21" xfId="2" applyFont="1" applyFill="1" applyBorder="1" applyAlignment="1">
      <alignment vertical="center" wrapText="1"/>
    </xf>
    <xf numFmtId="44" fontId="3" fillId="0" borderId="23" xfId="1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43" fontId="3" fillId="0" borderId="19" xfId="2" applyFont="1" applyFill="1" applyBorder="1" applyAlignment="1">
      <alignment vertical="center" wrapText="1"/>
    </xf>
    <xf numFmtId="44" fontId="3" fillId="0" borderId="24" xfId="1" applyFont="1" applyFill="1" applyBorder="1" applyAlignment="1">
      <alignment horizontal="left" vertical="top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43" fontId="3" fillId="0" borderId="27" xfId="2" applyFont="1" applyFill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4" fontId="3" fillId="0" borderId="31" xfId="1" applyFont="1" applyFill="1" applyBorder="1" applyAlignment="1">
      <alignment horizontal="left" vertical="top" wrapText="1"/>
    </xf>
    <xf numFmtId="0" fontId="3" fillId="0" borderId="29" xfId="0" applyFont="1" applyBorder="1" applyAlignment="1">
      <alignment horizontal="center" vertical="center" wrapText="1"/>
    </xf>
    <xf numFmtId="43" fontId="3" fillId="0" borderId="29" xfId="2" applyFont="1" applyFill="1" applyBorder="1" applyAlignment="1">
      <alignment vertical="center" wrapText="1"/>
    </xf>
    <xf numFmtId="0" fontId="3" fillId="0" borderId="33" xfId="0" applyFont="1" applyBorder="1" applyAlignment="1">
      <alignment horizontal="center" vertical="center" wrapText="1"/>
    </xf>
    <xf numFmtId="44" fontId="4" fillId="7" borderId="35" xfId="0" applyNumberFormat="1" applyFont="1" applyFill="1" applyBorder="1" applyAlignment="1">
      <alignment vertical="center" wrapText="1"/>
    </xf>
    <xf numFmtId="44" fontId="4" fillId="7" borderId="36" xfId="1" applyFont="1" applyFill="1" applyBorder="1" applyAlignment="1">
      <alignment horizontal="left" vertical="top" wrapText="1"/>
    </xf>
    <xf numFmtId="44" fontId="11" fillId="0" borderId="28" xfId="1" applyFont="1" applyFill="1" applyBorder="1" applyAlignment="1">
      <alignment horizontal="left" vertical="top" wrapText="1"/>
    </xf>
    <xf numFmtId="44" fontId="11" fillId="0" borderId="30" xfId="1" applyFont="1" applyFill="1" applyBorder="1" applyAlignment="1">
      <alignment horizontal="left" vertical="top" wrapText="1"/>
    </xf>
    <xf numFmtId="44" fontId="12" fillId="7" borderId="35" xfId="0" applyNumberFormat="1" applyFont="1" applyFill="1" applyBorder="1" applyAlignment="1">
      <alignment vertical="center" wrapText="1"/>
    </xf>
    <xf numFmtId="44" fontId="11" fillId="0" borderId="7" xfId="1" applyFont="1" applyFill="1" applyBorder="1" applyAlignment="1">
      <alignment horizontal="left" vertical="top" wrapText="1"/>
    </xf>
    <xf numFmtId="44" fontId="11" fillId="0" borderId="6" xfId="1" applyFont="1" applyFill="1" applyBorder="1" applyAlignment="1">
      <alignment horizontal="left" vertical="top" wrapText="1"/>
    </xf>
    <xf numFmtId="44" fontId="11" fillId="0" borderId="5" xfId="1" applyFont="1" applyFill="1" applyBorder="1" applyAlignment="1">
      <alignment horizontal="left" vertical="top" wrapText="1"/>
    </xf>
    <xf numFmtId="44" fontId="4" fillId="3" borderId="0" xfId="0" applyNumberFormat="1" applyFont="1" applyFill="1" applyAlignment="1">
      <alignment horizontal="left" vertical="center" wrapText="1"/>
    </xf>
    <xf numFmtId="44" fontId="0" fillId="5" borderId="0" xfId="0" applyNumberFormat="1" applyFill="1"/>
    <xf numFmtId="44" fontId="10" fillId="6" borderId="17" xfId="1" applyFont="1" applyFill="1" applyBorder="1"/>
    <xf numFmtId="164" fontId="0" fillId="0" borderId="0" xfId="0" applyNumberFormat="1"/>
    <xf numFmtId="0" fontId="4" fillId="7" borderId="8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34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5" borderId="0" xfId="0" applyFill="1" applyAlignment="1">
      <alignment horizontal="center" vertical="top"/>
    </xf>
  </cellXfs>
  <cellStyles count="6">
    <cellStyle name="Excel Built-in Normal" xfId="5" xr:uid="{793F8ED6-AE7C-48F1-B824-864916FAD709}"/>
    <cellStyle name="Moeda" xfId="1" builtinId="4"/>
    <cellStyle name="Moeda 3" xfId="4" xr:uid="{3CAA73D1-7CDA-401D-B2B5-9E559AAD9C8E}"/>
    <cellStyle name="Normal" xfId="0" builtinId="0"/>
    <cellStyle name="Normal 2 2" xfId="3" xr:uid="{AE9723F4-4334-414B-AC3B-C2AEF2058037}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7A9257E-957D-44C1-959E-3974138CD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946" y="270163"/>
          <a:ext cx="885747" cy="8104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tualiza&#231;&#227;o-10-07-2024/CONSOLIDADO_DE_PLANILHAS-AGO%2024/CENTRO-OESTE-OK/03.PLANILHA%20MT.xlsx?5918E3F5" TargetMode="External"/><Relationship Id="rId1" Type="http://schemas.openxmlformats.org/officeDocument/2006/relationships/externalLinkPath" Target="file:///\\5918E3F5\03.PLANILHA%20M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ECUÇÃO PERIÓDICA-OK"/>
      <sheetName val="EXECUÇÃO CHAMADO-ok"/>
      <sheetName val="TROCA DE EQUIPAMENTO"/>
      <sheetName val="MAT SPLITS"/>
      <sheetName val="CUSTO TOTAL ESTIMADO"/>
      <sheetName val="bdi"/>
      <sheetName val="MODELO DE 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2">
          <cell r="F22">
            <v>0.19689035717695891</v>
          </cell>
        </row>
      </sheetData>
      <sheetData sheetId="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ECD27-8DF6-4D52-90A5-BF0A65619BC9}">
  <dimension ref="B1:L60"/>
  <sheetViews>
    <sheetView tabSelected="1" topLeftCell="A32" zoomScale="110" zoomScaleNormal="110" workbookViewId="0">
      <selection activeCell="I50" sqref="I50"/>
    </sheetView>
  </sheetViews>
  <sheetFormatPr defaultColWidth="28.6640625" defaultRowHeight="14.4" x14ac:dyDescent="0.3"/>
  <cols>
    <col min="1" max="1" width="6.33203125" customWidth="1"/>
    <col min="2" max="2" width="12.6640625" customWidth="1"/>
    <col min="3" max="3" width="7.44140625" customWidth="1"/>
    <col min="4" max="4" width="7.33203125" bestFit="1" customWidth="1"/>
    <col min="5" max="5" width="39" customWidth="1"/>
    <col min="6" max="6" width="14.33203125" customWidth="1"/>
    <col min="7" max="7" width="13.88671875" customWidth="1"/>
    <col min="8" max="8" width="16.88671875" customWidth="1"/>
    <col min="9" max="9" width="21.33203125" customWidth="1"/>
    <col min="10" max="10" width="16.33203125" bestFit="1" customWidth="1"/>
    <col min="11" max="11" width="11.6640625" customWidth="1"/>
  </cols>
  <sheetData>
    <row r="1" spans="2:11" ht="15" thickBot="1" x14ac:dyDescent="0.35"/>
    <row r="2" spans="2:11" x14ac:dyDescent="0.3">
      <c r="B2" s="2"/>
      <c r="C2" s="3"/>
      <c r="D2" s="3"/>
      <c r="E2" s="3"/>
      <c r="F2" s="3"/>
      <c r="G2" s="3"/>
      <c r="H2" s="3"/>
      <c r="I2" s="3"/>
      <c r="J2" s="3"/>
      <c r="K2" s="4"/>
    </row>
    <row r="3" spans="2:11" ht="15.6" customHeight="1" x14ac:dyDescent="0.3">
      <c r="B3" s="73" t="s">
        <v>16</v>
      </c>
      <c r="C3" s="74"/>
      <c r="D3" s="74"/>
      <c r="E3" s="74"/>
      <c r="F3" s="74"/>
      <c r="G3" s="74"/>
      <c r="H3" s="74"/>
      <c r="I3" s="74"/>
      <c r="J3" s="74"/>
      <c r="K3" s="75"/>
    </row>
    <row r="4" spans="2:11" ht="15.6" customHeight="1" x14ac:dyDescent="0.3">
      <c r="B4" s="76" t="s">
        <v>17</v>
      </c>
      <c r="C4" s="77"/>
      <c r="D4" s="77"/>
      <c r="E4" s="77"/>
      <c r="F4" s="77"/>
      <c r="G4" s="77"/>
      <c r="H4" s="77"/>
      <c r="I4" s="77"/>
      <c r="J4" s="77"/>
      <c r="K4" s="78"/>
    </row>
    <row r="5" spans="2:11" ht="15.6" customHeight="1" x14ac:dyDescent="0.3">
      <c r="B5" s="15"/>
      <c r="C5" s="18"/>
      <c r="D5" s="18"/>
      <c r="E5" s="18"/>
      <c r="F5" s="18"/>
      <c r="G5" s="18"/>
      <c r="H5" s="18"/>
      <c r="I5" s="18"/>
      <c r="J5" s="18"/>
      <c r="K5" s="19"/>
    </row>
    <row r="6" spans="2:11" ht="15.6" customHeight="1" x14ac:dyDescent="0.3">
      <c r="B6" s="15"/>
      <c r="C6" s="18"/>
      <c r="D6" s="18"/>
      <c r="E6" s="18"/>
      <c r="F6" s="18"/>
      <c r="G6" s="18"/>
      <c r="H6" s="18"/>
      <c r="I6" s="18"/>
      <c r="J6" s="18"/>
      <c r="K6" s="19"/>
    </row>
    <row r="7" spans="2:11" x14ac:dyDescent="0.3">
      <c r="B7" s="5"/>
      <c r="C7" s="20" t="s">
        <v>18</v>
      </c>
      <c r="D7" s="20"/>
      <c r="E7" s="20"/>
      <c r="F7" s="20"/>
      <c r="G7" s="20"/>
      <c r="H7" s="20"/>
      <c r="I7" s="20"/>
      <c r="J7" s="20"/>
      <c r="K7" s="21"/>
    </row>
    <row r="8" spans="2:11" x14ac:dyDescent="0.3">
      <c r="B8" s="5"/>
      <c r="C8" s="20" t="s">
        <v>6</v>
      </c>
      <c r="D8" s="22"/>
      <c r="E8" s="22"/>
      <c r="F8" s="22"/>
      <c r="G8" s="22"/>
      <c r="H8" s="22"/>
      <c r="I8" s="22"/>
      <c r="J8" s="22"/>
      <c r="K8" s="1"/>
    </row>
    <row r="9" spans="2:11" x14ac:dyDescent="0.3">
      <c r="B9" s="5"/>
      <c r="C9" s="20" t="s">
        <v>5</v>
      </c>
      <c r="D9" s="22"/>
      <c r="E9" s="22"/>
      <c r="F9" s="22"/>
      <c r="G9" s="22"/>
      <c r="H9" s="22"/>
      <c r="I9" s="22"/>
      <c r="J9" s="22"/>
      <c r="K9" s="1"/>
    </row>
    <row r="10" spans="2:11" ht="15" thickBot="1" x14ac:dyDescent="0.35">
      <c r="B10" s="5"/>
      <c r="C10" s="22"/>
      <c r="D10" s="22"/>
      <c r="E10" s="22"/>
      <c r="F10" s="22"/>
      <c r="G10" s="22"/>
      <c r="H10" s="22"/>
      <c r="I10" s="22"/>
      <c r="J10" s="22"/>
      <c r="K10" s="1"/>
    </row>
    <row r="11" spans="2:11" ht="15" thickBot="1" x14ac:dyDescent="0.35">
      <c r="B11" s="5"/>
      <c r="C11" s="17" t="s">
        <v>40</v>
      </c>
      <c r="D11" s="17" t="s">
        <v>37</v>
      </c>
      <c r="E11" s="17" t="s">
        <v>3</v>
      </c>
      <c r="F11" s="17" t="s">
        <v>39</v>
      </c>
      <c r="G11" s="17" t="s">
        <v>1</v>
      </c>
      <c r="H11" s="40" t="s">
        <v>23</v>
      </c>
      <c r="I11" s="17" t="s">
        <v>24</v>
      </c>
      <c r="J11" s="41" t="s">
        <v>2</v>
      </c>
      <c r="K11" s="1"/>
    </row>
    <row r="12" spans="2:11" x14ac:dyDescent="0.3">
      <c r="B12" s="5"/>
      <c r="C12" s="86">
        <v>1</v>
      </c>
      <c r="D12" s="70">
        <v>1627</v>
      </c>
      <c r="E12" s="83" t="s">
        <v>25</v>
      </c>
      <c r="F12" s="42">
        <v>1</v>
      </c>
      <c r="G12" s="42" t="s">
        <v>20</v>
      </c>
      <c r="H12" s="43">
        <v>5</v>
      </c>
      <c r="I12" s="54">
        <v>21282.63</v>
      </c>
      <c r="J12" s="33">
        <f t="shared" ref="J12:J16" si="0">I12*H12</f>
        <v>106413.15000000001</v>
      </c>
      <c r="K12" s="1"/>
    </row>
    <row r="13" spans="2:11" ht="15" thickBot="1" x14ac:dyDescent="0.35">
      <c r="B13" s="5"/>
      <c r="C13" s="87"/>
      <c r="D13" s="71"/>
      <c r="E13" s="84"/>
      <c r="F13" s="49">
        <v>2</v>
      </c>
      <c r="G13" s="49" t="s">
        <v>19</v>
      </c>
      <c r="H13" s="50">
        <v>5</v>
      </c>
      <c r="I13" s="55">
        <v>441178.4</v>
      </c>
      <c r="J13" s="48">
        <f t="shared" si="0"/>
        <v>2205892</v>
      </c>
      <c r="K13" s="1"/>
    </row>
    <row r="14" spans="2:11" ht="15" thickBot="1" x14ac:dyDescent="0.35">
      <c r="B14" s="5"/>
      <c r="C14" s="88"/>
      <c r="D14" s="72"/>
      <c r="E14" s="64" t="s">
        <v>38</v>
      </c>
      <c r="F14" s="65"/>
      <c r="G14" s="65"/>
      <c r="H14" s="66"/>
      <c r="I14" s="56">
        <f>SUM(I12:I13)</f>
        <v>462461.03</v>
      </c>
      <c r="J14" s="53">
        <f>SUM(J12:J13)</f>
        <v>2312305.15</v>
      </c>
      <c r="K14" s="1"/>
    </row>
    <row r="15" spans="2:11" x14ac:dyDescent="0.3">
      <c r="B15" s="5"/>
      <c r="C15" s="70">
        <v>2</v>
      </c>
      <c r="D15" s="70">
        <v>1627</v>
      </c>
      <c r="E15" s="81" t="s">
        <v>26</v>
      </c>
      <c r="F15" s="31">
        <v>3</v>
      </c>
      <c r="G15" s="37" t="s">
        <v>20</v>
      </c>
      <c r="H15" s="38">
        <v>5</v>
      </c>
      <c r="I15" s="57">
        <v>17208.79</v>
      </c>
      <c r="J15" s="39">
        <f t="shared" si="0"/>
        <v>86043.950000000012</v>
      </c>
      <c r="K15" s="1"/>
    </row>
    <row r="16" spans="2:11" ht="15" thickBot="1" x14ac:dyDescent="0.35">
      <c r="B16" s="5"/>
      <c r="C16" s="71"/>
      <c r="D16" s="71"/>
      <c r="E16" s="82"/>
      <c r="F16" s="44">
        <v>4</v>
      </c>
      <c r="G16" s="34" t="s">
        <v>19</v>
      </c>
      <c r="H16" s="35">
        <v>5</v>
      </c>
      <c r="I16" s="58">
        <v>292741.75</v>
      </c>
      <c r="J16" s="36">
        <f t="shared" si="0"/>
        <v>1463708.75</v>
      </c>
      <c r="K16" s="1"/>
    </row>
    <row r="17" spans="2:11" ht="15" thickBot="1" x14ac:dyDescent="0.35">
      <c r="B17" s="5"/>
      <c r="C17" s="72"/>
      <c r="D17" s="72"/>
      <c r="E17" s="64" t="s">
        <v>38</v>
      </c>
      <c r="F17" s="65"/>
      <c r="G17" s="65"/>
      <c r="H17" s="66"/>
      <c r="I17" s="56">
        <f>SUM(I15:I16)</f>
        <v>309950.53999999998</v>
      </c>
      <c r="J17" s="53">
        <f>SUM(J15:J16)</f>
        <v>1549752.7</v>
      </c>
      <c r="K17" s="1"/>
    </row>
    <row r="18" spans="2:11" x14ac:dyDescent="0.3">
      <c r="B18" s="5"/>
      <c r="C18" s="70">
        <v>3</v>
      </c>
      <c r="D18" s="70">
        <v>1627</v>
      </c>
      <c r="E18" s="85" t="s">
        <v>27</v>
      </c>
      <c r="F18" s="51">
        <v>5</v>
      </c>
      <c r="G18" s="47" t="s">
        <v>20</v>
      </c>
      <c r="H18" s="38">
        <v>5</v>
      </c>
      <c r="I18" s="57">
        <v>23529.24</v>
      </c>
      <c r="J18" s="39">
        <f>I18*H18</f>
        <v>117646.20000000001</v>
      </c>
      <c r="K18" s="1"/>
    </row>
    <row r="19" spans="2:11" ht="15" thickBot="1" x14ac:dyDescent="0.35">
      <c r="B19" s="5"/>
      <c r="C19" s="71"/>
      <c r="D19" s="71"/>
      <c r="E19" s="82"/>
      <c r="F19" s="44">
        <v>6</v>
      </c>
      <c r="G19" s="34" t="s">
        <v>19</v>
      </c>
      <c r="H19" s="35">
        <v>5</v>
      </c>
      <c r="I19" s="58">
        <v>410593.08</v>
      </c>
      <c r="J19" s="36">
        <f>I19*H19</f>
        <v>2052965.4000000001</v>
      </c>
      <c r="K19" s="1"/>
    </row>
    <row r="20" spans="2:11" ht="15" thickBot="1" x14ac:dyDescent="0.35">
      <c r="B20" s="5"/>
      <c r="C20" s="72"/>
      <c r="D20" s="72"/>
      <c r="E20" s="64" t="s">
        <v>38</v>
      </c>
      <c r="F20" s="65"/>
      <c r="G20" s="65"/>
      <c r="H20" s="66"/>
      <c r="I20" s="56">
        <f>SUM(I18:I19)</f>
        <v>434122.32</v>
      </c>
      <c r="J20" s="53">
        <f>SUM(J18:J19)</f>
        <v>2170611.6</v>
      </c>
      <c r="K20" s="1"/>
    </row>
    <row r="21" spans="2:11" x14ac:dyDescent="0.3">
      <c r="B21" s="5"/>
      <c r="C21" s="70">
        <v>4</v>
      </c>
      <c r="D21" s="70">
        <v>1627</v>
      </c>
      <c r="E21" s="69" t="s">
        <v>28</v>
      </c>
      <c r="F21" s="45">
        <v>7</v>
      </c>
      <c r="G21" s="31" t="s">
        <v>20</v>
      </c>
      <c r="H21" s="32">
        <v>5</v>
      </c>
      <c r="I21" s="59">
        <v>11584.08</v>
      </c>
      <c r="J21" s="33">
        <f>I21*H21</f>
        <v>57920.4</v>
      </c>
      <c r="K21" s="1"/>
    </row>
    <row r="22" spans="2:11" ht="15" thickBot="1" x14ac:dyDescent="0.35">
      <c r="B22" s="5"/>
      <c r="C22" s="71"/>
      <c r="D22" s="71"/>
      <c r="E22" s="68"/>
      <c r="F22" s="46">
        <v>8</v>
      </c>
      <c r="G22" s="34" t="s">
        <v>19</v>
      </c>
      <c r="H22" s="35">
        <v>5</v>
      </c>
      <c r="I22" s="58">
        <v>603552.56999999995</v>
      </c>
      <c r="J22" s="36">
        <f t="shared" ref="J22:J25" si="1">I22*H22</f>
        <v>3017762.8499999996</v>
      </c>
      <c r="K22" s="1"/>
    </row>
    <row r="23" spans="2:11" ht="15" thickBot="1" x14ac:dyDescent="0.35">
      <c r="B23" s="5"/>
      <c r="C23" s="72"/>
      <c r="D23" s="72"/>
      <c r="E23" s="64" t="s">
        <v>38</v>
      </c>
      <c r="F23" s="65"/>
      <c r="G23" s="65"/>
      <c r="H23" s="66"/>
      <c r="I23" s="56">
        <f>SUM(I21:I22)</f>
        <v>615136.64999999991</v>
      </c>
      <c r="J23" s="53">
        <f>SUM(J21:J22)</f>
        <v>3075683.2499999995</v>
      </c>
      <c r="K23" s="1"/>
    </row>
    <row r="24" spans="2:11" x14ac:dyDescent="0.3">
      <c r="B24" s="5"/>
      <c r="C24" s="70">
        <v>5</v>
      </c>
      <c r="D24" s="70">
        <v>1627</v>
      </c>
      <c r="E24" s="67" t="s">
        <v>29</v>
      </c>
      <c r="F24" s="47">
        <v>9</v>
      </c>
      <c r="G24" s="37" t="s">
        <v>20</v>
      </c>
      <c r="H24" s="38">
        <v>5</v>
      </c>
      <c r="I24" s="57">
        <v>15284.19</v>
      </c>
      <c r="J24" s="39">
        <f t="shared" si="1"/>
        <v>76420.95</v>
      </c>
      <c r="K24" s="1"/>
    </row>
    <row r="25" spans="2:11" ht="15" thickBot="1" x14ac:dyDescent="0.35">
      <c r="B25" s="5"/>
      <c r="C25" s="71"/>
      <c r="D25" s="71"/>
      <c r="E25" s="68"/>
      <c r="F25" s="46">
        <v>10</v>
      </c>
      <c r="G25" s="34" t="s">
        <v>19</v>
      </c>
      <c r="H25" s="35">
        <v>5</v>
      </c>
      <c r="I25" s="58">
        <v>75682.39</v>
      </c>
      <c r="J25" s="36">
        <f t="shared" si="1"/>
        <v>378411.95</v>
      </c>
      <c r="K25" s="1"/>
    </row>
    <row r="26" spans="2:11" ht="15" thickBot="1" x14ac:dyDescent="0.35">
      <c r="B26" s="5"/>
      <c r="C26" s="72"/>
      <c r="D26" s="72"/>
      <c r="E26" s="64" t="s">
        <v>38</v>
      </c>
      <c r="F26" s="65"/>
      <c r="G26" s="65"/>
      <c r="H26" s="66"/>
      <c r="I26" s="56">
        <f>SUM(I24:I25)</f>
        <v>90966.58</v>
      </c>
      <c r="J26" s="53">
        <f>SUM(J24:J25)</f>
        <v>454832.9</v>
      </c>
      <c r="K26" s="1"/>
    </row>
    <row r="27" spans="2:11" ht="14.4" customHeight="1" thickBot="1" x14ac:dyDescent="0.35">
      <c r="B27" s="5"/>
      <c r="C27" s="70">
        <v>6</v>
      </c>
      <c r="D27" s="70">
        <v>1627</v>
      </c>
      <c r="E27" s="69" t="s">
        <v>30</v>
      </c>
      <c r="F27" s="45">
        <v>11</v>
      </c>
      <c r="G27" s="31" t="s">
        <v>20</v>
      </c>
      <c r="H27" s="32">
        <v>5</v>
      </c>
      <c r="I27" s="59">
        <v>32587.279999999999</v>
      </c>
      <c r="J27" s="33">
        <f t="shared" ref="J27:J34" si="2">I27*H27</f>
        <v>162936.4</v>
      </c>
      <c r="K27" s="1"/>
    </row>
    <row r="28" spans="2:11" ht="14.4" customHeight="1" thickBot="1" x14ac:dyDescent="0.35">
      <c r="B28" s="5"/>
      <c r="C28" s="71"/>
      <c r="D28" s="71"/>
      <c r="E28" s="68"/>
      <c r="F28" s="46">
        <v>12</v>
      </c>
      <c r="G28" s="34" t="s">
        <v>19</v>
      </c>
      <c r="H28" s="35">
        <v>5</v>
      </c>
      <c r="I28" s="59">
        <v>536654.04</v>
      </c>
      <c r="J28" s="36">
        <f t="shared" si="2"/>
        <v>2683270.2000000002</v>
      </c>
      <c r="K28" s="1"/>
    </row>
    <row r="29" spans="2:11" ht="14.4" customHeight="1" thickBot="1" x14ac:dyDescent="0.35">
      <c r="B29" s="5"/>
      <c r="C29" s="72"/>
      <c r="D29" s="72"/>
      <c r="E29" s="64" t="s">
        <v>38</v>
      </c>
      <c r="F29" s="65"/>
      <c r="G29" s="65"/>
      <c r="H29" s="66"/>
      <c r="I29" s="56">
        <f>SUM(I27:I28)</f>
        <v>569241.32000000007</v>
      </c>
      <c r="J29" s="53">
        <f>SUM(J27:J28)</f>
        <v>2846206.6</v>
      </c>
      <c r="K29" s="1"/>
    </row>
    <row r="30" spans="2:11" x14ac:dyDescent="0.3">
      <c r="B30" s="5"/>
      <c r="C30" s="70">
        <v>7</v>
      </c>
      <c r="D30" s="70">
        <v>1627</v>
      </c>
      <c r="E30" s="67" t="s">
        <v>31</v>
      </c>
      <c r="F30" s="47">
        <v>13</v>
      </c>
      <c r="G30" s="37" t="s">
        <v>20</v>
      </c>
      <c r="H30" s="38">
        <v>5</v>
      </c>
      <c r="I30" s="57">
        <v>32811.550000000003</v>
      </c>
      <c r="J30" s="39">
        <f t="shared" si="2"/>
        <v>164057.75</v>
      </c>
      <c r="K30" s="1"/>
    </row>
    <row r="31" spans="2:11" ht="15" thickBot="1" x14ac:dyDescent="0.35">
      <c r="B31" s="5"/>
      <c r="C31" s="71"/>
      <c r="D31" s="71"/>
      <c r="E31" s="68"/>
      <c r="F31" s="46">
        <v>14</v>
      </c>
      <c r="G31" s="34" t="s">
        <v>19</v>
      </c>
      <c r="H31" s="35">
        <v>5</v>
      </c>
      <c r="I31" s="57">
        <v>464756.45</v>
      </c>
      <c r="J31" s="36">
        <f t="shared" si="2"/>
        <v>2323782.25</v>
      </c>
      <c r="K31" s="1"/>
    </row>
    <row r="32" spans="2:11" ht="15" thickBot="1" x14ac:dyDescent="0.35">
      <c r="B32" s="5"/>
      <c r="C32" s="72"/>
      <c r="D32" s="72"/>
      <c r="E32" s="64" t="s">
        <v>38</v>
      </c>
      <c r="F32" s="65"/>
      <c r="G32" s="65"/>
      <c r="H32" s="66"/>
      <c r="I32" s="56">
        <f>SUM(I30:I31)</f>
        <v>497568</v>
      </c>
      <c r="J32" s="53">
        <f>SUM(J30:J31)</f>
        <v>2487840</v>
      </c>
      <c r="K32" s="1"/>
    </row>
    <row r="33" spans="2:12" x14ac:dyDescent="0.3">
      <c r="B33" s="5"/>
      <c r="C33" s="70">
        <v>8</v>
      </c>
      <c r="D33" s="70">
        <v>1627</v>
      </c>
      <c r="E33" s="67" t="s">
        <v>32</v>
      </c>
      <c r="F33" s="47">
        <v>15</v>
      </c>
      <c r="G33" s="37" t="s">
        <v>20</v>
      </c>
      <c r="H33" s="38">
        <v>5</v>
      </c>
      <c r="I33" s="57">
        <v>16083.33</v>
      </c>
      <c r="J33" s="39">
        <f t="shared" si="2"/>
        <v>80416.649999999994</v>
      </c>
      <c r="K33" s="1"/>
    </row>
    <row r="34" spans="2:12" ht="15" thickBot="1" x14ac:dyDescent="0.35">
      <c r="B34" s="5"/>
      <c r="C34" s="71"/>
      <c r="D34" s="71"/>
      <c r="E34" s="68"/>
      <c r="F34" s="46">
        <v>16</v>
      </c>
      <c r="G34" s="34" t="s">
        <v>19</v>
      </c>
      <c r="H34" s="35">
        <v>5</v>
      </c>
      <c r="I34" s="57">
        <v>101989.15</v>
      </c>
      <c r="J34" s="36">
        <f t="shared" si="2"/>
        <v>509945.75</v>
      </c>
      <c r="K34" s="1"/>
    </row>
    <row r="35" spans="2:12" ht="15" thickBot="1" x14ac:dyDescent="0.35">
      <c r="B35" s="5"/>
      <c r="C35" s="72"/>
      <c r="D35" s="72"/>
      <c r="E35" s="64" t="s">
        <v>38</v>
      </c>
      <c r="F35" s="65"/>
      <c r="G35" s="65"/>
      <c r="H35" s="66"/>
      <c r="I35" s="56">
        <f>SUM(I33:I34)</f>
        <v>118072.48</v>
      </c>
      <c r="J35" s="53">
        <f>SUM(J33:J34)</f>
        <v>590362.4</v>
      </c>
      <c r="K35" s="1"/>
    </row>
    <row r="36" spans="2:12" ht="15" customHeight="1" x14ac:dyDescent="0.3">
      <c r="B36" s="5"/>
      <c r="C36" s="70">
        <v>9</v>
      </c>
      <c r="D36" s="70">
        <v>1627</v>
      </c>
      <c r="E36" s="69" t="s">
        <v>33</v>
      </c>
      <c r="F36" s="45">
        <v>17</v>
      </c>
      <c r="G36" s="31" t="s">
        <v>20</v>
      </c>
      <c r="H36" s="32">
        <v>5</v>
      </c>
      <c r="I36" s="57">
        <v>52395.07</v>
      </c>
      <c r="J36" s="33">
        <f t="shared" ref="J36:J46" si="3">I36*H36</f>
        <v>261975.35</v>
      </c>
      <c r="K36" s="1"/>
    </row>
    <row r="37" spans="2:12" ht="15" customHeight="1" thickBot="1" x14ac:dyDescent="0.35">
      <c r="B37" s="5"/>
      <c r="C37" s="71"/>
      <c r="D37" s="71"/>
      <c r="E37" s="68"/>
      <c r="F37" s="46">
        <v>18</v>
      </c>
      <c r="G37" s="34" t="s">
        <v>19</v>
      </c>
      <c r="H37" s="35">
        <v>5</v>
      </c>
      <c r="I37" s="57">
        <v>31591.66</v>
      </c>
      <c r="J37" s="36">
        <f t="shared" si="3"/>
        <v>157958.29999999999</v>
      </c>
      <c r="K37" s="1"/>
    </row>
    <row r="38" spans="2:12" ht="15" customHeight="1" thickBot="1" x14ac:dyDescent="0.35">
      <c r="B38" s="5"/>
      <c r="C38" s="72"/>
      <c r="D38" s="72"/>
      <c r="E38" s="64" t="s">
        <v>38</v>
      </c>
      <c r="F38" s="65"/>
      <c r="G38" s="65"/>
      <c r="H38" s="66"/>
      <c r="I38" s="56">
        <f>SUM(I36:I37)</f>
        <v>83986.73</v>
      </c>
      <c r="J38" s="53">
        <f>SUM(J36:J37)</f>
        <v>419933.65</v>
      </c>
      <c r="K38" s="1"/>
    </row>
    <row r="39" spans="2:12" ht="14.4" customHeight="1" x14ac:dyDescent="0.3">
      <c r="B39" s="5"/>
      <c r="C39" s="70">
        <v>10</v>
      </c>
      <c r="D39" s="70">
        <v>1627</v>
      </c>
      <c r="E39" s="67" t="s">
        <v>34</v>
      </c>
      <c r="F39" s="47">
        <v>19</v>
      </c>
      <c r="G39" s="37" t="s">
        <v>20</v>
      </c>
      <c r="H39" s="38">
        <v>5</v>
      </c>
      <c r="I39" s="57">
        <v>32587.279999999999</v>
      </c>
      <c r="J39" s="39">
        <f t="shared" si="3"/>
        <v>162936.4</v>
      </c>
      <c r="K39" s="1"/>
    </row>
    <row r="40" spans="2:12" ht="14.4" customHeight="1" thickBot="1" x14ac:dyDescent="0.35">
      <c r="B40" s="5"/>
      <c r="C40" s="71"/>
      <c r="D40" s="71"/>
      <c r="E40" s="68"/>
      <c r="F40" s="46">
        <v>20</v>
      </c>
      <c r="G40" s="34" t="s">
        <v>19</v>
      </c>
      <c r="H40" s="35">
        <v>5</v>
      </c>
      <c r="I40" s="57">
        <v>351639.54</v>
      </c>
      <c r="J40" s="36">
        <f t="shared" si="3"/>
        <v>1758197.7</v>
      </c>
      <c r="K40" s="1"/>
    </row>
    <row r="41" spans="2:12" ht="14.4" customHeight="1" thickBot="1" x14ac:dyDescent="0.35">
      <c r="B41" s="5"/>
      <c r="C41" s="72"/>
      <c r="D41" s="72"/>
      <c r="E41" s="64" t="s">
        <v>38</v>
      </c>
      <c r="F41" s="65"/>
      <c r="G41" s="65"/>
      <c r="H41" s="66"/>
      <c r="I41" s="56">
        <f>SUM(I39:I40)</f>
        <v>384226.81999999995</v>
      </c>
      <c r="J41" s="53">
        <f>SUM(J39:J40)</f>
        <v>1921134.0999999999</v>
      </c>
      <c r="K41" s="1"/>
    </row>
    <row r="42" spans="2:12" ht="15" thickBot="1" x14ac:dyDescent="0.35">
      <c r="B42" s="5"/>
      <c r="C42" s="70">
        <v>11</v>
      </c>
      <c r="D42" s="70">
        <v>1627</v>
      </c>
      <c r="E42" s="90" t="s">
        <v>35</v>
      </c>
      <c r="F42" s="45">
        <v>21</v>
      </c>
      <c r="G42" s="31" t="s">
        <v>20</v>
      </c>
      <c r="H42" s="32">
        <v>5</v>
      </c>
      <c r="I42" s="59">
        <v>41188.879999999997</v>
      </c>
      <c r="J42" s="39">
        <f t="shared" si="3"/>
        <v>205944.4</v>
      </c>
      <c r="K42" s="1"/>
    </row>
    <row r="43" spans="2:12" ht="15" thickBot="1" x14ac:dyDescent="0.35">
      <c r="B43" s="5"/>
      <c r="C43" s="71"/>
      <c r="D43" s="71"/>
      <c r="E43" s="91"/>
      <c r="F43" s="46">
        <v>22</v>
      </c>
      <c r="G43" s="34" t="s">
        <v>19</v>
      </c>
      <c r="H43" s="35">
        <v>5</v>
      </c>
      <c r="I43" s="59">
        <v>40464.06</v>
      </c>
      <c r="J43" s="36">
        <f t="shared" si="3"/>
        <v>202320.3</v>
      </c>
      <c r="K43" s="1"/>
    </row>
    <row r="44" spans="2:12" ht="15" thickBot="1" x14ac:dyDescent="0.35">
      <c r="B44" s="5"/>
      <c r="C44" s="72"/>
      <c r="D44" s="72"/>
      <c r="E44" s="64" t="s">
        <v>38</v>
      </c>
      <c r="F44" s="65"/>
      <c r="G44" s="65"/>
      <c r="H44" s="66"/>
      <c r="I44" s="56">
        <f>SUM(I42:I43)</f>
        <v>81652.94</v>
      </c>
      <c r="J44" s="53">
        <f>SUM(J42:J43)</f>
        <v>408264.69999999995</v>
      </c>
      <c r="K44" s="1"/>
    </row>
    <row r="45" spans="2:12" ht="15" thickBot="1" x14ac:dyDescent="0.35">
      <c r="B45" s="5"/>
      <c r="C45" s="70">
        <v>12</v>
      </c>
      <c r="D45" s="70">
        <v>1627</v>
      </c>
      <c r="E45" s="79" t="s">
        <v>36</v>
      </c>
      <c r="F45" s="42">
        <v>23</v>
      </c>
      <c r="G45" s="45" t="s">
        <v>20</v>
      </c>
      <c r="H45" s="32">
        <v>5</v>
      </c>
      <c r="I45" s="59">
        <v>41043.67</v>
      </c>
      <c r="J45" s="33">
        <f t="shared" si="3"/>
        <v>205218.34999999998</v>
      </c>
      <c r="K45" s="1"/>
    </row>
    <row r="46" spans="2:12" ht="15" thickBot="1" x14ac:dyDescent="0.35">
      <c r="B46" s="5"/>
      <c r="C46" s="71"/>
      <c r="D46" s="71"/>
      <c r="E46" s="80"/>
      <c r="F46" s="44">
        <v>24</v>
      </c>
      <c r="G46" s="34" t="s">
        <v>19</v>
      </c>
      <c r="H46" s="35">
        <v>5</v>
      </c>
      <c r="I46" s="59">
        <v>245594.55</v>
      </c>
      <c r="J46" s="36">
        <f t="shared" si="3"/>
        <v>1227972.75</v>
      </c>
      <c r="K46" s="1"/>
    </row>
    <row r="47" spans="2:12" ht="15" thickBot="1" x14ac:dyDescent="0.35">
      <c r="B47" s="5"/>
      <c r="C47" s="72"/>
      <c r="D47" s="72"/>
      <c r="E47" s="64" t="s">
        <v>38</v>
      </c>
      <c r="F47" s="65"/>
      <c r="G47" s="65"/>
      <c r="H47" s="66"/>
      <c r="I47" s="52">
        <f>SUM(I45:I46)</f>
        <v>286638.21999999997</v>
      </c>
      <c r="J47" s="53">
        <f>SUM(J45:J46)</f>
        <v>1433191.1</v>
      </c>
      <c r="K47" s="1"/>
    </row>
    <row r="48" spans="2:12" ht="15" thickBot="1" x14ac:dyDescent="0.35">
      <c r="B48" s="5"/>
      <c r="C48" s="9" t="s">
        <v>4</v>
      </c>
      <c r="D48" s="23"/>
      <c r="E48" s="10" t="s">
        <v>21</v>
      </c>
      <c r="F48" s="16"/>
      <c r="G48" s="16"/>
      <c r="H48" s="16" t="s">
        <v>0</v>
      </c>
      <c r="I48" s="60">
        <f>I45+I42+I39+I36+I33+I30+I27+I24+I21+I18+I15+I12</f>
        <v>337585.98999999993</v>
      </c>
      <c r="J48" s="60">
        <f>J45+J42+J39+J36+J33+J30+J27+J24+J21+J18+J15+J12</f>
        <v>1687929.9499999995</v>
      </c>
      <c r="K48" s="24"/>
      <c r="L48" s="63"/>
    </row>
    <row r="49" spans="2:12" ht="15" thickBot="1" x14ac:dyDescent="0.35">
      <c r="B49" s="5"/>
      <c r="C49" s="11"/>
      <c r="D49" s="12"/>
      <c r="E49" s="13" t="s">
        <v>22</v>
      </c>
      <c r="F49" s="13"/>
      <c r="G49" s="13"/>
      <c r="H49" s="12"/>
      <c r="I49" s="62">
        <f>I46+I43+I40+I37+I34+I31+I28+I25+I22+I19+I16+I13</f>
        <v>3596437.6399999997</v>
      </c>
      <c r="J49" s="62">
        <f>J46+J43+J40+J37+J34+J31+J28+J25+J22+J19+J16+J13</f>
        <v>17982188.199999999</v>
      </c>
      <c r="K49" s="25"/>
      <c r="L49" s="14"/>
    </row>
    <row r="50" spans="2:12" x14ac:dyDescent="0.3">
      <c r="B50" s="5"/>
      <c r="C50" s="20" t="s">
        <v>7</v>
      </c>
      <c r="D50" s="22"/>
      <c r="E50" s="22"/>
      <c r="F50" s="22"/>
      <c r="G50" s="22"/>
      <c r="H50" s="22"/>
      <c r="I50" s="61"/>
      <c r="J50" s="22"/>
      <c r="K50" s="1"/>
    </row>
    <row r="51" spans="2:12" x14ac:dyDescent="0.3">
      <c r="B51" s="5"/>
      <c r="C51" s="22"/>
      <c r="D51" s="22"/>
      <c r="E51" s="22"/>
      <c r="F51" s="22"/>
      <c r="G51" s="22"/>
      <c r="H51" s="22"/>
      <c r="I51" s="61"/>
      <c r="J51" s="22"/>
      <c r="K51" s="1"/>
    </row>
    <row r="52" spans="2:12" x14ac:dyDescent="0.3">
      <c r="B52" s="5"/>
      <c r="C52" s="22"/>
      <c r="D52" s="22"/>
      <c r="E52" s="22"/>
      <c r="F52" s="22"/>
      <c r="G52" s="22"/>
      <c r="H52" s="22"/>
      <c r="I52" s="22"/>
      <c r="J52" s="22"/>
      <c r="K52" s="1"/>
    </row>
    <row r="53" spans="2:12" x14ac:dyDescent="0.3">
      <c r="B53" s="5"/>
      <c r="C53" s="22"/>
      <c r="D53" s="22"/>
      <c r="E53" s="22"/>
      <c r="F53" s="22"/>
      <c r="G53" s="22"/>
      <c r="H53" s="22"/>
      <c r="I53" s="22"/>
      <c r="J53" s="22"/>
      <c r="K53" s="1"/>
    </row>
    <row r="54" spans="2:12" x14ac:dyDescent="0.3">
      <c r="B54" s="5"/>
      <c r="C54" s="26" t="s">
        <v>8</v>
      </c>
      <c r="D54" s="27"/>
      <c r="E54" s="27"/>
      <c r="F54" s="27"/>
      <c r="G54" s="27"/>
      <c r="H54" s="27"/>
      <c r="I54" s="26" t="s">
        <v>12</v>
      </c>
      <c r="J54" s="27"/>
      <c r="K54" s="1"/>
    </row>
    <row r="55" spans="2:12" x14ac:dyDescent="0.3">
      <c r="B55" s="5"/>
      <c r="C55" s="89" t="s">
        <v>9</v>
      </c>
      <c r="D55" s="89"/>
      <c r="E55" s="89"/>
      <c r="F55" s="28"/>
      <c r="G55" s="29"/>
      <c r="H55" s="29"/>
      <c r="I55" s="89" t="s">
        <v>13</v>
      </c>
      <c r="J55" s="89"/>
      <c r="K55" s="1"/>
    </row>
    <row r="56" spans="2:12" x14ac:dyDescent="0.3">
      <c r="B56" s="5"/>
      <c r="C56" s="27" t="s">
        <v>10</v>
      </c>
      <c r="D56" s="27"/>
      <c r="E56" s="27"/>
      <c r="F56" s="27"/>
      <c r="G56" s="27"/>
      <c r="H56" s="27"/>
      <c r="I56" s="27" t="s">
        <v>14</v>
      </c>
      <c r="J56" s="27"/>
      <c r="K56" s="1"/>
    </row>
    <row r="57" spans="2:12" x14ac:dyDescent="0.3">
      <c r="B57" s="5"/>
      <c r="C57" s="92" t="s">
        <v>11</v>
      </c>
      <c r="D57" s="92"/>
      <c r="E57" s="92"/>
      <c r="F57" s="30"/>
      <c r="G57" s="29"/>
      <c r="H57" s="29"/>
      <c r="I57" s="89" t="s">
        <v>15</v>
      </c>
      <c r="J57" s="89"/>
      <c r="K57" s="1"/>
    </row>
    <row r="58" spans="2:12" x14ac:dyDescent="0.3">
      <c r="B58" s="5"/>
      <c r="C58" s="22"/>
      <c r="D58" s="22"/>
      <c r="E58" s="22"/>
      <c r="F58" s="22"/>
      <c r="G58" s="22"/>
      <c r="H58" s="22"/>
      <c r="I58" s="22"/>
      <c r="J58" s="22"/>
      <c r="K58" s="1"/>
    </row>
    <row r="59" spans="2:12" x14ac:dyDescent="0.3">
      <c r="B59" s="5"/>
      <c r="C59" s="22"/>
      <c r="D59" s="22"/>
      <c r="E59" s="22"/>
      <c r="F59" s="22"/>
      <c r="G59" s="22"/>
      <c r="H59" s="22"/>
      <c r="I59" s="22"/>
      <c r="J59" s="22"/>
      <c r="K59" s="1"/>
    </row>
    <row r="60" spans="2:12" ht="15" thickBot="1" x14ac:dyDescent="0.35">
      <c r="B60" s="6"/>
      <c r="C60" s="7"/>
      <c r="D60" s="7"/>
      <c r="E60" s="7"/>
      <c r="F60" s="7"/>
      <c r="G60" s="7"/>
      <c r="H60" s="7"/>
      <c r="I60" s="7"/>
      <c r="J60" s="7"/>
      <c r="K60" s="8"/>
    </row>
  </sheetData>
  <mergeCells count="54">
    <mergeCell ref="I55:J55"/>
    <mergeCell ref="I57:J57"/>
    <mergeCell ref="E42:E43"/>
    <mergeCell ref="C55:E55"/>
    <mergeCell ref="C57:E57"/>
    <mergeCell ref="D42:D44"/>
    <mergeCell ref="C42:C44"/>
    <mergeCell ref="D45:D47"/>
    <mergeCell ref="C45:C47"/>
    <mergeCell ref="E44:H44"/>
    <mergeCell ref="E47:H47"/>
    <mergeCell ref="B3:K3"/>
    <mergeCell ref="B4:K4"/>
    <mergeCell ref="E45:E46"/>
    <mergeCell ref="E21:E22"/>
    <mergeCell ref="E24:E25"/>
    <mergeCell ref="E15:E16"/>
    <mergeCell ref="E12:E13"/>
    <mergeCell ref="E18:E19"/>
    <mergeCell ref="C12:C14"/>
    <mergeCell ref="C15:C17"/>
    <mergeCell ref="C21:C23"/>
    <mergeCell ref="C24:C26"/>
    <mergeCell ref="D21:D23"/>
    <mergeCell ref="D24:D26"/>
    <mergeCell ref="D33:D35"/>
    <mergeCell ref="D27:D29"/>
    <mergeCell ref="D30:D32"/>
    <mergeCell ref="C30:C32"/>
    <mergeCell ref="E30:E31"/>
    <mergeCell ref="E27:E28"/>
    <mergeCell ref="D12:D14"/>
    <mergeCell ref="D15:D17"/>
    <mergeCell ref="D18:D20"/>
    <mergeCell ref="C18:C20"/>
    <mergeCell ref="E14:H14"/>
    <mergeCell ref="E17:H17"/>
    <mergeCell ref="E20:H20"/>
    <mergeCell ref="C27:C29"/>
    <mergeCell ref="E23:H23"/>
    <mergeCell ref="E26:H26"/>
    <mergeCell ref="E29:H29"/>
    <mergeCell ref="E32:H32"/>
    <mergeCell ref="D36:D38"/>
    <mergeCell ref="C36:C38"/>
    <mergeCell ref="D39:D41"/>
    <mergeCell ref="C39:C41"/>
    <mergeCell ref="C33:C35"/>
    <mergeCell ref="E41:H41"/>
    <mergeCell ref="E35:H35"/>
    <mergeCell ref="E39:E40"/>
    <mergeCell ref="E36:E37"/>
    <mergeCell ref="E33:E34"/>
    <mergeCell ref="E38:H3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RESUMO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Kleber Bolívar Meneghel Vargas</dc:creator>
  <cp:lastModifiedBy>Kleber Bolívar Meneghel Vargas</cp:lastModifiedBy>
  <dcterms:created xsi:type="dcterms:W3CDTF">2024-03-26T12:24:39Z</dcterms:created>
  <dcterms:modified xsi:type="dcterms:W3CDTF">2024-11-05T19:32:17Z</dcterms:modified>
</cp:coreProperties>
</file>