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npm.net\arq\Engenharia$\CONINFRA\PROJETOS\2023\PLATAFORMA SC E MS\"/>
    </mc:Choice>
  </mc:AlternateContent>
  <xr:revisionPtr revIDLastSave="0" documentId="13_ncr:1_{2F68C40B-5B3B-4E7F-8FC4-29FD7A0CA08B}" xr6:coauthVersionLast="46" xr6:coauthVersionMax="46" xr10:uidLastSave="{00000000-0000-0000-0000-000000000000}"/>
  <bookViews>
    <workbookView xWindow="-110" yWindow="-110" windowWidth="19420" windowHeight="10560" xr2:uid="{31206280-1783-4F87-8880-83D049DAF376}"/>
  </bookViews>
  <sheets>
    <sheet name="Planilha1" sheetId="1" r:id="rId1"/>
    <sheet name="cronograma físico-financeiro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4" i="2" l="1"/>
  <c r="R13" i="2"/>
  <c r="R8" i="2"/>
  <c r="R11" i="2"/>
  <c r="G19" i="1" l="1"/>
  <c r="G17" i="1"/>
  <c r="H17" i="1"/>
  <c r="H18" i="1"/>
  <c r="H19" i="1" s="1"/>
  <c r="H16" i="1"/>
  <c r="H15" i="1"/>
  <c r="H14" i="1"/>
  <c r="H13" i="1"/>
  <c r="H12" i="1"/>
  <c r="H11" i="1"/>
  <c r="H10" i="1"/>
  <c r="G10" i="1"/>
  <c r="H9" i="1" l="1"/>
</calcChain>
</file>

<file path=xl/sharedStrings.xml><?xml version="1.0" encoding="utf-8"?>
<sst xmlns="http://schemas.openxmlformats.org/spreadsheetml/2006/main" count="68" uniqueCount="54">
  <si>
    <t>TERMO DE REFERÊNCIA</t>
  </si>
  <si>
    <t>AGÊNCIA NACIONAL DE MINERAÇÃO</t>
  </si>
  <si>
    <t>REFERÊNCIA</t>
  </si>
  <si>
    <t>DESCRIÇÃO</t>
  </si>
  <si>
    <t>1.0</t>
  </si>
  <si>
    <t>SERVIÇOS PRELIMINARES E FINAIS</t>
  </si>
  <si>
    <t>FLORIANÓPOLIS-SC</t>
  </si>
  <si>
    <t>PAINEL DE PREÇOS</t>
  </si>
  <si>
    <t>PESQUISA DE PREÇOS DE MANUTENÇÃO DE PLATAFORMAS</t>
  </si>
  <si>
    <t>Painel de preços</t>
  </si>
  <si>
    <t>Edital n. 126/2022 - Chopinzinho/PR - Contratação de empresa especializada para conservação, manutenção e assistência técnica, relativos à manutenção preventiva e corretiva, localizado no Prédio da Prefeitura Municipal de Chopinzinho</t>
  </si>
  <si>
    <t>quant.</t>
  </si>
  <si>
    <t>unid.</t>
  </si>
  <si>
    <t>meses</t>
  </si>
  <si>
    <t>valor unitário</t>
  </si>
  <si>
    <t>valor total</t>
  </si>
  <si>
    <t>MINISTÉRIO PÚBLICO DO TRABALHO PROCURADORIA REGIONAL DO TRABALHO DA 4ª REGIÃO PREGÃO ELETRÔNICO Nº 04/2023 - na prestação de serviços de manutenção preventiva, corretiva e assistência técnica, sem fornecimento de peças, no elevador da sede da Procuradoria do Trabalho no Município de Pelotas, localizado na Rua Barros Cassal, nº 601, Bairro Areal, CEP 96.077-540, Pelotas, RS,</t>
  </si>
  <si>
    <t>UNIVERSIDADE FEDERAL DE SANTA CATARINA - PREGÃO ELETRÔNICO N. 037/2023 - Contratação de empresa especializada para prestação de serviços de manutenção preventiva e corretiva em elevadores e plataformas elevatórias, com o fornecimento de peças, para atender a Universidade Federal de Santa Catarina (UFSC). - item 08</t>
  </si>
  <si>
    <t>UNIVERSIDADE FEDERAL DE SANTA CATARINA - PREGÃO ELETRÔNICO N. 037/2023 - Contratação de empresa especializada para prestação de serviços de manutenção preventiva e corretiva em elevadores e plataformas elevatórias, com o fornecimento de peças, para atender a Universidade Federal de Santa Catarina (UFSC). - item 12</t>
  </si>
  <si>
    <t>UNIVERSIDADE FEDERAL DE SANTA CATARINA - PREGÃO ELETRÔNICO N. 037/2023 - Contratação de empresa especializada para prestação de serviços de manutenção preventiva e corretiva em elevadores e plataformas elevatórias, com o fornecimento de peças, para atender a Universidade Federal de Santa Catarina (UFSC). - item 13</t>
  </si>
  <si>
    <t>UNIVERSIDADE FEDERAL DE SANTA CATARINA - PREGÃO ELETRÔNICO N. 037/2023 - Contratação de empresa especializada para prestação de serviços de manutenção preventiva e corretiva em elevadores e plataformas elevatórias, com o fornecimento de peças, para atender a Universidade Federal de Santa Catarina (UFSC). - item 34</t>
  </si>
  <si>
    <t>UNIVERSIDADE FEDERAL DE SANTA CATARINA - PREGÃO ELETRÔNICO N. 037/2023 - Contratação de empresa especializada para prestação de serviços de manutenção preventiva e corretiva em elevadores e plataformas elevatórias, com o fornecimento de peças, para atender a Universidade Federal de Santa Catarina (UFSC). - item 45</t>
  </si>
  <si>
    <t>MEDIANA TOTAL</t>
  </si>
  <si>
    <t>Kleber Bolívar Meneghel Vargas</t>
  </si>
  <si>
    <t>Analista Administrativo- Eng.Civil e de Segurança do Trabalho</t>
  </si>
  <si>
    <t>SIAPE 1808862 - CREA MS 10.203/D</t>
  </si>
  <si>
    <t>Valor estimado para ressarcimento de situações excepcionais - limitado a 50% DO CUSTO MENSAL</t>
  </si>
  <si>
    <t xml:space="preserve">VALOR FINAL </t>
  </si>
  <si>
    <t>Florianópolis, 17 de agosto de 2023</t>
  </si>
  <si>
    <t>ANM</t>
  </si>
  <si>
    <t>ITEM</t>
  </si>
  <si>
    <t>ACUMULADO</t>
  </si>
  <si>
    <t xml:space="preserve">KLEBER BOLÍVAR MENEGHEL VARGAS </t>
  </si>
  <si>
    <t xml:space="preserve">ANALISTA ADMINISTRATIVO </t>
  </si>
  <si>
    <t>ENG. CIVIL,  DE SEGURANÇA DO TRABALHO E DE GERENCIAMENTO DE PROJETOS</t>
  </si>
  <si>
    <t>SIAPI 1808862 /  CREA MS 10.203/D</t>
  </si>
  <si>
    <t>1ºmês</t>
  </si>
  <si>
    <t>ano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</si>
  <si>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</si>
  <si>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</si>
  <si>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</si>
  <si>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</si>
  <si>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</si>
  <si>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</si>
  <si>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</si>
  <si>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</si>
  <si>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</si>
  <si>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</si>
  <si>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</si>
  <si>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Serviços de manutenção de elevador</t>
  </si>
  <si>
    <t>Custo total</t>
  </si>
  <si>
    <t>FLORIANÓPOLIS, 17 DE AGOSTO DE 2023</t>
  </si>
  <si>
    <t>CRONOGRAMA FÍSICO-FINANCEIRO - SERVIÇOS DE MANUTENÇÃO DE PLATAFORMA</t>
  </si>
  <si>
    <t>Ressarcimento de peças em até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</si>
</sst>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&quot;R$&quot;* #,##0.00_-;\-&quot;R$&quot;* #,##0.00_-;_-&quot;R$&quot;* &quot;-&quot;??_-;_-@_-"/>
    <numFmt numFmtId="166" formatCode="_(&quot;R$&quot;* #,##0.00_);_(&quot;R$&quot;* \(#,##0.00\);_(&quot;R$&quot;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4" tint="-0.49998474074526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indexed="10"/>
      <name val="Arial"/>
      <family val="2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indexed="56"/>
      <name val="Arial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b/>
      <sz val="20"/>
      <name val="Arial"/>
      <family val="2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124">
    <xf numFmtId="0" fontId="0" fillId="0" borderId="0" xfId="0"/>
    <xf numFmtId="0" fontId="4" fillId="2" borderId="3" xfId="0" applyFont="1" applyFill="1" applyBorder="1" applyAlignment="1">
      <alignment horizontal="justify" vertical="top"/>
    </xf>
    <xf numFmtId="0" fontId="5" fillId="2" borderId="4" xfId="0" applyFont="1" applyFill="1" applyBorder="1" applyAlignment="1">
      <alignment horizontal="center" vertical="center"/>
    </xf>
    <xf numFmtId="43" fontId="5" fillId="2" borderId="4" xfId="1" applyFont="1" applyFill="1" applyBorder="1" applyAlignment="1">
      <alignment horizontal="right"/>
    </xf>
    <xf numFmtId="43" fontId="5" fillId="2" borderId="5" xfId="1" applyFont="1" applyFill="1" applyBorder="1" applyAlignment="1">
      <alignment horizontal="right"/>
    </xf>
    <xf numFmtId="0" fontId="4" fillId="2" borderId="9" xfId="0" applyFont="1" applyFill="1" applyBorder="1" applyAlignment="1">
      <alignment horizontal="justify" vertical="top"/>
    </xf>
    <xf numFmtId="0" fontId="7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right"/>
    </xf>
    <xf numFmtId="43" fontId="7" fillId="2" borderId="11" xfId="1" applyFont="1" applyFill="1" applyBorder="1" applyAlignment="1">
      <alignment horizontal="right"/>
    </xf>
    <xf numFmtId="0" fontId="4" fillId="0" borderId="13" xfId="0" applyFont="1" applyBorder="1" applyAlignment="1">
      <alignment horizontal="justify" vertical="top"/>
    </xf>
    <xf numFmtId="0" fontId="4" fillId="0" borderId="14" xfId="0" applyFont="1" applyBorder="1" applyAlignment="1">
      <alignment horizontal="center" vertical="center"/>
    </xf>
    <xf numFmtId="0" fontId="4" fillId="0" borderId="18" xfId="0" applyFont="1" applyBorder="1" applyAlignment="1">
      <alignment horizontal="justify" vertical="top"/>
    </xf>
    <xf numFmtId="0" fontId="4" fillId="0" borderId="19" xfId="0" applyFont="1" applyBorder="1" applyAlignment="1">
      <alignment horizontal="center" vertical="center"/>
    </xf>
    <xf numFmtId="43" fontId="4" fillId="0" borderId="19" xfId="1" applyFont="1" applyFill="1" applyBorder="1" applyAlignment="1">
      <alignment horizontal="right"/>
    </xf>
    <xf numFmtId="4" fontId="4" fillId="0" borderId="20" xfId="1" applyNumberFormat="1" applyFont="1" applyBorder="1" applyAlignment="1">
      <alignment horizontal="center" vertical="center" wrapText="1"/>
    </xf>
    <xf numFmtId="0" fontId="4" fillId="2" borderId="22" xfId="0" applyFont="1" applyFill="1" applyBorder="1" applyAlignment="1">
      <alignment vertical="center" wrapText="1"/>
    </xf>
    <xf numFmtId="49" fontId="3" fillId="2" borderId="23" xfId="1" applyNumberFormat="1" applyFont="1" applyFill="1" applyBorder="1" applyAlignment="1">
      <alignment horizontal="justify" vertical="center" wrapText="1"/>
    </xf>
    <xf numFmtId="0" fontId="4" fillId="0" borderId="23" xfId="0" applyFont="1" applyBorder="1" applyAlignment="1">
      <alignment horizontal="justify" vertical="top"/>
    </xf>
    <xf numFmtId="0" fontId="4" fillId="0" borderId="24" xfId="0" applyFont="1" applyBorder="1" applyAlignment="1">
      <alignment horizontal="center" vertical="center" wrapText="1"/>
    </xf>
    <xf numFmtId="43" fontId="4" fillId="0" borderId="23" xfId="1" applyFont="1" applyBorder="1" applyAlignment="1">
      <alignment horizontal="right" vertical="center" wrapText="1"/>
    </xf>
    <xf numFmtId="43" fontId="4" fillId="0" borderId="23" xfId="1" applyFont="1" applyBorder="1" applyAlignment="1">
      <alignment horizontal="center" vertical="center"/>
    </xf>
    <xf numFmtId="4" fontId="4" fillId="2" borderId="23" xfId="1" applyNumberFormat="1" applyFont="1" applyFill="1" applyBorder="1" applyAlignment="1">
      <alignment horizontal="justify" vertical="center"/>
    </xf>
    <xf numFmtId="0" fontId="8" fillId="3" borderId="25" xfId="0" applyFont="1" applyFill="1" applyBorder="1" applyAlignment="1">
      <alignment horizontal="center" vertical="center"/>
    </xf>
    <xf numFmtId="0" fontId="9" fillId="3" borderId="26" xfId="1" applyNumberFormat="1" applyFont="1" applyFill="1" applyBorder="1" applyAlignment="1">
      <alignment horizontal="justify" vertical="center"/>
    </xf>
    <xf numFmtId="0" fontId="8" fillId="3" borderId="26" xfId="1" applyNumberFormat="1" applyFont="1" applyFill="1" applyBorder="1" applyAlignment="1">
      <alignment horizontal="center"/>
    </xf>
    <xf numFmtId="0" fontId="8" fillId="3" borderId="26" xfId="1" applyNumberFormat="1" applyFont="1" applyFill="1" applyBorder="1" applyAlignment="1">
      <alignment horizontal="center" vertical="center"/>
    </xf>
    <xf numFmtId="43" fontId="8" fillId="3" borderId="27" xfId="1" applyFont="1" applyFill="1" applyBorder="1" applyAlignment="1">
      <alignment horizontal="justify" vertical="center"/>
    </xf>
    <xf numFmtId="43" fontId="8" fillId="3" borderId="26" xfId="1" applyFont="1" applyFill="1" applyBorder="1" applyAlignment="1">
      <alignment horizontal="justify" vertical="center"/>
    </xf>
    <xf numFmtId="44" fontId="8" fillId="3" borderId="28" xfId="2" applyFont="1" applyFill="1" applyBorder="1" applyAlignment="1">
      <alignment horizontal="justify" vertical="center"/>
    </xf>
    <xf numFmtId="0" fontId="4" fillId="0" borderId="14" xfId="0" applyFont="1" applyFill="1" applyBorder="1" applyAlignment="1">
      <alignment horizontal="justify" vertical="top" wrapText="1"/>
    </xf>
    <xf numFmtId="0" fontId="0" fillId="0" borderId="14" xfId="0" applyBorder="1" applyAlignment="1">
      <alignment horizontal="center" vertical="center"/>
    </xf>
    <xf numFmtId="44" fontId="0" fillId="0" borderId="14" xfId="2" applyFont="1" applyBorder="1" applyAlignment="1">
      <alignment horizontal="center" vertical="center"/>
    </xf>
    <xf numFmtId="0" fontId="4" fillId="0" borderId="29" xfId="0" applyFont="1" applyFill="1" applyBorder="1" applyAlignment="1">
      <alignment horizontal="justify" vertical="top" wrapText="1"/>
    </xf>
    <xf numFmtId="0" fontId="0" fillId="0" borderId="30" xfId="0" applyBorder="1" applyAlignment="1">
      <alignment horizontal="center" vertical="center"/>
    </xf>
    <xf numFmtId="0" fontId="4" fillId="0" borderId="30" xfId="0" applyFont="1" applyFill="1" applyBorder="1" applyAlignment="1">
      <alignment horizontal="justify" vertical="top" wrapText="1"/>
    </xf>
    <xf numFmtId="44" fontId="0" fillId="0" borderId="30" xfId="2" applyFont="1" applyBorder="1" applyAlignment="1">
      <alignment horizontal="center" vertical="center"/>
    </xf>
    <xf numFmtId="0" fontId="0" fillId="4" borderId="31" xfId="0" applyFill="1" applyBorder="1"/>
    <xf numFmtId="0" fontId="0" fillId="4" borderId="0" xfId="0" applyFill="1" applyBorder="1"/>
    <xf numFmtId="0" fontId="0" fillId="4" borderId="32" xfId="0" applyFill="1" applyBorder="1"/>
    <xf numFmtId="0" fontId="4" fillId="4" borderId="0" xfId="0" applyFont="1" applyFill="1" applyBorder="1" applyAlignment="1">
      <alignment horizontal="justify" vertical="top" wrapText="1"/>
    </xf>
    <xf numFmtId="0" fontId="0" fillId="4" borderId="22" xfId="0" applyFill="1" applyBorder="1"/>
    <xf numFmtId="0" fontId="0" fillId="4" borderId="24" xfId="0" applyFill="1" applyBorder="1"/>
    <xf numFmtId="0" fontId="0" fillId="4" borderId="33" xfId="0" applyFill="1" applyBorder="1"/>
    <xf numFmtId="44" fontId="0" fillId="0" borderId="29" xfId="2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3" borderId="22" xfId="0" applyFill="1" applyBorder="1"/>
    <xf numFmtId="0" fontId="0" fillId="3" borderId="14" xfId="0" applyFill="1" applyBorder="1"/>
    <xf numFmtId="0" fontId="4" fillId="3" borderId="14" xfId="0" applyFont="1" applyFill="1" applyBorder="1" applyAlignment="1">
      <alignment horizontal="justify" vertical="top" wrapText="1"/>
    </xf>
    <xf numFmtId="44" fontId="0" fillId="3" borderId="14" xfId="2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top" wrapText="1"/>
    </xf>
    <xf numFmtId="44" fontId="0" fillId="0" borderId="4" xfId="2" applyFont="1" applyBorder="1" applyAlignment="1">
      <alignment horizontal="center" vertical="center"/>
    </xf>
    <xf numFmtId="44" fontId="0" fillId="0" borderId="5" xfId="2" applyFont="1" applyBorder="1" applyAlignment="1">
      <alignment horizontal="center" vertical="center"/>
    </xf>
    <xf numFmtId="43" fontId="6" fillId="0" borderId="6" xfId="1" applyFont="1" applyFill="1" applyBorder="1" applyAlignment="1">
      <alignment horizontal="center" vertical="center"/>
    </xf>
    <xf numFmtId="43" fontId="6" fillId="0" borderId="12" xfId="1" applyFont="1" applyFill="1" applyBorder="1" applyAlignment="1">
      <alignment horizontal="center" vertical="center"/>
    </xf>
    <xf numFmtId="43" fontId="6" fillId="0" borderId="21" xfId="1" applyFont="1" applyFill="1" applyBorder="1" applyAlignment="1">
      <alignment horizontal="center" vertical="center"/>
    </xf>
    <xf numFmtId="43" fontId="4" fillId="0" borderId="15" xfId="1" applyFont="1" applyBorder="1" applyAlignment="1">
      <alignment horizontal="center"/>
    </xf>
    <xf numFmtId="43" fontId="4" fillId="0" borderId="11" xfId="1" applyFont="1" applyBorder="1" applyAlignment="1">
      <alignment horizontal="center"/>
    </xf>
    <xf numFmtId="0" fontId="4" fillId="2" borderId="9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49" fontId="3" fillId="2" borderId="2" xfId="1" applyNumberFormat="1" applyFont="1" applyFill="1" applyBorder="1" applyAlignment="1">
      <alignment horizontal="justify" vertical="center"/>
    </xf>
    <xf numFmtId="49" fontId="3" fillId="2" borderId="8" xfId="1" applyNumberFormat="1" applyFont="1" applyFill="1" applyBorder="1" applyAlignment="1">
      <alignment horizontal="justify" vertical="center"/>
    </xf>
    <xf numFmtId="49" fontId="3" fillId="2" borderId="17" xfId="1" applyNumberFormat="1" applyFont="1" applyFill="1" applyBorder="1" applyAlignment="1">
      <alignment horizontal="justify" vertical="center"/>
    </xf>
    <xf numFmtId="0" fontId="11" fillId="2" borderId="1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2" fillId="2" borderId="22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33" xfId="0" applyFont="1" applyFill="1" applyBorder="1" applyAlignment="1">
      <alignment horizontal="center" vertical="center"/>
    </xf>
    <xf numFmtId="0" fontId="0" fillId="2" borderId="7" xfId="0" applyFill="1" applyBorder="1"/>
    <xf numFmtId="0" fontId="0" fillId="5" borderId="4" xfId="0" applyFill="1" applyBorder="1" applyAlignment="1">
      <alignment horizontal="center"/>
    </xf>
    <xf numFmtId="0" fontId="13" fillId="0" borderId="34" xfId="0" applyFont="1" applyBorder="1" applyAlignment="1">
      <alignment horizontal="center"/>
    </xf>
    <xf numFmtId="0" fontId="13" fillId="0" borderId="35" xfId="0" applyFont="1" applyBorder="1" applyAlignment="1">
      <alignment horizontal="center"/>
    </xf>
    <xf numFmtId="0" fontId="13" fillId="6" borderId="36" xfId="0" applyFont="1" applyFill="1" applyBorder="1" applyAlignment="1">
      <alignment horizontal="justify" vertical="center"/>
    </xf>
    <xf numFmtId="0" fontId="0" fillId="5" borderId="0" xfId="0" applyFill="1" applyAlignment="1">
      <alignment horizontal="center"/>
    </xf>
    <xf numFmtId="0" fontId="5" fillId="0" borderId="37" xfId="0" applyFont="1" applyBorder="1"/>
    <xf numFmtId="0" fontId="5" fillId="0" borderId="14" xfId="0" applyFont="1" applyBorder="1"/>
    <xf numFmtId="0" fontId="5" fillId="0" borderId="15" xfId="0" applyFont="1" applyBorder="1"/>
    <xf numFmtId="0" fontId="13" fillId="6" borderId="38" xfId="0" applyFont="1" applyFill="1" applyBorder="1" applyAlignment="1">
      <alignment horizontal="justify" vertical="center"/>
    </xf>
    <xf numFmtId="0" fontId="14" fillId="6" borderId="39" xfId="4" applyFont="1" applyFill="1" applyBorder="1" applyAlignment="1">
      <alignment horizontal="center" vertical="center"/>
    </xf>
    <xf numFmtId="0" fontId="14" fillId="6" borderId="40" xfId="4" applyFont="1" applyFill="1" applyBorder="1" applyAlignment="1">
      <alignment horizontal="justify" vertical="top"/>
    </xf>
    <xf numFmtId="0" fontId="0" fillId="7" borderId="41" xfId="0" applyFill="1" applyBorder="1"/>
    <xf numFmtId="0" fontId="0" fillId="7" borderId="30" xfId="0" applyFill="1" applyBorder="1"/>
    <xf numFmtId="0" fontId="0" fillId="7" borderId="42" xfId="0" applyFill="1" applyBorder="1"/>
    <xf numFmtId="0" fontId="15" fillId="4" borderId="3" xfId="0" applyFont="1" applyFill="1" applyBorder="1" applyAlignment="1">
      <alignment horizontal="center" vertical="center" textRotation="255"/>
    </xf>
    <xf numFmtId="0" fontId="14" fillId="8" borderId="14" xfId="4" applyFont="1" applyFill="1" applyBorder="1" applyAlignment="1">
      <alignment horizontal="center" vertical="center"/>
    </xf>
    <xf numFmtId="0" fontId="5" fillId="8" borderId="15" xfId="4" applyFill="1" applyBorder="1" applyAlignment="1">
      <alignment horizontal="justify" vertical="center"/>
    </xf>
    <xf numFmtId="10" fontId="0" fillId="0" borderId="37" xfId="3" applyNumberFormat="1" applyFont="1" applyFill="1" applyBorder="1"/>
    <xf numFmtId="10" fontId="5" fillId="2" borderId="43" xfId="3" applyNumberFormat="1" applyFont="1" applyFill="1" applyBorder="1"/>
    <xf numFmtId="0" fontId="15" fillId="4" borderId="31" xfId="0" applyFont="1" applyFill="1" applyBorder="1" applyAlignment="1">
      <alignment horizontal="center" vertical="center" textRotation="255"/>
    </xf>
    <xf numFmtId="0" fontId="4" fillId="8" borderId="15" xfId="4" applyFont="1" applyFill="1" applyBorder="1" applyAlignment="1">
      <alignment horizontal="justify" vertical="center"/>
    </xf>
    <xf numFmtId="0" fontId="0" fillId="9" borderId="37" xfId="0" applyFill="1" applyBorder="1"/>
    <xf numFmtId="0" fontId="0" fillId="9" borderId="14" xfId="0" applyFill="1" applyBorder="1"/>
    <xf numFmtId="0" fontId="0" fillId="9" borderId="15" xfId="0" applyFill="1" applyBorder="1"/>
    <xf numFmtId="0" fontId="0" fillId="2" borderId="43" xfId="0" applyFill="1" applyBorder="1"/>
    <xf numFmtId="164" fontId="0" fillId="0" borderId="37" xfId="0" applyNumberFormat="1" applyBorder="1"/>
    <xf numFmtId="166" fontId="5" fillId="2" borderId="43" xfId="2" applyNumberFormat="1" applyFont="1" applyFill="1" applyBorder="1"/>
    <xf numFmtId="0" fontId="0" fillId="2" borderId="31" xfId="0" applyFill="1" applyBorder="1"/>
    <xf numFmtId="0" fontId="4" fillId="10" borderId="44" xfId="0" applyFont="1" applyFill="1" applyBorder="1"/>
    <xf numFmtId="0" fontId="5" fillId="10" borderId="45" xfId="0" applyFont="1" applyFill="1" applyBorder="1"/>
    <xf numFmtId="0" fontId="4" fillId="10" borderId="46" xfId="0" applyFont="1" applyFill="1" applyBorder="1"/>
    <xf numFmtId="165" fontId="10" fillId="2" borderId="32" xfId="0" applyNumberFormat="1" applyFont="1" applyFill="1" applyBorder="1"/>
    <xf numFmtId="0" fontId="0" fillId="2" borderId="0" xfId="0" applyFill="1"/>
    <xf numFmtId="0" fontId="5" fillId="2" borderId="0" xfId="0" applyFont="1" applyFill="1"/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justify" vertical="top"/>
    </xf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0" fillId="2" borderId="22" xfId="0" applyFill="1" applyBorder="1"/>
    <xf numFmtId="0" fontId="0" fillId="2" borderId="24" xfId="0" applyFill="1" applyBorder="1"/>
    <xf numFmtId="0" fontId="0" fillId="7" borderId="48" xfId="0" applyFill="1" applyBorder="1"/>
    <xf numFmtId="10" fontId="0" fillId="0" borderId="47" xfId="3" applyNumberFormat="1" applyFont="1" applyFill="1" applyBorder="1"/>
    <xf numFmtId="0" fontId="0" fillId="9" borderId="47" xfId="0" applyFill="1" applyBorder="1"/>
    <xf numFmtId="164" fontId="0" fillId="0" borderId="47" xfId="0" applyNumberFormat="1" applyBorder="1"/>
    <xf numFmtId="0" fontId="5" fillId="2" borderId="0" xfId="0" applyFont="1" applyFill="1" applyAlignment="1">
      <alignment horizontal="center" vertical="top"/>
    </xf>
    <xf numFmtId="0" fontId="4" fillId="10" borderId="45" xfId="0" applyNumberFormat="1" applyFont="1" applyFill="1" applyBorder="1"/>
  </cellXfs>
  <cellStyles count="5">
    <cellStyle name="Moeda" xfId="2" builtinId="4"/>
    <cellStyle name="Normal" xfId="0" builtinId="0"/>
    <cellStyle name="Normal 2" xfId="4" xr:uid="{173CF704-3E16-446D-A6FE-9954B4AACA0F}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63499</xdr:colOff>
      <xdr:row>2</xdr:row>
      <xdr:rowOff>98778</xdr:rowOff>
    </xdr:from>
    <xdr:to>
      <xdr:col>2</xdr:col>
      <xdr:colOff>926489</xdr:colOff>
      <xdr:row>5</xdr:row>
      <xdr:rowOff>128689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0590BD3-8C74-420A-8D7C-01F5CC7CA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7055" y="472722"/>
          <a:ext cx="862990" cy="7284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168177</xdr:colOff>
      <xdr:row>4</xdr:row>
      <xdr:rowOff>38101</xdr:rowOff>
    </xdr:from>
    <xdr:to>
      <xdr:col>2</xdr:col>
      <xdr:colOff>803274</xdr:colOff>
      <xdr:row>8</xdr:row>
      <xdr:rowOff>77581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5FBEA4E-1362-4023-BDA0-FEB3AA7FD7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7377" y="787401"/>
          <a:ext cx="635097" cy="795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2344E-74E6-44C6-8608-33C335278683}">
  <dimension ref="B2:H25"/>
  <sheetViews>
    <sheetView tabSelected="1" topLeftCell="A16" zoomScale="90" zoomScaleNormal="90" workbookViewId="0">
      <selection activeCell="D1" sqref="D1"/>
    </sheetView>
  </sheetViews>
  <sheetFormatPr defaultRowHeight="14.5" x14ac:dyDescent="0.35"/>
  <cols>
    <col min="3" max="3" width="15.26953125" customWidth="1"/>
    <col min="4" max="4" width="58.453125" customWidth="1"/>
    <col min="5" max="5" width="5.6328125" bestFit="1" customWidth="1"/>
    <col min="6" max="6" width="15.453125" customWidth="1"/>
    <col min="7" max="8" width="21.7265625" customWidth="1"/>
  </cols>
  <sheetData>
    <row r="2" spans="2:8" ht="15" thickBot="1" x14ac:dyDescent="0.4"/>
    <row r="3" spans="2:8" x14ac:dyDescent="0.35">
      <c r="B3" s="62"/>
      <c r="C3" s="65"/>
      <c r="D3" s="1" t="s">
        <v>0</v>
      </c>
      <c r="E3" s="2"/>
      <c r="F3" s="3"/>
      <c r="G3" s="4"/>
      <c r="H3" s="54"/>
    </row>
    <row r="4" spans="2:8" x14ac:dyDescent="0.35">
      <c r="B4" s="63"/>
      <c r="C4" s="66"/>
      <c r="D4" s="5" t="s">
        <v>1</v>
      </c>
      <c r="E4" s="6"/>
      <c r="F4" s="7"/>
      <c r="G4" s="8"/>
      <c r="H4" s="55"/>
    </row>
    <row r="5" spans="2:8" x14ac:dyDescent="0.35">
      <c r="B5" s="63"/>
      <c r="C5" s="66"/>
      <c r="D5" s="59" t="s">
        <v>8</v>
      </c>
      <c r="E5" s="60"/>
      <c r="F5" s="60"/>
      <c r="G5" s="61"/>
      <c r="H5" s="55"/>
    </row>
    <row r="6" spans="2:8" x14ac:dyDescent="0.35">
      <c r="B6" s="63"/>
      <c r="C6" s="66"/>
      <c r="D6" s="9" t="s">
        <v>6</v>
      </c>
      <c r="E6" s="10"/>
      <c r="F6" s="57" t="s">
        <v>7</v>
      </c>
      <c r="G6" s="58"/>
      <c r="H6" s="55"/>
    </row>
    <row r="7" spans="2:8" ht="15" thickBot="1" x14ac:dyDescent="0.4">
      <c r="B7" s="64"/>
      <c r="C7" s="67"/>
      <c r="D7" s="11"/>
      <c r="E7" s="12"/>
      <c r="F7" s="13"/>
      <c r="G7" s="14"/>
      <c r="H7" s="56"/>
    </row>
    <row r="8" spans="2:8" ht="15" thickBot="1" x14ac:dyDescent="0.4">
      <c r="B8" s="15"/>
      <c r="C8" s="16" t="s">
        <v>2</v>
      </c>
      <c r="D8" s="17" t="s">
        <v>3</v>
      </c>
      <c r="E8" s="18" t="s">
        <v>12</v>
      </c>
      <c r="F8" s="19" t="s">
        <v>11</v>
      </c>
      <c r="G8" s="20" t="s">
        <v>14</v>
      </c>
      <c r="H8" s="21" t="s">
        <v>15</v>
      </c>
    </row>
    <row r="9" spans="2:8" x14ac:dyDescent="0.35">
      <c r="B9" s="22" t="s">
        <v>4</v>
      </c>
      <c r="C9" s="23"/>
      <c r="D9" s="24" t="s">
        <v>5</v>
      </c>
      <c r="E9" s="25"/>
      <c r="F9" s="26"/>
      <c r="G9" s="27"/>
      <c r="H9" s="28">
        <f>SUM(H10:H14)</f>
        <v>51640.2</v>
      </c>
    </row>
    <row r="10" spans="2:8" ht="52" x14ac:dyDescent="0.35">
      <c r="B10" s="30">
        <v>1</v>
      </c>
      <c r="C10" s="30" t="s">
        <v>9</v>
      </c>
      <c r="D10" s="29" t="s">
        <v>10</v>
      </c>
      <c r="E10" s="30" t="s">
        <v>13</v>
      </c>
      <c r="F10" s="30">
        <v>12</v>
      </c>
      <c r="G10" s="31">
        <f>(755.8+710.9)/2</f>
        <v>733.34999999999991</v>
      </c>
      <c r="H10" s="31">
        <f t="shared" ref="H10:H16" si="0">G10*F10</f>
        <v>8800.1999999999989</v>
      </c>
    </row>
    <row r="11" spans="2:8" ht="91" x14ac:dyDescent="0.35">
      <c r="B11" s="30">
        <v>2</v>
      </c>
      <c r="C11" s="30" t="s">
        <v>9</v>
      </c>
      <c r="D11" s="29" t="s">
        <v>16</v>
      </c>
      <c r="E11" s="30" t="s">
        <v>13</v>
      </c>
      <c r="F11" s="30">
        <v>12</v>
      </c>
      <c r="G11" s="31">
        <v>570</v>
      </c>
      <c r="H11" s="31">
        <f t="shared" si="0"/>
        <v>6840</v>
      </c>
    </row>
    <row r="12" spans="2:8" ht="78" x14ac:dyDescent="0.35">
      <c r="B12" s="30">
        <v>3</v>
      </c>
      <c r="C12" s="30" t="s">
        <v>9</v>
      </c>
      <c r="D12" s="29" t="s">
        <v>17</v>
      </c>
      <c r="E12" s="30" t="s">
        <v>13</v>
      </c>
      <c r="F12" s="30">
        <v>12</v>
      </c>
      <c r="G12" s="31">
        <v>1000</v>
      </c>
      <c r="H12" s="31">
        <f t="shared" si="0"/>
        <v>12000</v>
      </c>
    </row>
    <row r="13" spans="2:8" ht="78" x14ac:dyDescent="0.35">
      <c r="B13" s="30">
        <v>4</v>
      </c>
      <c r="C13" s="30" t="s">
        <v>9</v>
      </c>
      <c r="D13" s="29" t="s">
        <v>18</v>
      </c>
      <c r="E13" s="30" t="s">
        <v>13</v>
      </c>
      <c r="F13" s="30">
        <v>12</v>
      </c>
      <c r="G13" s="31">
        <v>1000</v>
      </c>
      <c r="H13" s="31">
        <f t="shared" si="0"/>
        <v>12000</v>
      </c>
    </row>
    <row r="14" spans="2:8" ht="78" x14ac:dyDescent="0.35">
      <c r="B14" s="30">
        <v>5</v>
      </c>
      <c r="C14" s="30" t="s">
        <v>9</v>
      </c>
      <c r="D14" s="29" t="s">
        <v>19</v>
      </c>
      <c r="E14" s="30" t="s">
        <v>13</v>
      </c>
      <c r="F14" s="30">
        <v>12</v>
      </c>
      <c r="G14" s="31">
        <v>1000</v>
      </c>
      <c r="H14" s="31">
        <f t="shared" si="0"/>
        <v>12000</v>
      </c>
    </row>
    <row r="15" spans="2:8" ht="78" x14ac:dyDescent="0.35">
      <c r="B15" s="30">
        <v>6</v>
      </c>
      <c r="C15" s="30" t="s">
        <v>9</v>
      </c>
      <c r="D15" s="29" t="s">
        <v>20</v>
      </c>
      <c r="E15" s="30" t="s">
        <v>13</v>
      </c>
      <c r="F15" s="30">
        <v>12</v>
      </c>
      <c r="G15" s="31">
        <v>1000</v>
      </c>
      <c r="H15" s="31">
        <f t="shared" si="0"/>
        <v>12000</v>
      </c>
    </row>
    <row r="16" spans="2:8" ht="78" x14ac:dyDescent="0.35">
      <c r="B16" s="33">
        <v>7</v>
      </c>
      <c r="C16" s="33" t="s">
        <v>9</v>
      </c>
      <c r="D16" s="34" t="s">
        <v>21</v>
      </c>
      <c r="E16" s="33" t="s">
        <v>13</v>
      </c>
      <c r="F16" s="33">
        <v>12</v>
      </c>
      <c r="G16" s="35">
        <v>1000</v>
      </c>
      <c r="H16" s="35">
        <f t="shared" si="0"/>
        <v>12000</v>
      </c>
    </row>
    <row r="17" spans="2:8" ht="15" thickBot="1" x14ac:dyDescent="0.4">
      <c r="B17" s="45"/>
      <c r="C17" s="46"/>
      <c r="D17" s="47" t="s">
        <v>22</v>
      </c>
      <c r="E17" s="46"/>
      <c r="F17" s="46"/>
      <c r="G17" s="48">
        <f>MEDIAN(G9:G16)</f>
        <v>1000</v>
      </c>
      <c r="H17" s="48">
        <f>MEDIAN(H9:H16)</f>
        <v>12000</v>
      </c>
    </row>
    <row r="18" spans="2:8" ht="26.5" thickBot="1" x14ac:dyDescent="0.4">
      <c r="B18" s="33">
        <v>8</v>
      </c>
      <c r="C18" s="44"/>
      <c r="D18" s="32" t="s">
        <v>26</v>
      </c>
      <c r="E18" s="44" t="s">
        <v>13</v>
      </c>
      <c r="F18" s="44">
        <v>12</v>
      </c>
      <c r="G18" s="43">
        <v>500</v>
      </c>
      <c r="H18" s="43">
        <f>G18*F18</f>
        <v>6000</v>
      </c>
    </row>
    <row r="19" spans="2:8" x14ac:dyDescent="0.35">
      <c r="B19" s="49"/>
      <c r="C19" s="50"/>
      <c r="D19" s="51" t="s">
        <v>27</v>
      </c>
      <c r="E19" s="50"/>
      <c r="F19" s="50"/>
      <c r="G19" s="52">
        <f>G17+G18</f>
        <v>1500</v>
      </c>
      <c r="H19" s="53">
        <f>H17+H18</f>
        <v>18000</v>
      </c>
    </row>
    <row r="20" spans="2:8" x14ac:dyDescent="0.35">
      <c r="B20" s="36"/>
      <c r="C20" s="37"/>
      <c r="D20" s="37"/>
      <c r="E20" s="37"/>
      <c r="F20" s="37"/>
      <c r="G20" s="37"/>
      <c r="H20" s="38"/>
    </row>
    <row r="21" spans="2:8" x14ac:dyDescent="0.35">
      <c r="B21" s="36"/>
      <c r="C21" s="37"/>
      <c r="D21" s="39" t="s">
        <v>28</v>
      </c>
      <c r="E21" s="37"/>
      <c r="F21" s="37"/>
      <c r="G21" s="37"/>
      <c r="H21" s="38"/>
    </row>
    <row r="22" spans="2:8" x14ac:dyDescent="0.35">
      <c r="B22" s="36"/>
      <c r="C22" s="37"/>
      <c r="D22" s="37"/>
      <c r="E22" s="37"/>
      <c r="F22" s="37"/>
      <c r="G22" s="37"/>
      <c r="H22" s="38"/>
    </row>
    <row r="23" spans="2:8" x14ac:dyDescent="0.35">
      <c r="B23" s="36"/>
      <c r="C23" s="37"/>
      <c r="D23" s="37" t="s">
        <v>23</v>
      </c>
      <c r="E23" s="37"/>
      <c r="F23" s="37"/>
      <c r="G23" s="37"/>
      <c r="H23" s="38"/>
    </row>
    <row r="24" spans="2:8" x14ac:dyDescent="0.35">
      <c r="B24" s="36"/>
      <c r="C24" s="37"/>
      <c r="D24" s="37" t="s">
        <v>24</v>
      </c>
      <c r="E24" s="37"/>
      <c r="F24" s="37"/>
      <c r="G24" s="37"/>
      <c r="H24" s="38"/>
    </row>
    <row r="25" spans="2:8" ht="15" thickBot="1" x14ac:dyDescent="0.4">
      <c r="B25" s="40"/>
      <c r="C25" s="41"/>
      <c r="D25" s="41" t="s">
        <v>25</v>
      </c>
      <c r="E25" s="41"/>
      <c r="F25" s="41"/>
      <c r="G25" s="41"/>
      <c r="H25" s="42"/>
    </row>
  </sheetData>
  <mergeCells count="5">
    <mergeCell ref="H3:H7"/>
    <mergeCell ref="F6:G6"/>
    <mergeCell ref="D5:G5"/>
    <mergeCell ref="B3:B7"/>
    <mergeCell ref="C3:C7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AB7E4-A735-4367-97B9-9497CEB7B6D1}">
  <dimension ref="C2:R24"/>
  <sheetViews>
    <sheetView topLeftCell="D7" workbookViewId="0">
      <selection activeCell="R15" sqref="R15"/>
    </sheetView>
  </sheetViews>
  <sheetFormatPr defaultRowHeight="14.5" x14ac:dyDescent="0.35"/>
  <cols>
    <col min="3" max="3" width="17.26953125" customWidth="1"/>
    <col min="5" max="5" width="16.453125" customWidth="1"/>
    <col min="6" max="6" width="9.26953125" bestFit="1" customWidth="1"/>
    <col min="7" max="14" width="9.26953125" customWidth="1"/>
    <col min="15" max="15" width="9.08984375" bestFit="1" customWidth="1"/>
    <col min="16" max="16" width="9.26953125" bestFit="1" customWidth="1"/>
    <col min="17" max="17" width="11.90625" bestFit="1" customWidth="1"/>
    <col min="18" max="18" width="12.453125" bestFit="1" customWidth="1"/>
  </cols>
  <sheetData>
    <row r="2" spans="3:18" ht="15" thickBot="1" x14ac:dyDescent="0.4"/>
    <row r="3" spans="3:18" x14ac:dyDescent="0.35">
      <c r="C3" s="68" t="s">
        <v>29</v>
      </c>
      <c r="D3" s="69" t="s">
        <v>52</v>
      </c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1"/>
    </row>
    <row r="4" spans="3:18" ht="15" thickBot="1" x14ac:dyDescent="0.4">
      <c r="C4" s="72"/>
      <c r="D4" s="73"/>
      <c r="E4" s="74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6"/>
    </row>
    <row r="5" spans="3:18" ht="15" thickTop="1" x14ac:dyDescent="0.35">
      <c r="C5" s="77"/>
      <c r="D5" s="78"/>
      <c r="E5" s="78"/>
      <c r="F5" s="79" t="s">
        <v>37</v>
      </c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1" t="s">
        <v>50</v>
      </c>
    </row>
    <row r="6" spans="3:18" x14ac:dyDescent="0.35">
      <c r="C6" s="77"/>
      <c r="D6" s="82"/>
      <c r="E6" s="82"/>
      <c r="F6" s="83" t="s">
        <v>36</v>
      </c>
      <c r="G6" s="84" t="s">
        <v>38</v>
      </c>
      <c r="H6" s="84" t="s">
        <v>39</v>
      </c>
      <c r="I6" s="84" t="s">
        <v>40</v>
      </c>
      <c r="J6" s="84" t="s">
        <v>41</v>
      </c>
      <c r="K6" s="84" t="s">
        <v>42</v>
      </c>
      <c r="L6" s="84" t="s">
        <v>43</v>
      </c>
      <c r="M6" s="84" t="s">
        <v>44</v>
      </c>
      <c r="N6" s="84" t="s">
        <v>45</v>
      </c>
      <c r="O6" s="84" t="s">
        <v>46</v>
      </c>
      <c r="P6" s="84" t="s">
        <v>47</v>
      </c>
      <c r="Q6" s="85" t="s">
        <v>48</v>
      </c>
      <c r="R6" s="86"/>
    </row>
    <row r="7" spans="3:18" ht="15.5" x14ac:dyDescent="0.35">
      <c r="C7" s="77"/>
      <c r="D7" s="87" t="s">
        <v>30</v>
      </c>
      <c r="E7" s="88" t="s">
        <v>3</v>
      </c>
      <c r="F7" s="89"/>
      <c r="G7" s="118"/>
      <c r="H7" s="118"/>
      <c r="I7" s="118"/>
      <c r="J7" s="118"/>
      <c r="K7" s="118"/>
      <c r="L7" s="118"/>
      <c r="M7" s="118"/>
      <c r="N7" s="118"/>
      <c r="O7" s="90"/>
      <c r="P7" s="90"/>
      <c r="Q7" s="91"/>
      <c r="R7" s="86"/>
    </row>
    <row r="8" spans="3:18" x14ac:dyDescent="0.35">
      <c r="C8" s="105"/>
      <c r="D8" s="93">
        <v>1</v>
      </c>
      <c r="E8" s="94" t="s">
        <v>49</v>
      </c>
      <c r="F8" s="95">
        <v>8.3333000000000004E-2</v>
      </c>
      <c r="G8" s="119">
        <v>8.3333000000000004E-2</v>
      </c>
      <c r="H8" s="119">
        <v>8.3333000000000004E-2</v>
      </c>
      <c r="I8" s="119">
        <v>8.3333000000000004E-2</v>
      </c>
      <c r="J8" s="119">
        <v>8.3333000000000004E-2</v>
      </c>
      <c r="K8" s="119">
        <v>8.3333000000000004E-2</v>
      </c>
      <c r="L8" s="119">
        <v>8.3333000000000004E-2</v>
      </c>
      <c r="M8" s="119">
        <v>8.3333000000000004E-2</v>
      </c>
      <c r="N8" s="119">
        <v>8.3333000000000004E-2</v>
      </c>
      <c r="O8" s="119">
        <v>8.3333000000000004E-2</v>
      </c>
      <c r="P8" s="119">
        <v>8.3333000000000004E-2</v>
      </c>
      <c r="Q8" s="119">
        <v>8.3333000000000004E-2</v>
      </c>
      <c r="R8" s="96">
        <f>SUM(F8:Q8)</f>
        <v>0.999996</v>
      </c>
    </row>
    <row r="9" spans="3:18" x14ac:dyDescent="0.35">
      <c r="C9" s="105"/>
      <c r="D9" s="93"/>
      <c r="E9" s="98"/>
      <c r="F9" s="99"/>
      <c r="G9" s="120"/>
      <c r="H9" s="120"/>
      <c r="I9" s="120"/>
      <c r="J9" s="120"/>
      <c r="K9" s="120"/>
      <c r="L9" s="120"/>
      <c r="M9" s="120"/>
      <c r="N9" s="120"/>
      <c r="O9" s="100"/>
      <c r="P9" s="100"/>
      <c r="Q9" s="101"/>
      <c r="R9" s="102"/>
    </row>
    <row r="10" spans="3:18" ht="15" thickBot="1" x14ac:dyDescent="0.4">
      <c r="C10" s="105"/>
      <c r="D10" s="93"/>
      <c r="E10" s="98"/>
      <c r="F10" s="103">
        <v>1000</v>
      </c>
      <c r="G10" s="121">
        <v>1000</v>
      </c>
      <c r="H10" s="121">
        <v>1000</v>
      </c>
      <c r="I10" s="121">
        <v>1000</v>
      </c>
      <c r="J10" s="121">
        <v>1000</v>
      </c>
      <c r="K10" s="121">
        <v>1000</v>
      </c>
      <c r="L10" s="121">
        <v>1000</v>
      </c>
      <c r="M10" s="121">
        <v>1000</v>
      </c>
      <c r="N10" s="121">
        <v>1000</v>
      </c>
      <c r="O10" s="121">
        <v>1000</v>
      </c>
      <c r="P10" s="121">
        <v>1000</v>
      </c>
      <c r="Q10" s="121">
        <v>1000</v>
      </c>
      <c r="R10" s="104">
        <v>12000</v>
      </c>
    </row>
    <row r="11" spans="3:18" x14ac:dyDescent="0.35">
      <c r="C11" s="92"/>
      <c r="D11" s="93">
        <v>2</v>
      </c>
      <c r="E11" s="94" t="s">
        <v>53</v>
      </c>
      <c r="F11" s="95">
        <v>8.3333000000000004E-2</v>
      </c>
      <c r="G11" s="119">
        <v>8.3333000000000004E-2</v>
      </c>
      <c r="H11" s="119">
        <v>8.3333000000000004E-2</v>
      </c>
      <c r="I11" s="119">
        <v>8.3333000000000004E-2</v>
      </c>
      <c r="J11" s="119">
        <v>8.3333000000000004E-2</v>
      </c>
      <c r="K11" s="119">
        <v>8.3333000000000004E-2</v>
      </c>
      <c r="L11" s="119">
        <v>8.3333000000000004E-2</v>
      </c>
      <c r="M11" s="119">
        <v>8.3333000000000004E-2</v>
      </c>
      <c r="N11" s="119">
        <v>8.3333000000000004E-2</v>
      </c>
      <c r="O11" s="119">
        <v>8.3333000000000004E-2</v>
      </c>
      <c r="P11" s="119">
        <v>8.3333000000000004E-2</v>
      </c>
      <c r="Q11" s="119">
        <v>8.3333000000000004E-2</v>
      </c>
      <c r="R11" s="96">
        <f>SUM(F11:Q11)</f>
        <v>0.999996</v>
      </c>
    </row>
    <row r="12" spans="3:18" x14ac:dyDescent="0.35">
      <c r="C12" s="97"/>
      <c r="D12" s="93"/>
      <c r="E12" s="98"/>
      <c r="F12" s="99"/>
      <c r="G12" s="120"/>
      <c r="H12" s="120"/>
      <c r="I12" s="120"/>
      <c r="J12" s="120"/>
      <c r="K12" s="120"/>
      <c r="L12" s="120"/>
      <c r="M12" s="120"/>
      <c r="N12" s="120"/>
      <c r="O12" s="100"/>
      <c r="P12" s="100"/>
      <c r="Q12" s="101"/>
      <c r="R12" s="102"/>
    </row>
    <row r="13" spans="3:18" ht="15" thickBot="1" x14ac:dyDescent="0.4">
      <c r="C13" s="97"/>
      <c r="D13" s="93"/>
      <c r="E13" s="98"/>
      <c r="F13" s="103">
        <v>500</v>
      </c>
      <c r="G13" s="121">
        <v>500</v>
      </c>
      <c r="H13" s="121">
        <v>500</v>
      </c>
      <c r="I13" s="121">
        <v>500</v>
      </c>
      <c r="J13" s="121">
        <v>500</v>
      </c>
      <c r="K13" s="121">
        <v>500</v>
      </c>
      <c r="L13" s="121">
        <v>500</v>
      </c>
      <c r="M13" s="121">
        <v>500</v>
      </c>
      <c r="N13" s="121">
        <v>500</v>
      </c>
      <c r="O13" s="121">
        <v>500</v>
      </c>
      <c r="P13" s="121">
        <v>500</v>
      </c>
      <c r="Q13" s="121">
        <v>500</v>
      </c>
      <c r="R13" s="104">
        <f>SUM(F13:Q13)</f>
        <v>6000</v>
      </c>
    </row>
    <row r="14" spans="3:18" ht="15" thickBot="1" x14ac:dyDescent="0.4">
      <c r="C14" s="105"/>
      <c r="D14" s="106" t="s">
        <v>31</v>
      </c>
      <c r="E14" s="107"/>
      <c r="F14" s="106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23"/>
      <c r="R14" s="109">
        <f>R13+R10</f>
        <v>18000</v>
      </c>
    </row>
    <row r="15" spans="3:18" x14ac:dyDescent="0.35">
      <c r="C15" s="105"/>
      <c r="D15" s="110"/>
      <c r="E15" s="111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38"/>
    </row>
    <row r="16" spans="3:18" x14ac:dyDescent="0.35">
      <c r="C16" s="105"/>
      <c r="D16" s="110"/>
      <c r="E16" s="111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38"/>
    </row>
    <row r="17" spans="3:18" x14ac:dyDescent="0.35">
      <c r="C17" s="105"/>
      <c r="D17" s="110"/>
      <c r="E17" s="112" t="s">
        <v>51</v>
      </c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112"/>
      <c r="R17" s="38"/>
    </row>
    <row r="18" spans="3:18" x14ac:dyDescent="0.35">
      <c r="C18" s="105"/>
      <c r="D18" s="110"/>
      <c r="E18" s="113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38"/>
    </row>
    <row r="19" spans="3:18" x14ac:dyDescent="0.35">
      <c r="C19" s="105"/>
      <c r="D19" s="110"/>
      <c r="E19" s="113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38"/>
    </row>
    <row r="20" spans="3:18" x14ac:dyDescent="0.35">
      <c r="C20" s="105"/>
      <c r="D20" s="110"/>
      <c r="E20" s="112" t="s">
        <v>32</v>
      </c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38"/>
    </row>
    <row r="21" spans="3:18" x14ac:dyDescent="0.35">
      <c r="C21" s="105"/>
      <c r="D21" s="110"/>
      <c r="E21" s="114" t="s">
        <v>33</v>
      </c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38"/>
    </row>
    <row r="22" spans="3:18" x14ac:dyDescent="0.35">
      <c r="C22" s="105"/>
      <c r="D22" s="110"/>
      <c r="E22" s="114" t="s">
        <v>34</v>
      </c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38"/>
    </row>
    <row r="23" spans="3:18" x14ac:dyDescent="0.35">
      <c r="C23" s="105"/>
      <c r="D23" s="110"/>
      <c r="E23" s="115" t="s">
        <v>35</v>
      </c>
      <c r="F23" s="115"/>
      <c r="G23" s="122"/>
      <c r="H23" s="122"/>
      <c r="I23" s="122"/>
      <c r="J23" s="122"/>
      <c r="K23" s="122"/>
      <c r="L23" s="122"/>
      <c r="M23" s="122"/>
      <c r="N23" s="122"/>
      <c r="O23" s="110"/>
      <c r="P23" s="110"/>
      <c r="Q23" s="110"/>
      <c r="R23" s="38"/>
    </row>
    <row r="24" spans="3:18" ht="15" thickBot="1" x14ac:dyDescent="0.4">
      <c r="C24" s="116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42"/>
    </row>
  </sheetData>
  <mergeCells count="13">
    <mergeCell ref="E23:F23"/>
    <mergeCell ref="E8:E10"/>
    <mergeCell ref="D8:D10"/>
    <mergeCell ref="E17:Q17"/>
    <mergeCell ref="E20:Q20"/>
    <mergeCell ref="C3:C4"/>
    <mergeCell ref="D3:R4"/>
    <mergeCell ref="D5:E6"/>
    <mergeCell ref="F5:Q5"/>
    <mergeCell ref="R5:R7"/>
    <mergeCell ref="C11:C13"/>
    <mergeCell ref="D11:D13"/>
    <mergeCell ref="E11:E13"/>
  </mergeCells>
  <phoneticPr fontId="16" type="noConversion"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cronograma físico-financeiro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Kleber Bolívar Meneghel Vargas</dc:creator>
  <cp:lastModifiedBy>Kleber Bolívar Meneghel Vargas</cp:lastModifiedBy>
  <dcterms:created xsi:type="dcterms:W3CDTF">2023-08-03T18:39:20Z</dcterms:created>
  <dcterms:modified xsi:type="dcterms:W3CDTF">2023-08-17T18:38:45Z</dcterms:modified>
</cp:coreProperties>
</file>