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b243171fbf09409/Área de Trabalho/ANM/Motorista/"/>
    </mc:Choice>
  </mc:AlternateContent>
  <xr:revisionPtr revIDLastSave="2" documentId="8_{76AF0B6D-8718-4FAC-AF49-C0E9C8BF1AC0}" xr6:coauthVersionLast="47" xr6:coauthVersionMax="47" xr10:uidLastSave="{2C83ABA1-C0AC-4C29-9A9E-EC8982DFF174}"/>
  <bookViews>
    <workbookView xWindow="-108" yWindow="-108" windowWidth="23256" windowHeight="12576" tabRatio="661" xr2:uid="{00000000-000D-0000-FFFF-FFFF00000000}"/>
  </bookViews>
  <sheets>
    <sheet name="Resumo" sheetId="23" r:id="rId1"/>
    <sheet name="PCFP" sheetId="4" r:id="rId2"/>
    <sheet name="Deslocamento com Pernoite" sheetId="19" r:id="rId3"/>
    <sheet name="Uniformes" sheetId="20" r:id="rId4"/>
  </sheets>
  <definedNames>
    <definedName name="CPMF" localSheetId="2">#REF!</definedName>
    <definedName name="CPMF" localSheetId="0">#REF!</definedName>
    <definedName name="CPMF">#REF!</definedName>
    <definedName name="Excel_BuiltIn_Print_Area_1_1">"$#REF!.$A$2:$C$99"</definedName>
    <definedName name="Excel_BuiltIn_Print_Titles_1">"$#REF!.$A$1:$AMJ$5"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23" l="1"/>
  <c r="E3" i="23"/>
  <c r="H188" i="4" l="1"/>
  <c r="H218" i="4"/>
  <c r="I204" i="4"/>
  <c r="I127" i="4" l="1"/>
  <c r="D6" i="19" l="1"/>
  <c r="D7" i="19" s="1"/>
  <c r="F3" i="20"/>
  <c r="I45" i="4"/>
  <c r="H55" i="4"/>
  <c r="I175" i="4" l="1"/>
  <c r="I143" i="4"/>
  <c r="I147" i="4"/>
  <c r="I145" i="4"/>
  <c r="I54" i="4"/>
  <c r="I108" i="4"/>
  <c r="I110" i="4"/>
  <c r="I109" i="4"/>
  <c r="I104" i="4"/>
  <c r="I103" i="4"/>
  <c r="I105" i="4"/>
  <c r="I106" i="4"/>
  <c r="I107" i="4"/>
  <c r="I53" i="4"/>
  <c r="I55" i="4" l="1"/>
  <c r="E12" i="20"/>
  <c r="E14" i="20" s="1"/>
  <c r="F4" i="20"/>
  <c r="F5" i="20"/>
  <c r="F6" i="20"/>
  <c r="F7" i="20"/>
  <c r="F8" i="20"/>
  <c r="F9" i="20"/>
  <c r="F10" i="20"/>
  <c r="F11" i="20"/>
  <c r="D8" i="19"/>
  <c r="D10" i="19" s="1"/>
  <c r="C13" i="19"/>
  <c r="D12" i="19" l="1"/>
  <c r="D11" i="19"/>
  <c r="H111" i="4"/>
  <c r="H56" i="4" s="1"/>
  <c r="I56" i="4" l="1"/>
  <c r="I57" i="4" s="1"/>
  <c r="H57" i="4"/>
  <c r="D13" i="19"/>
  <c r="D14" i="19" s="1"/>
  <c r="D15" i="19" s="1"/>
  <c r="I188" i="4"/>
  <c r="D16" i="19" l="1"/>
  <c r="F4" i="23" s="1"/>
  <c r="F5" i="23" s="1"/>
  <c r="E4" i="23"/>
  <c r="E5" i="23" s="1"/>
  <c r="I193" i="4"/>
  <c r="I233" i="4" l="1"/>
  <c r="B235" i="4" l="1"/>
  <c r="B233" i="4"/>
  <c r="B232" i="4"/>
  <c r="B231" i="4"/>
  <c r="B229" i="4"/>
  <c r="B230" i="4"/>
  <c r="I247" i="4"/>
  <c r="I253" i="4"/>
  <c r="I229" i="4" l="1"/>
  <c r="I138" i="4" l="1"/>
  <c r="I136" i="4" l="1"/>
  <c r="I111" i="4" l="1"/>
  <c r="I137" i="4" s="1"/>
  <c r="I139" i="4" s="1"/>
  <c r="I230" i="4" l="1"/>
  <c r="I148" i="4"/>
  <c r="I231" i="4" s="1"/>
  <c r="I176" i="4" l="1"/>
  <c r="I179" i="4"/>
  <c r="I177" i="4"/>
  <c r="I178" i="4"/>
  <c r="I181" i="4" l="1"/>
  <c r="I192" i="4"/>
  <c r="I194" i="4" s="1"/>
  <c r="I232" i="4" s="1"/>
  <c r="I234" i="4" l="1"/>
  <c r="I216" i="4" l="1"/>
  <c r="I217" i="4" l="1"/>
  <c r="I221" i="4" s="1"/>
  <c r="I220" i="4" l="1"/>
  <c r="I219" i="4"/>
  <c r="I222" i="4" s="1"/>
  <c r="I252" i="4" l="1"/>
  <c r="I255" i="4" s="1"/>
  <c r="I235" i="4"/>
  <c r="I254" i="4"/>
  <c r="I236" i="4" l="1"/>
  <c r="C260" i="4" s="1"/>
  <c r="G260" i="4" s="1"/>
  <c r="I260" i="4" s="1"/>
  <c r="I266" i="4" s="1"/>
  <c r="I267" i="4" s="1"/>
  <c r="I261" i="4" l="1"/>
  <c r="I265" i="4"/>
</calcChain>
</file>

<file path=xl/sharedStrings.xml><?xml version="1.0" encoding="utf-8"?>
<sst xmlns="http://schemas.openxmlformats.org/spreadsheetml/2006/main" count="430" uniqueCount="320">
  <si>
    <t>-</t>
  </si>
  <si>
    <t>VALOR (R$)</t>
  </si>
  <si>
    <t>Adicional Noturno</t>
  </si>
  <si>
    <t>%</t>
  </si>
  <si>
    <t>Outros (especificar)</t>
  </si>
  <si>
    <t>Categoria profissional (vinculada à execução contratual)</t>
  </si>
  <si>
    <t>Tipo de serviço (mesmo serviço com características distintas)</t>
  </si>
  <si>
    <t>A</t>
  </si>
  <si>
    <t>B</t>
  </si>
  <si>
    <t>C</t>
  </si>
  <si>
    <t>D</t>
  </si>
  <si>
    <t>E</t>
  </si>
  <si>
    <t>F</t>
  </si>
  <si>
    <t>G</t>
  </si>
  <si>
    <t>H</t>
  </si>
  <si>
    <t>COMPOSIÇÃO DA REMUNERAÇÃO</t>
  </si>
  <si>
    <t>INSUMOS DIVERSOS</t>
  </si>
  <si>
    <t>TOTAL SUBMÓDULO 4.1</t>
  </si>
  <si>
    <t>Nota(1):</t>
  </si>
  <si>
    <t>TOTAL SUBMÓDULO 4.2</t>
  </si>
  <si>
    <t>TOTAL</t>
  </si>
  <si>
    <t>CUSTOS INDIRETOS, TRIBUTOS E LUCRO</t>
  </si>
  <si>
    <t>4.1</t>
  </si>
  <si>
    <t>4.2</t>
  </si>
  <si>
    <t>Mão-de-Obra vinculada à execução contratual (valor por empregado)</t>
  </si>
  <si>
    <t>MÓDULO 1 - COMPOSIÇÃO DA REMUNERAÇÃO</t>
  </si>
  <si>
    <t>Quadro Resumo - VALOR MENSAL DOS SERVIÇOS</t>
  </si>
  <si>
    <t>Qde Postos (E)</t>
  </si>
  <si>
    <t>Tipo de Serviço (A)</t>
  </si>
  <si>
    <t>Valor Por Empregado(B)</t>
  </si>
  <si>
    <t>Valor Proposto por Posto (D) = (B x C)</t>
  </si>
  <si>
    <t>Qde de Empregados por posto ( C )</t>
  </si>
  <si>
    <t>Serviço 1 (indicar)</t>
  </si>
  <si>
    <t>Serviço 2 (indicar)</t>
  </si>
  <si>
    <t>Serviço 3 (indicar)</t>
  </si>
  <si>
    <t>Serviço ... (indicar)</t>
  </si>
  <si>
    <t>R$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</si>
  <si>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</si>
  <si>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</si>
  <si>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</si>
  <si>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</si>
  <si>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</si>
  <si>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</si>
  <si>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</si>
  <si>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</si>
  <si>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Informar o valor da unidade de medida por tipo de serviço.</t>
  </si>
  <si>
    <t>Tipo de Serviço</t>
  </si>
  <si>
    <t>Unidade de Medida</t>
  </si>
  <si>
    <t>Quantidade total a contratar (em função da unidade de medida)</t>
  </si>
  <si>
    <t>Identificação do Serviço</t>
  </si>
  <si>
    <t>TRIBUTOS</t>
  </si>
  <si>
    <t>Dados para composição dos custos referentes à mão-de-obra</t>
  </si>
  <si>
    <t>Classificação Brasileira de Ocupações (CBO)</t>
  </si>
  <si>
    <t xml:space="preserve">Adicional Periculosidade </t>
  </si>
  <si>
    <t>Adicional Insalubridade</t>
  </si>
  <si>
    <t>Adicional de Hora Noturna Reduzida</t>
  </si>
  <si>
    <t>MÓDULO 2 – ENCARGOS E BENEFÍCIOS ANUAIS, MENSAIS E DIÁRIOS</t>
  </si>
  <si>
    <t>TOTAL SUBMÓDULO 2.1</t>
  </si>
  <si>
    <t>TOTAL SUBMÓDULO 2.2</t>
  </si>
  <si>
    <t>Submódulo 2.2 - GPS, FGTS e Outras Contribuições</t>
  </si>
  <si>
    <t>Submódulo 2.3 - Benefícios Mensais e Diários</t>
  </si>
  <si>
    <t>TOTAL SUBMÓDULO 2.3</t>
  </si>
  <si>
    <t>2.1</t>
  </si>
  <si>
    <t>2.2</t>
  </si>
  <si>
    <t>2.3</t>
  </si>
  <si>
    <t>Módulo 2 - Encargos, Benefícios Anuais, Mensais e Diários</t>
  </si>
  <si>
    <t>Benefícios Mensais e Diários</t>
  </si>
  <si>
    <t>TOTAL DO MÓDULO 1</t>
  </si>
  <si>
    <t>TOTAL DO MÓDULO 2</t>
  </si>
  <si>
    <t>MÓDULO 3 – PROVISÃO PARA RESCISÃO</t>
  </si>
  <si>
    <t>PROVISÃO PARA RESCISÃO</t>
  </si>
  <si>
    <t>Incidência do FGTS sobre Aviso Prévio Indenizado</t>
  </si>
  <si>
    <t>TOTAL DO MÓDULO 3</t>
  </si>
  <si>
    <t>MÓDULO 4 – CUSTO DE REPOSIÇÃO DO PROFISSIONAL AUSENTE</t>
  </si>
  <si>
    <t>QUADRO-RESUMO DO MÓDULO 4 - CUSTO DE REPOSIÇÃO DO PROFISSIONAL AUSENTE</t>
  </si>
  <si>
    <t>Módulo 4 - Custo de Reposição do Profissional Ausente</t>
  </si>
  <si>
    <t>TOTAL DO MÓDULO 4</t>
  </si>
  <si>
    <t>MÓDULO 5 – INSUMOS DIVERSOS</t>
  </si>
  <si>
    <t>TOTAL DO MÓDULO 5</t>
  </si>
  <si>
    <t>MÓDULO 6 – CUSTOS INDIRETOS, TRIBUTOS E LUCRO</t>
  </si>
  <si>
    <t>TOTAL DO MÓDULO 6</t>
  </si>
  <si>
    <t>QUADRO RESUMO DO CUSTO POR EMPREGADO</t>
  </si>
  <si>
    <t>Subtotal (A + B + C + D + E)</t>
  </si>
  <si>
    <t>MODELO DE PLANILHA DE CUSTOS E FORMAÇÃO DE PREÇOS</t>
  </si>
  <si>
    <t>Dia ____/____/_______ às ____:_____ horas</t>
  </si>
  <si>
    <t>Discriminação dos Serviços (Dados Referentes à Contratação)</t>
  </si>
  <si>
    <t>Data de apresentação da proposta (dia/mês/ano):</t>
  </si>
  <si>
    <t>Município/UF:</t>
  </si>
  <si>
    <t>Ano do Acordo, Convenção ou Dissídio Coletivo:</t>
  </si>
  <si>
    <t>Número de meses de execução contratual:</t>
  </si>
  <si>
    <t>1. MÓDULOS</t>
  </si>
  <si>
    <t>Mão de obra</t>
  </si>
  <si>
    <t>Mão de obra vinculada à execução contratual</t>
  </si>
  <si>
    <r>
      <rPr>
        <b/>
        <sz val="10"/>
        <rFont val="Arial"/>
        <family val="2"/>
      </rPr>
      <t>Nota 1</t>
    </r>
    <r>
      <rPr>
        <sz val="10"/>
        <rFont val="Arial"/>
        <family val="2"/>
      </rPr>
      <t>: Deverá ser elaborado um quadro para cada tipo de serviço.</t>
    </r>
  </si>
  <si>
    <r>
      <rPr>
        <b/>
        <sz val="10"/>
        <rFont val="Arial"/>
        <family val="2"/>
      </rPr>
      <t>Nota 2</t>
    </r>
    <r>
      <rPr>
        <sz val="10"/>
        <rFont val="Arial"/>
        <family val="2"/>
      </rPr>
      <t xml:space="preserve">: A planilha será calculada considerando o </t>
    </r>
    <r>
      <rPr>
        <b/>
        <sz val="10"/>
        <rFont val="Arial"/>
        <family val="2"/>
      </rPr>
      <t>valor mensal</t>
    </r>
    <r>
      <rPr>
        <sz val="10"/>
        <rFont val="Arial"/>
        <family val="2"/>
      </rPr>
      <t xml:space="preserve"> do empregado.</t>
    </r>
  </si>
  <si>
    <t>12 meses.</t>
  </si>
  <si>
    <r>
      <rPr>
        <b/>
        <sz val="10"/>
        <rFont val="Arial"/>
        <family val="2"/>
      </rPr>
      <t>Nota 1</t>
    </r>
    <r>
      <rPr>
        <sz val="10"/>
        <rFont val="Arial"/>
        <family val="2"/>
      </rPr>
      <t xml:space="preserve">: O Módulo 1 refere-se ao </t>
    </r>
    <r>
      <rPr>
        <b/>
        <sz val="10"/>
        <rFont val="Arial"/>
        <family val="2"/>
      </rPr>
      <t>valor mensal devido ao empregado</t>
    </r>
    <r>
      <rPr>
        <sz val="10"/>
        <rFont val="Arial"/>
        <family val="2"/>
      </rPr>
      <t xml:space="preserve"> pela prestação do serviço no período de </t>
    </r>
  </si>
  <si>
    <t>estabelecidos pela legislação vigente.</t>
  </si>
  <si>
    <r>
      <rPr>
        <b/>
        <sz val="10"/>
        <rFont val="Arial"/>
        <family val="2"/>
      </rPr>
      <t>Nota 1</t>
    </r>
    <r>
      <rPr>
        <sz val="10"/>
        <rFont val="Arial"/>
        <family val="2"/>
      </rPr>
      <t xml:space="preserve">: O valor informado deverá ser o custo real do benefício
(descontado o valor eventualmente pago pelo </t>
    </r>
  </si>
  <si>
    <t>empregado)</t>
  </si>
  <si>
    <r>
      <rPr>
        <b/>
        <sz val="10"/>
        <rFont val="Arial"/>
        <family val="2"/>
      </rPr>
      <t>Nota 2</t>
    </r>
    <r>
      <rPr>
        <sz val="10"/>
        <rFont val="Arial"/>
        <family val="2"/>
      </rPr>
      <t>: Observar  a  previsão  dos  benefícios contidos  em  Acordos, Convenções e  Dissídios Coletivos</t>
    </r>
  </si>
  <si>
    <r>
      <rPr>
        <b/>
        <sz val="10"/>
        <rFont val="Arial"/>
        <family val="2"/>
      </rPr>
      <t>Nota 1</t>
    </r>
    <r>
      <rPr>
        <sz val="10"/>
        <rFont val="Arial"/>
        <family val="2"/>
      </rPr>
      <t xml:space="preserve">: Esta tabela poderá ser adaptada às características do serviço contratado, inclusive no que concerne </t>
    </r>
  </si>
  <si>
    <t>às rubricas e suas respectivas provisões e/ou estimativas, desde que haja justificativa.</t>
  </si>
  <si>
    <r>
      <rPr>
        <b/>
        <sz val="10"/>
        <rFont val="Arial"/>
        <family val="2"/>
      </rPr>
      <t>Nota 2</t>
    </r>
    <r>
      <rPr>
        <sz val="10"/>
        <rFont val="Arial"/>
        <family val="2"/>
      </rPr>
      <t xml:space="preserve">: As  provisões  constantes  desta  planilha  poderão  ser desnecessárias quando  se  tratar  de  determinados </t>
    </r>
  </si>
  <si>
    <t>serviços que prescindam da dedicação exclusiva dos trabalhadores da contratada para com a Administração</t>
  </si>
  <si>
    <r>
      <rPr>
        <b/>
        <sz val="10"/>
        <rFont val="Arial"/>
        <family val="2"/>
      </rPr>
      <t>Nota 1</t>
    </r>
    <r>
      <rPr>
        <sz val="10"/>
        <rFont val="Arial"/>
        <family val="2"/>
      </rPr>
      <t>: Custos Indiretos, Tributos e Lucro por empregado.</t>
    </r>
  </si>
  <si>
    <r>
      <rPr>
        <b/>
        <sz val="10"/>
        <rFont val="Arial"/>
        <family val="2"/>
      </rPr>
      <t>Nota 2</t>
    </r>
    <r>
      <rPr>
        <sz val="10"/>
        <rFont val="Arial"/>
        <family val="2"/>
      </rPr>
      <t>: O valor referente a tributos é obtido aplicando-se o percentual sobre o valor do faturamento.</t>
    </r>
  </si>
  <si>
    <t>VALOR TOTAL POR EMPREGADO</t>
  </si>
  <si>
    <t>Valor Proposto por Empregado (B)</t>
  </si>
  <si>
    <t>Valor Total do Serviço (F)=(DxE)</t>
  </si>
  <si>
    <t>Qtde. Postos (E)</t>
  </si>
  <si>
    <t>Valor Proposto por Posto (D)=(BxC)</t>
  </si>
  <si>
    <t>Qtde. de Empregados por Posto (C)</t>
  </si>
  <si>
    <t>I</t>
  </si>
  <si>
    <t>Valor Mensal dos Serviços</t>
  </si>
  <si>
    <t>3. QUADRO-RESUMO DO VALOR MENSAL DOS SERVIÇOS</t>
  </si>
  <si>
    <t>4. QUADRO DEMONSTRATIVO DO VALOR GLOBAL DA PROPOSTA</t>
  </si>
  <si>
    <t>DESCRIÇÃO</t>
  </si>
  <si>
    <t>Valor global da proposta (Valor mensal do serviço multiplicado pelo número de meses do contrato)</t>
  </si>
  <si>
    <r>
      <rPr>
        <b/>
        <sz val="10"/>
        <rFont val="Arial"/>
        <family val="2"/>
      </rPr>
      <t>Nota</t>
    </r>
    <r>
      <rPr>
        <sz val="10"/>
        <rFont val="Arial"/>
        <family val="2"/>
      </rPr>
      <t>: Informar o valor da unidade de medida por tipo de serviço.</t>
    </r>
  </si>
  <si>
    <r>
      <rPr>
        <b/>
        <sz val="10"/>
        <rFont val="Arial"/>
        <family val="2"/>
      </rPr>
      <t>Nota 1</t>
    </r>
    <r>
      <rPr>
        <sz val="10"/>
        <rFont val="Arial"/>
        <family val="2"/>
      </rPr>
      <t>: Os  percentuais  dos  encargos  previdenciários,  do FGTS e  demais  contribuições  são aqueles</t>
    </r>
  </si>
  <si>
    <t>Item</t>
  </si>
  <si>
    <t>Unid.</t>
  </si>
  <si>
    <t>Quant.</t>
  </si>
  <si>
    <t>Valor Unit</t>
  </si>
  <si>
    <t>Salário Base</t>
  </si>
  <si>
    <r>
      <rPr>
        <b/>
        <sz val="10"/>
        <rFont val="Arial"/>
        <family val="2"/>
      </rPr>
      <t>Nota 3</t>
    </r>
    <r>
      <rPr>
        <sz val="10"/>
        <rFont val="Arial"/>
        <family val="2"/>
      </rPr>
      <t>: Esses percentuais incidem sobre o Módulo 1 e o Submódulo 2.1</t>
    </r>
  </si>
  <si>
    <t>Incidência de GPS, FGTS e outras contribuições sobre o Aviso Prévio Trabalhado</t>
  </si>
  <si>
    <r>
      <rPr>
        <b/>
        <sz val="10"/>
        <rFont val="Arial"/>
        <family val="2"/>
      </rPr>
      <t>Nota 1</t>
    </r>
    <r>
      <rPr>
        <sz val="10"/>
        <rFont val="Arial"/>
        <family val="2"/>
      </rPr>
      <t>: Os  itens  que  contemplam  o  módulo  4  se  referem  ao  custo  dos  dias  trabalhados  pelo repositor/substituto,</t>
    </r>
  </si>
  <si>
    <t>quando o empregado alocado na prestação de serviço estiver ausente, conforme as previsões estabelecidas na legislação.</t>
  </si>
  <si>
    <t>Submódulo 4.1 - Substituto nas Ausências Legais</t>
  </si>
  <si>
    <t>Submódulo 4.2 - Substituto na Intrajornada</t>
  </si>
  <si>
    <t>Substituto nas Ausências Legais</t>
  </si>
  <si>
    <t>Substituto na Intrajornada</t>
  </si>
  <si>
    <r>
      <rPr>
        <b/>
        <sz val="10"/>
        <rFont val="Arial"/>
        <family val="2"/>
      </rPr>
      <t>Nº do Processo</t>
    </r>
    <r>
      <rPr>
        <sz val="10"/>
        <rFont val="Arial"/>
        <family val="2"/>
      </rPr>
      <t>: ......................./...........-..............</t>
    </r>
  </si>
  <si>
    <r>
      <rPr>
        <b/>
        <sz val="10"/>
        <rFont val="Arial"/>
        <family val="2"/>
      </rPr>
      <t>Licitação Nº</t>
    </r>
    <r>
      <rPr>
        <sz val="10"/>
        <rFont val="Arial"/>
        <family val="2"/>
      </rPr>
      <t>: ....................... ............/...............</t>
    </r>
  </si>
  <si>
    <t>___/_____/____</t>
  </si>
  <si>
    <t>Data-base da categoria (dia/mês/ano)</t>
  </si>
  <si>
    <t>Submódulo 2.1 - 13º(décimo terceiro), Salário, Férias e Adicional de Férias</t>
  </si>
  <si>
    <t>de Trabalho e atentar-se ao disposto no art. 6º da Instrução Normativa SEGES/MP n° 5, de 2017.</t>
  </si>
  <si>
    <t>QUADRO-RESUMO DO MÓDULO 2 - ENCARGOS e BENEFÍCIOS ANUAIS, MENSAIS E DIÁRIOS</t>
  </si>
  <si>
    <t>13° (décimo terceiro) Salário, Férias e Adicional de Férias</t>
  </si>
  <si>
    <t>GPS, FGTS e outras contribuições</t>
  </si>
  <si>
    <t>Substituto na cobertura de Intervalo para repouso ou alimentação</t>
  </si>
  <si>
    <t>Salário Nominativo da Categoria Profissional (R$)</t>
  </si>
  <si>
    <t>SubTotal</t>
  </si>
  <si>
    <t>D.1</t>
  </si>
  <si>
    <t>D.2</t>
  </si>
  <si>
    <t>D.3</t>
  </si>
  <si>
    <t>Crachá de identificação. Material: PVC</t>
  </si>
  <si>
    <t>Cinto com fivela. Material: Couro; Cor: Preta; Modelo: Social</t>
  </si>
  <si>
    <t>PÇ</t>
  </si>
  <si>
    <t>PAR</t>
  </si>
  <si>
    <t>UNID</t>
  </si>
  <si>
    <t>Preço total de 1 (uma) diária para 1 (um) posto</t>
  </si>
  <si>
    <t>Total dos Tributos</t>
  </si>
  <si>
    <t>PIS</t>
  </si>
  <si>
    <t>COFINS</t>
  </si>
  <si>
    <t>ISS</t>
  </si>
  <si>
    <t>Valor (Em R$)</t>
  </si>
  <si>
    <t>Percentual</t>
  </si>
  <si>
    <t>Tributos sobre o Faturamento (*)</t>
  </si>
  <si>
    <t>Total – Custos Indiretos e Lucro</t>
  </si>
  <si>
    <t>Lucros</t>
  </si>
  <si>
    <t>Custos Indiretos</t>
  </si>
  <si>
    <t>Custos Indiretos e Lucro</t>
  </si>
  <si>
    <t>Valor de Deslocamentos com pernoite</t>
  </si>
  <si>
    <r>
      <t xml:space="preserve">Custo Efetivo mensal do uniforme e seus complementos por empregado </t>
    </r>
    <r>
      <rPr>
        <b/>
        <i/>
        <sz val="10"/>
        <rFont val="Arial"/>
        <family val="2"/>
      </rPr>
      <t>(custo anual / 12 meses )</t>
    </r>
  </si>
  <si>
    <t>Custo anual do uniforme, por empregado.</t>
  </si>
  <si>
    <t>Par de meia social masculina ou feminina. Material: Algodão ou combinações com Poliamida; Cor: Preta; Modelo: Social; Cano: Longo ou 3/4</t>
  </si>
  <si>
    <t>Par de sapato social ou sapatênis masculino ou feminino. Material: Couro; Cor: Preta; Modelo: Social, Oxford ou Casual; Características adicionais: Com cadarço, solado emborrachado e sem salto, que se firme nos pés e que não comprometa a utilização dos pedais, em atenção ao inc. IV, art. 252 da Lei nº 9.503, de 23 de setembro de 1997 (CTB)</t>
  </si>
  <si>
    <t>Casaco masculino ou feminino. Material: Moletom; Cor: Preta; Características adicionais: Aberto, com zíper e capuz</t>
  </si>
  <si>
    <t>Calça jeans masculina ou feminina. Material: Algodão; Cor: Azul escuro; Modelo: Tradicional; Características adicionais: Com bolsos</t>
  </si>
  <si>
    <t>Calça social masculina ou feminina. Material: Oxford; Cor: Preta; Modelo: Social; Características adicionais: Com bolsos</t>
  </si>
  <si>
    <t>Camisa polo masculino ou feminino. Material: Algodão; Cor: Cinza claro; Características adicionais: Bolso na lateral superior esquerda contendo a identificação da contratada</t>
  </si>
  <si>
    <t>Camisa social masculina ou feminina. Material: Tricoline; Cor: Branca; Modelo: Social; Manga: Curta; Características adicionais: Abotoamento frontal, com bolso na lateral superior esquerda contendo a identificação da contratada</t>
  </si>
  <si>
    <t>Descrição do Uniforme e seus complementos</t>
  </si>
  <si>
    <t>MODELO DE PLANILHA DE FORMAÇÃO DE PREÇOS DE DESLOCAMENTOS COM PERNOITES</t>
  </si>
  <si>
    <r>
      <rPr>
        <b/>
        <sz val="10"/>
        <rFont val="Arial"/>
        <family val="2"/>
      </rPr>
      <t>Nota 1</t>
    </r>
    <r>
      <rPr>
        <sz val="10"/>
        <rFont val="Arial"/>
        <family val="2"/>
      </rPr>
      <t xml:space="preserve">: Como a planilha de custos e formação de preços é calculada </t>
    </r>
    <r>
      <rPr>
        <u/>
        <sz val="10"/>
        <rFont val="Arial"/>
        <family val="2"/>
      </rPr>
      <t>mensalmente</t>
    </r>
    <r>
      <rPr>
        <sz val="10"/>
        <rFont val="Arial"/>
        <family val="2"/>
      </rPr>
      <t xml:space="preserve">, provisiona-se proporcionalmente 1/12 (um doze avos) dos valores referentes a </t>
    </r>
  </si>
  <si>
    <r>
      <rPr>
        <sz val="10"/>
        <rFont val="Arial"/>
        <family val="2"/>
      </rPr>
      <t>gratificação natalina</t>
    </r>
    <r>
      <rPr>
        <strike/>
        <sz val="10"/>
        <color rgb="FFFF0000"/>
        <rFont val="Arial"/>
        <family val="2"/>
      </rPr>
      <t>, férias e adicional de férias.</t>
    </r>
  </si>
  <si>
    <r>
      <rPr>
        <b/>
        <strike/>
        <sz val="10"/>
        <color rgb="FFFF0000"/>
        <rFont val="Arial"/>
        <family val="2"/>
      </rPr>
      <t>Nota 2</t>
    </r>
    <r>
      <rPr>
        <strike/>
        <sz val="10"/>
        <color rgb="FFFF0000"/>
        <rFont val="Arial"/>
        <family val="2"/>
      </rPr>
      <t>: O adicional  de  férias  contido  no  Submódulo  2.1  corresponde  a  1/3  (um  terço)  da remuneração que por sua vez é divido por 12 (doze) conforme Nota 1</t>
    </r>
  </si>
  <si>
    <t xml:space="preserve"> acima.</t>
  </si>
  <si>
    <r>
      <rPr>
        <b/>
        <strike/>
        <sz val="10"/>
        <color rgb="FFFF0000"/>
        <rFont val="Arial"/>
        <family val="2"/>
      </rPr>
      <t>Nota 3</t>
    </r>
    <r>
      <rPr>
        <strike/>
        <sz val="10"/>
        <color rgb="FFFF0000"/>
        <rFont val="Arial"/>
        <family val="2"/>
      </rPr>
      <t xml:space="preserve">: Levando em consideração a vigência contratual prevista no art. 57 da Lei nº 8.666, de 23 de junho de 1993, a rubrica férias tem como objetivo principal suprir a </t>
    </r>
  </si>
  <si>
    <t>necessidade do pagamento das férias remuneradas ao final do contrato de 12 meses. Esta rubrica, quando da prorrogação contratual, torna-se custo não renovável.</t>
  </si>
  <si>
    <r>
      <rPr>
        <b/>
        <sz val="10"/>
        <color theme="4" tint="-0.499984740745262"/>
        <rFont val="Arial"/>
        <family val="2"/>
      </rPr>
      <t>Nota 2:</t>
    </r>
    <r>
      <rPr>
        <sz val="10"/>
        <color theme="4" tint="-0.499984740745262"/>
        <rFont val="Arial"/>
        <family val="2"/>
      </rPr>
      <t xml:space="preserve"> Item 14 do Anexo XII, da IN Seges/MP 5/2017. Acórdão TCU nº 1753/2008 - Plenário - item 58 - Cálculo:  1 salário * (1/12 meses) = 0,0833 = 8,33%</t>
    </r>
  </si>
  <si>
    <r>
      <rPr>
        <b/>
        <sz val="10"/>
        <color theme="4" tint="-0.499984740745262"/>
        <rFont val="Arial"/>
        <family val="2"/>
      </rPr>
      <t>Nota 4:</t>
    </r>
    <r>
      <rPr>
        <sz val="10"/>
        <color theme="4" tint="-0.499984740745262"/>
        <rFont val="Arial"/>
        <family val="2"/>
      </rPr>
      <t xml:space="preserve"> Acórdão TCU nº 2161/2021 - Plenário - 9.3.1. a inobservância, do percentual de 12,10%, para fins de provisão de férias e adicional de férias, nas situações de</t>
    </r>
  </si>
  <si>
    <t xml:space="preserve">utilização de Conta-Depósito Vinculada - bloqueada para movimentação, como mecanismo de controle interno de gerenciamento de risco de descumprimento das obrigações </t>
  </si>
  <si>
    <t xml:space="preserve">trabalhistas, previdenciárias e com FGTS da contratada, verificada no submódulo 2.1 da planilha de custos do Pregão Eletrônico 5/2021, descumpre o art. 18, §§ 1º, I, e </t>
  </si>
  <si>
    <t>4º c/c os itens 1.2, a", do Anexo VII-B e 14 do Anexo XII, da IN Seges/MP 5/2017, e o item 2.4.1 do Caderno de Logística da Conta Vinculada-Seges/MP;</t>
  </si>
  <si>
    <r>
      <rPr>
        <b/>
        <sz val="10"/>
        <color theme="4" tint="-0.499984740745262"/>
        <rFont val="Arial"/>
        <family val="2"/>
      </rPr>
      <t>Nota 5:</t>
    </r>
    <r>
      <rPr>
        <sz val="10"/>
        <color theme="4" tint="-0.499984740745262"/>
        <rFont val="Arial"/>
        <family val="2"/>
      </rPr>
      <t xml:space="preserve"> Acórdão TCU nº 746/2022 - Plenário - 10.5. Sobre o equívoco no percentual de férias e 1/3 (letra "d" supra) , o Instituto reconheceu, na referida resposta à </t>
    </r>
  </si>
  <si>
    <t xml:space="preserve">impugnação (peça 21, p. 6) , que a soma do adicional de férias (submódulo 2.1) com o substituto de férias (submódulo 4.1) ultrapassava os 12,10% previstos no normativo, </t>
  </si>
  <si>
    <t xml:space="preserve">sendo providenciada a retificação da planilha com as incidências devidas (3,025% de adicional de férias e 9,075% de substituto de férias, ambos sobre o Módulo 1). </t>
  </si>
  <si>
    <t xml:space="preserve">Tal alteração editalícia se confirma, por exemplo, mediante comparativo da planilha de custos referente ao Campus de Alegrete-RS nas diversas versões do edital (versão </t>
  </si>
  <si>
    <t>original à peça 5, p. 131, segunda versão à peça 22, p. 131-132, e última verão à peça 23, p. 122-123) . Assim, dispensa-se o último ponto da diligência proposta no</t>
  </si>
  <si>
    <t xml:space="preserve"> item 3.2-e retro.</t>
  </si>
  <si>
    <r>
      <t xml:space="preserve">Nota 6: </t>
    </r>
    <r>
      <rPr>
        <sz val="10"/>
        <color theme="4" tint="-0.499984740745262"/>
        <rFont val="Arial"/>
        <family val="2"/>
      </rPr>
      <t xml:space="preserve">Cartilha sobre Conta Vinculada (MP, 2014) - 2.2.3 Memorial de cálculo - Férias e Abono de Férias (p. 62): </t>
    </r>
  </si>
  <si>
    <t xml:space="preserve">"Abono de Férias  – Estudos do CNJ – Resolução nº 98/2009 </t>
  </si>
  <si>
    <t xml:space="preserve">Abono de Férias - A Constituição Federal, em seu art. 7º, inciso XVII, prevê que as férias sejam pagas com adicional de, pelo menos, 1/3 (um terço) da remuneração do mês. </t>
  </si>
  <si>
    <t>Assim, a provisão para atender as despesas relativas ao abono de férias corresponde a: (1/3)*(5/56) x 100 = 2,98%</t>
  </si>
  <si>
    <t>(...) Férias  + Abono de Férias = 2,98% + 8,93% =  11,91% -</t>
  </si>
  <si>
    <t xml:space="preserve">Considerando a proporção de 1/11 ao invés de 1/12 temos o percentual de 9,09%. </t>
  </si>
  <si>
    <t>Férias + Abono de Férias = 2,98% + 9,09% = 12,07 ~ 12,10%</t>
  </si>
  <si>
    <r>
      <rPr>
        <b/>
        <sz val="10"/>
        <color theme="4" tint="-0.499984740745262"/>
        <rFont val="Arial"/>
        <family val="2"/>
      </rPr>
      <t>Nota 7:</t>
    </r>
    <r>
      <rPr>
        <sz val="10"/>
        <color theme="4" tint="-0.499984740745262"/>
        <rFont val="Arial"/>
        <family val="2"/>
      </rPr>
      <t xml:space="preserve"> Orientação SEGES 29. Ferramentas para o tratamento de risco e os custos renováveis na Conta-Depósito Vinculada – Planilha de Custo e Formação de Preços (Acesso em: 04/08/2022)</t>
    </r>
  </si>
  <si>
    <t>(https://www.gov.br/compras/pt-br/agente-publico/orientacoes-e-procedimentos/29-ferramentas-para-o-tratamento-de-risco-e-os-custos-renovaveis-na-conta-deposito-vinculada-2013-planilha-de-custo-e-formacao-de-precos)</t>
  </si>
  <si>
    <r>
      <t xml:space="preserve">A Secretaria de Gestão, em atenção aos questionamentos recebidos, orienta os órgãos e entidades integrantes do Sistema de Serviços Gerais (Sisg) </t>
    </r>
    <r>
      <rPr>
        <b/>
        <sz val="10"/>
        <color theme="4" tint="-0.499984740745262"/>
        <rFont val="Arial"/>
        <family val="2"/>
      </rPr>
      <t>que:</t>
    </r>
  </si>
  <si>
    <r>
      <t xml:space="preserve">(i) a </t>
    </r>
    <r>
      <rPr>
        <b/>
        <u/>
        <sz val="10"/>
        <color theme="4" tint="-0.499984740745262"/>
        <rFont val="Arial"/>
        <family val="2"/>
      </rPr>
      <t>planilha de custos e formação de preços</t>
    </r>
    <r>
      <rPr>
        <b/>
        <sz val="10"/>
        <color theme="4" tint="-0.499984740745262"/>
        <rFont val="Arial"/>
        <family val="2"/>
      </rPr>
      <t xml:space="preserve"> de que trata o item 1 do Anexo VII-D da Instrução Normativa n° 5, de 26 de maio de 2017, é um modelo </t>
    </r>
  </si>
  <si>
    <t>sugerido/motivacional, podendo ser adaptada às necessidades e especificidades de cada órgão contratante e de cada serviço a ser contratado.</t>
  </si>
  <si>
    <r>
      <t>(...) (iii)</t>
    </r>
    <r>
      <rPr>
        <sz val="10"/>
        <color theme="4" tint="-0.499984740745262"/>
        <rFont val="Arial"/>
        <family val="2"/>
      </rPr>
      <t xml:space="preserve"> independentemente da ferramenta de controle interno escolhida (Pagamento pelo Fato Gerador ou Conta-Depósito Vinculada), </t>
    </r>
    <r>
      <rPr>
        <b/>
        <sz val="10"/>
        <color theme="4" tint="-0.499984740745262"/>
        <rFont val="Arial"/>
        <family val="2"/>
      </rPr>
      <t xml:space="preserve">o respectivo Caderno de Logística </t>
    </r>
  </si>
  <si>
    <t>vincula a estrita observância das regras ali esposadas, possuindo, portanto, força cogente – art. 30 do Decreto-Lei nº 4.657, de 4 de setembro de 1942, a Lei de Introdução</t>
  </si>
  <si>
    <t xml:space="preserve"> às Normas do Direito Brasileiro (LINDB), transcrito abaixo:</t>
  </si>
  <si>
    <r>
      <t xml:space="preserve">(...) (iv) </t>
    </r>
    <r>
      <rPr>
        <sz val="10"/>
        <color theme="4" tint="-0.499984740745262"/>
        <rFont val="Arial"/>
        <family val="2"/>
      </rPr>
      <t xml:space="preserve">segundo </t>
    </r>
    <r>
      <rPr>
        <b/>
        <sz val="10"/>
        <color theme="4" tint="-0.499984740745262"/>
        <rFont val="Arial"/>
        <family val="2"/>
      </rPr>
      <t>definido no Caderno de Logística da Conta-Depósito Vinculada</t>
    </r>
    <r>
      <rPr>
        <sz val="10"/>
        <color theme="4" tint="-0.499984740745262"/>
        <rFont val="Arial"/>
        <family val="2"/>
      </rPr>
      <t xml:space="preserve">, </t>
    </r>
    <r>
      <rPr>
        <b/>
        <sz val="10"/>
        <color theme="4" tint="-0.499984740745262"/>
        <rFont val="Arial"/>
        <family val="2"/>
      </rPr>
      <t>os percentuais previstos no item 14 do Anexo XII da IN nº 5, de 26 de maio de 2017</t>
    </r>
    <r>
      <rPr>
        <sz val="10"/>
        <color theme="4" tint="-0.499984740745262"/>
        <rFont val="Arial"/>
        <family val="2"/>
      </rPr>
      <t xml:space="preserve">, </t>
    </r>
  </si>
  <si>
    <t xml:space="preserve">abaixo transcritos, são de adoção obrigatória e incidem sobre a Remuneração, não sendo, portanto, considerados não renováveis para efeito de exclusão em </t>
  </si>
  <si>
    <t>quaisquer situações. Não há recomendação ('nota') nesse sentido. Em outras palavras, os valores a serem provisionados, que compõem o montante dos depósitos</t>
  </si>
  <si>
    <t xml:space="preserve"> da Conta-Depósito Vinculada – (a) somatório dos valores de 13º (décimo terceiro) salário, (b) férias e 1/3 (um terço) constitucional de férias, (c) multa sobre o </t>
  </si>
  <si>
    <t xml:space="preserve">FGTS para as rescisões sem justa causa; e (d) encargos sobre férias, 1/3 constitucional e 13º (décimo terceiro) salário – são, sob quaisquer circunstâncias, </t>
  </si>
  <si>
    <t>considerados custos renováveis, os quais objetivam mitigar os riscos da responsabilidade subsidiária da Administração Pública - Súmula 331 do TST.</t>
  </si>
  <si>
    <r>
      <t xml:space="preserve">Nota 8: </t>
    </r>
    <r>
      <rPr>
        <sz val="10"/>
        <color theme="4" tint="-0.499984740745262"/>
        <rFont val="Arial"/>
        <family val="2"/>
      </rPr>
      <t>Foi aberto item no Submódulo 2.1 – C – Incidência do submódulo 2.2 sobre submódulo 2.1, e utilização do Mód. 1 como base de cálculo para o Submódulo 2.2.</t>
    </r>
  </si>
  <si>
    <t>SUBTOTAL</t>
  </si>
  <si>
    <t xml:space="preserve"> foram agrupados em um único item "3.E Multa do FGTS sobre o Aviso Prévio Indenizado e Trabalhado"</t>
  </si>
  <si>
    <t xml:space="preserve">(https://www.gov.br/compras/pt-br/agente-publico/orientacoes-e-procedimentos/26-extincao-da-contribuicao-social-de-10-sobre-o-fgts-e-os-contratos-administrativos).
</t>
  </si>
  <si>
    <t>(i) Nos contratos vigentes/em andamento:</t>
  </si>
  <si>
    <t xml:space="preserve">a) Proceder a revisão do contratos, com base no § 5º do art. 65 da Lei nº 8.666, de 21 de junho de 1993, visando a adequação de planilha de formação de preços, desde 1º </t>
  </si>
  <si>
    <t xml:space="preserve">de janeiro de 2020, com vistas à exclusão da rubrica “Contribuição Social” de 10% sobre o FGTS em caso de demissão sem justa causa, prevista no Módulo 'Provisão para </t>
  </si>
  <si>
    <t>Rescisão' da Planilha de Custo (Anexo VII-D da In nº 5, de 26 de maio de 2017); e</t>
  </si>
  <si>
    <t xml:space="preserve">b) No caso da Conta-Depósito Vinculada - Bloqueada para Movimentação, apresentado no item 14 do Anexo XII da IN nº 5, de 2017, com base no § 5º do art. 65 da </t>
  </si>
  <si>
    <t xml:space="preserve">Lei nº 8.666, de 21 de junho de 1993, proceder a adequação de planilha de formação de preços, desde 1º de janeiro de 2020, referente à "Multa sobre FGTS e contribuição </t>
  </si>
  <si>
    <t>social sobre o aviso prévio indenizado e sobre o aviso prévio trabalhado". O percentual que antes era de 5% (cinco por cento) passa a ser de 4% (quatro por cento).</t>
  </si>
  <si>
    <t>(ii) Para as novas contratações:</t>
  </si>
  <si>
    <t xml:space="preserve">a) Devem ser adequadas à nova lei, ou seja, devem excluir da planilha de formação de preços - Módulo 'Provisão para Rescisão' da Planilha de Custo (Anexo VII-D da In nº 5, </t>
  </si>
  <si>
    <t>de 26 de maio de 2017) - a rubrica “Contribuição Social” de 10% sobre o FGTS em caso de demissão sem justa causa, prevista no Módulo 'Provisão para Rescisão' da Planilha</t>
  </si>
  <si>
    <t xml:space="preserve"> de Custo (Anexo VII-D da In nº 5, de 26 de maio de 2017); e</t>
  </si>
  <si>
    <t>b) Para a Conta-Depósito Vinculada - Bloqueada para Movimentação, adequar a planilha de formação de preços, observado o percentual explicado na alínea ‘b’ do item (i) acima.</t>
  </si>
  <si>
    <t xml:space="preserve">deverá ser adotado o valor do auxílio-alimentação diário previsto na Convenção Coletiva de Trabalho indicada pela licitante </t>
  </si>
  <si>
    <t xml:space="preserve">ou seu equivalente diário de auxílio-alimentação mensal previsto na Convenção Coletiva de Trabalho indicada pela licitante </t>
  </si>
  <si>
    <t>em proporção de 22 dias úteis.</t>
  </si>
  <si>
    <t>viagem mensais por posto de Motorista, ou seja, 18 (dezoito) diárias de viagens mensais, considerando os 2 (dois) postos de Motorista.</t>
  </si>
  <si>
    <t xml:space="preserve">das propostas dos licitantes. Na execução contratual poderão não ocorrer exatamente nas quantidades previstas. </t>
  </si>
  <si>
    <t>Somente serão pagas as diárias efetivamente ocorridas no mês correspondente.</t>
  </si>
  <si>
    <t>Preço total de 09 (nove) diárias para 2 (dois) postos: (Valor mensal x 12) - valor anual</t>
  </si>
  <si>
    <r>
      <rPr>
        <b/>
        <sz val="10"/>
        <color rgb="FF002060"/>
        <rFont val="Arial"/>
        <family val="2"/>
      </rPr>
      <t>Nota 2:</t>
    </r>
    <r>
      <rPr>
        <sz val="10"/>
        <color rgb="FF002060"/>
        <rFont val="Arial"/>
        <family val="2"/>
      </rPr>
      <t xml:space="preserve"> TR 9.1.2.1. Será devida uma diária de viagem para cada dia de deslocamento com necessidade de pernoite a </t>
    </r>
  </si>
  <si>
    <r>
      <rPr>
        <b/>
        <sz val="10"/>
        <color rgb="FF002060"/>
        <rFont val="Arial"/>
        <family val="2"/>
      </rPr>
      <t>Nota 3</t>
    </r>
    <r>
      <rPr>
        <sz val="10"/>
        <color rgb="FF002060"/>
        <rFont val="Arial"/>
        <family val="2"/>
      </rPr>
      <t xml:space="preserve">: TR 9.1.2.4. Na ausência do valor de jantar previsto em Convenção Coletiva de Trabalho indicada pela licitante, </t>
    </r>
  </si>
  <si>
    <r>
      <rPr>
        <b/>
        <sz val="10"/>
        <color rgb="FF002060"/>
        <rFont val="Arial"/>
        <family val="2"/>
      </rPr>
      <t>Nota 4:</t>
    </r>
    <r>
      <rPr>
        <sz val="10"/>
        <color rgb="FF002060"/>
        <rFont val="Arial"/>
        <family val="2"/>
      </rPr>
      <t xml:space="preserve"> TR 9.1.2.9. Para fins de composição dos custos da prestação do serviço, é estimado um total de 9 (nove) diárias de </t>
    </r>
  </si>
  <si>
    <r>
      <rPr>
        <b/>
        <sz val="10"/>
        <color rgb="FF002060"/>
        <rFont val="Arial"/>
        <family val="2"/>
      </rPr>
      <t>Nota 5:</t>
    </r>
    <r>
      <rPr>
        <sz val="10"/>
        <color rgb="FF002060"/>
        <rFont val="Arial"/>
        <family val="2"/>
      </rPr>
      <t xml:space="preserve"> TR 9.1.2.10. As quantidades de diárias são meramente estimativas de maneira a possibilitar isonomia da apresentação </t>
    </r>
  </si>
  <si>
    <r>
      <t xml:space="preserve">Preço total de 09 (nove) diárias para 2 (dois) postos: (09 x 2 = 18 diárias) - valor mensal </t>
    </r>
    <r>
      <rPr>
        <sz val="10"/>
        <color rgb="FFFF0000"/>
        <rFont val="Arial"/>
        <family val="2"/>
      </rPr>
      <t>(Ver Notas 4 e 5)</t>
    </r>
  </si>
  <si>
    <r>
      <t xml:space="preserve">título de reembolso de despesa com </t>
    </r>
    <r>
      <rPr>
        <b/>
        <u/>
        <sz val="10"/>
        <color rgb="FF002060"/>
        <rFont val="Arial"/>
        <family val="2"/>
      </rPr>
      <t>pernoite/hospedagem e jantar</t>
    </r>
    <r>
      <rPr>
        <sz val="10"/>
        <color rgb="FF002060"/>
        <rFont val="Arial"/>
        <family val="2"/>
      </rPr>
      <t>;</t>
    </r>
  </si>
  <si>
    <t xml:space="preserve">atenção ao Acórdão TCU nº 2161/2021 - Plenário. A inclusão do percentual de 12,1% em 2.1.B implica em zerar o 4.1.A - Substituto na cobertura de Férias, conforme análise do </t>
  </si>
  <si>
    <t>Acórdão TCU nº 746/2022 - Plenário, a fim de que não ultrapasse os 12,10% previstos no normativo.</t>
  </si>
  <si>
    <r>
      <t xml:space="preserve">13º (Décimo-terceiro) salário </t>
    </r>
    <r>
      <rPr>
        <sz val="10"/>
        <color rgb="FFFF0000"/>
        <rFont val="Arial"/>
        <family val="2"/>
      </rPr>
      <t>(=1/12) (Ver Notas 2 e 7) (BC: Mód. 1)</t>
    </r>
  </si>
  <si>
    <r>
      <t xml:space="preserve">Férias e Adicional de Férias </t>
    </r>
    <r>
      <rPr>
        <sz val="10"/>
        <color rgb="FFFF0000"/>
        <rFont val="Arial"/>
        <family val="2"/>
      </rPr>
      <t xml:space="preserve">(item 14, Anexo XII, IN SEGES 5/2017 - Conta Vinculada; Ver Notas 3 a 7) (BC: Mód. 1) </t>
    </r>
  </si>
  <si>
    <r>
      <t xml:space="preserve">Incidência do submódulo 2.2 sobre submódulo 2.1 </t>
    </r>
    <r>
      <rPr>
        <sz val="10"/>
        <color rgb="FFFF0000"/>
        <rFont val="Arial"/>
        <family val="2"/>
      </rPr>
      <t>(ver Nota 8)</t>
    </r>
  </si>
  <si>
    <r>
      <rPr>
        <b/>
        <sz val="10"/>
        <rFont val="Arial"/>
        <family val="2"/>
      </rPr>
      <t>Nota 2</t>
    </r>
    <r>
      <rPr>
        <sz val="10"/>
        <rFont val="Arial"/>
        <family val="2"/>
      </rPr>
      <t xml:space="preserve">: O SAT a depender do grau de risco do serviço irá variar entre 1%, para risco leve, de 2%, para risco médio, e de 3% de risco grave. </t>
    </r>
  </si>
  <si>
    <t xml:space="preserve"> Estes valores, contudo, podem oscilar entre 0,50% a 6,00% em função do FAP – Fator de Acidente Previdenciário.</t>
  </si>
  <si>
    <r>
      <rPr>
        <b/>
        <sz val="10"/>
        <color theme="4" tint="-0.499984740745262"/>
        <rFont val="Arial"/>
        <family val="2"/>
      </rPr>
      <t>Nota 3:</t>
    </r>
    <r>
      <rPr>
        <sz val="10"/>
        <color theme="4" tint="-0.499984740745262"/>
        <rFont val="Arial"/>
        <family val="2"/>
      </rPr>
      <t xml:space="preserve"> Considerando a utilização de conta-vinculada, é sugerido o valor do subitem 2.1.B em 12,10% (doze virgula dez por cento) - item 14, do Anexo XII, da IN - Seges/MP 5/2017, em </t>
    </r>
  </si>
  <si>
    <r>
      <t>INSS</t>
    </r>
    <r>
      <rPr>
        <sz val="10"/>
        <color rgb="FFFF0000"/>
        <rFont val="Arial"/>
        <family val="2"/>
      </rPr>
      <t xml:space="preserve"> (BC: Módulo 1)</t>
    </r>
  </si>
  <si>
    <r>
      <t xml:space="preserve">Salário Educação </t>
    </r>
    <r>
      <rPr>
        <sz val="10"/>
        <color rgb="FFFF0000"/>
        <rFont val="Arial"/>
        <family val="2"/>
      </rPr>
      <t>(BC: Módulo 1)</t>
    </r>
  </si>
  <si>
    <r>
      <t xml:space="preserve">SAT (Seguro Acidente de Trabalho) </t>
    </r>
    <r>
      <rPr>
        <sz val="10"/>
        <color rgb="FFFF0000"/>
        <rFont val="Arial"/>
        <family val="2"/>
      </rPr>
      <t>(BC: Módulo 1)</t>
    </r>
  </si>
  <si>
    <r>
      <t>SESC ou SESI</t>
    </r>
    <r>
      <rPr>
        <sz val="10"/>
        <color rgb="FFFF0000"/>
        <rFont val="Arial"/>
        <family val="2"/>
      </rPr>
      <t xml:space="preserve"> (BC: Módulo 1)</t>
    </r>
  </si>
  <si>
    <r>
      <t xml:space="preserve">SENAI - SENAC </t>
    </r>
    <r>
      <rPr>
        <sz val="10"/>
        <color rgb="FFFF0000"/>
        <rFont val="Arial"/>
        <family val="2"/>
      </rPr>
      <t>(BC: Módulo 1)</t>
    </r>
  </si>
  <si>
    <r>
      <t xml:space="preserve">SEBRAE </t>
    </r>
    <r>
      <rPr>
        <sz val="10"/>
        <color rgb="FFFF0000"/>
        <rFont val="Arial"/>
        <family val="2"/>
      </rPr>
      <t>(BC: Módulo 1)</t>
    </r>
  </si>
  <si>
    <r>
      <t>INCRA</t>
    </r>
    <r>
      <rPr>
        <sz val="10"/>
        <color rgb="FFFF0000"/>
        <rFont val="Arial"/>
        <family val="2"/>
      </rPr>
      <t xml:space="preserve"> (BC: Módulo 1)</t>
    </r>
  </si>
  <si>
    <r>
      <t xml:space="preserve">FGTS </t>
    </r>
    <r>
      <rPr>
        <sz val="10"/>
        <color rgb="FFFF0000"/>
        <rFont val="Arial"/>
        <family val="2"/>
      </rPr>
      <t>(BC: Módulo 1)</t>
    </r>
  </si>
  <si>
    <r>
      <t xml:space="preserve">Transporte </t>
    </r>
    <r>
      <rPr>
        <i/>
        <sz val="10"/>
        <color rgb="FFFF0000"/>
        <rFont val="Arial"/>
        <family val="2"/>
      </rPr>
      <t>(tarifa de transporte adotado*2*22) - (SalárioBase*6%)</t>
    </r>
  </si>
  <si>
    <r>
      <t xml:space="preserve">Auxílio-Refeição/Alimentação </t>
    </r>
    <r>
      <rPr>
        <i/>
        <sz val="9.5"/>
        <color rgb="FFFF0000"/>
        <rFont val="Arial"/>
        <family val="2"/>
      </rPr>
      <t>(valor diário do vale alimentação*22) - (PAT%)</t>
    </r>
  </si>
  <si>
    <r>
      <t xml:space="preserve">Assistência Médica e Familiar </t>
    </r>
    <r>
      <rPr>
        <i/>
        <sz val="10"/>
        <color rgb="FFFF0000"/>
        <rFont val="Arial"/>
        <family val="2"/>
      </rPr>
      <t>(ver CCT)</t>
    </r>
  </si>
  <si>
    <r>
      <t>Outros (Auxílio Doença, Morte, Funeral)</t>
    </r>
    <r>
      <rPr>
        <sz val="10"/>
        <color rgb="FFFF0000"/>
        <rFont val="Arial"/>
        <family val="2"/>
      </rPr>
      <t xml:space="preserve"> </t>
    </r>
    <r>
      <rPr>
        <i/>
        <sz val="10"/>
        <color rgb="FFFF0000"/>
        <rFont val="Arial"/>
        <family val="2"/>
      </rPr>
      <t>(ver CCT)</t>
    </r>
  </si>
  <si>
    <r>
      <t xml:space="preserve">Outros (Seguro de vida) </t>
    </r>
    <r>
      <rPr>
        <i/>
        <sz val="10"/>
        <color rgb="FFFF0000"/>
        <rFont val="Arial"/>
        <family val="2"/>
      </rPr>
      <t>(ver CCT e exigência TR - alínea c, inc. V, art. 2º, Lei nº 13.103, de 2 de março de 2015)</t>
    </r>
  </si>
  <si>
    <r>
      <t>Outros (Auxílio Creche)</t>
    </r>
    <r>
      <rPr>
        <i/>
        <sz val="10"/>
        <color rgb="FFFF0000"/>
        <rFont val="Arial"/>
        <family val="2"/>
      </rPr>
      <t xml:space="preserve"> (ver CCT)</t>
    </r>
  </si>
  <si>
    <r>
      <rPr>
        <b/>
        <sz val="10"/>
        <color rgb="FF002060"/>
        <rFont val="Arial"/>
        <family val="2"/>
      </rPr>
      <t>Nota 1:</t>
    </r>
    <r>
      <rPr>
        <sz val="10"/>
        <color rgb="FF002060"/>
        <rFont val="Arial"/>
        <family val="2"/>
      </rPr>
      <t xml:space="preserve"> Acórdão TCU nº 1.186/2017 - Plenário, “Nas licitações para contratação de mão de obra terceirizada, a Administração deve estabelecer na minuta do contrato que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12.506/2011.</t>
    </r>
  </si>
  <si>
    <r>
      <rPr>
        <b/>
        <sz val="10"/>
        <color rgb="FF002060"/>
        <rFont val="Arial"/>
        <family val="2"/>
      </rPr>
      <t>Nota 2:</t>
    </r>
    <r>
      <rPr>
        <sz val="10"/>
        <color rgb="FF002060"/>
        <rFont val="Arial"/>
        <family val="2"/>
      </rPr>
      <t xml:space="preserve"> Considerando a utilização de conta-vinculada, os itens anteriores "3.C Multa do FGTS sobre o Aviso Prévio Indenizado" e 3.F Multa do FGTS sobre o Aviso Prévio Trabalhado"</t>
    </r>
  </si>
  <si>
    <r>
      <rPr>
        <b/>
        <sz val="10"/>
        <color rgb="FF002060"/>
        <rFont val="Arial"/>
        <family val="2"/>
      </rPr>
      <t>Nota 3:</t>
    </r>
    <r>
      <rPr>
        <sz val="10"/>
        <color rgb="FF002060"/>
        <rFont val="Arial"/>
        <family val="2"/>
      </rPr>
      <t xml:space="preserve"> Orientação SEGES 26. Extinção da Contribuição Social de 10% sobre o FGTS e os contratos administrativos</t>
    </r>
  </si>
  <si>
    <r>
      <t xml:space="preserve">Substituto na cobertura de Outras ausências </t>
    </r>
    <r>
      <rPr>
        <sz val="10"/>
        <color rgb="FFFF0000"/>
        <rFont val="Arial"/>
        <family val="2"/>
      </rPr>
      <t>(especificar)</t>
    </r>
  </si>
  <si>
    <r>
      <t xml:space="preserve">Substituto na cobertura de Ausências Legais </t>
    </r>
    <r>
      <rPr>
        <i/>
        <sz val="10"/>
        <color rgb="FFFF0000"/>
        <rFont val="Arial"/>
        <family val="2"/>
      </rPr>
      <t>(apresentar memória de cálculo)</t>
    </r>
    <r>
      <rPr>
        <sz val="10"/>
        <rFont val="Arial"/>
        <family val="2"/>
      </rPr>
      <t xml:space="preserve"> </t>
    </r>
    <r>
      <rPr>
        <sz val="10"/>
        <color rgb="FFFF0000"/>
        <rFont val="Arial"/>
        <family val="2"/>
      </rPr>
      <t>(B.C.: Mód. 1 + Mód.2 + Mód. 3)</t>
    </r>
  </si>
  <si>
    <r>
      <t xml:space="preserve">Substituto na cobertura de Licença Paternidade </t>
    </r>
    <r>
      <rPr>
        <i/>
        <sz val="10"/>
        <color rgb="FFFF0000"/>
        <rFont val="Arial"/>
        <family val="2"/>
      </rPr>
      <t>(apresentar memória de cálculo)</t>
    </r>
    <r>
      <rPr>
        <sz val="10"/>
        <rFont val="Arial"/>
        <family val="2"/>
      </rPr>
      <t xml:space="preserve"> </t>
    </r>
    <r>
      <rPr>
        <sz val="10"/>
        <color rgb="FFFF0000"/>
        <rFont val="Arial"/>
        <family val="2"/>
      </rPr>
      <t>(B.C.: Mód. 1 + Mód.2 + Mód. 3)</t>
    </r>
  </si>
  <si>
    <r>
      <t>Substituto na cobertura de Ausência por Acidente de Trabalho</t>
    </r>
    <r>
      <rPr>
        <sz val="10"/>
        <color rgb="FFFF0000"/>
        <rFont val="Arial"/>
        <family val="2"/>
      </rPr>
      <t xml:space="preserve"> </t>
    </r>
    <r>
      <rPr>
        <i/>
        <sz val="10"/>
        <color rgb="FFFF0000"/>
        <rFont val="Arial"/>
        <family val="2"/>
      </rPr>
      <t>(apresentar memória de cálculo)</t>
    </r>
    <r>
      <rPr>
        <sz val="10"/>
        <rFont val="Arial"/>
        <family val="2"/>
      </rPr>
      <t xml:space="preserve"> </t>
    </r>
    <r>
      <rPr>
        <sz val="10"/>
        <color rgb="FFFF0000"/>
        <rFont val="Arial"/>
        <family val="2"/>
      </rPr>
      <t>(B.C.: Mód. 1 + Mód.2 + Mód. 3)</t>
    </r>
  </si>
  <si>
    <r>
      <t>Substituto na cobertura de Afastamento Maternidade</t>
    </r>
    <r>
      <rPr>
        <sz val="10"/>
        <color rgb="FFFF0000"/>
        <rFont val="Arial"/>
        <family val="2"/>
      </rPr>
      <t xml:space="preserve"> </t>
    </r>
    <r>
      <rPr>
        <i/>
        <sz val="10"/>
        <color rgb="FFFF0000"/>
        <rFont val="Arial"/>
        <family val="2"/>
      </rPr>
      <t xml:space="preserve">(apresentar memória de cálculo) </t>
    </r>
    <r>
      <rPr>
        <sz val="10"/>
        <color rgb="FFFF0000"/>
        <rFont val="Arial"/>
        <family val="2"/>
      </rPr>
      <t>(B.C.: Mód. 1 + Mód.2 + Mód. 3)</t>
    </r>
  </si>
  <si>
    <t xml:space="preserve"> análise do Acórdão TCU nº 746/2022 - Plenário, a fim de que não ultrapasse os 12,10% previstos no item 14, do Anexo XII, da IN - Seges/MP 5/2017</t>
  </si>
  <si>
    <r>
      <rPr>
        <b/>
        <sz val="10"/>
        <color rgb="FF002060"/>
        <rFont val="Arial"/>
        <family val="2"/>
      </rPr>
      <t>Nota 1:</t>
    </r>
    <r>
      <rPr>
        <sz val="10"/>
        <color rgb="FF002060"/>
        <rFont val="Arial"/>
        <family val="2"/>
      </rPr>
      <t xml:space="preserve"> Considerando a utilização de conta-vinculada, caso haja inclusão do percentual de 12,1% em 2.1.B, implicará em zerar o 4.1.A - Substituto na cobertura de Férias, conforme</t>
    </r>
  </si>
  <si>
    <r>
      <t xml:space="preserve">Substituto na cobertura de Férias </t>
    </r>
    <r>
      <rPr>
        <i/>
        <sz val="10"/>
        <color rgb="FFFF0000"/>
        <rFont val="Arial"/>
        <family val="2"/>
      </rPr>
      <t>(apresentar memória de cálculo)</t>
    </r>
    <r>
      <rPr>
        <sz val="10"/>
        <rFont val="Arial"/>
        <family val="2"/>
      </rPr>
      <t xml:space="preserve"> </t>
    </r>
    <r>
      <rPr>
        <sz val="10"/>
        <color rgb="FFFF0000"/>
        <rFont val="Arial"/>
        <family val="2"/>
      </rPr>
      <t>(B.C.: Mód. 1) (Ver Nota 1)</t>
    </r>
  </si>
  <si>
    <r>
      <t xml:space="preserve">Uniformes </t>
    </r>
    <r>
      <rPr>
        <i/>
        <sz val="10"/>
        <color rgb="FFFF0000"/>
        <rFont val="Arial"/>
        <family val="2"/>
      </rPr>
      <t>(apresentar planilha com detalhamento)</t>
    </r>
  </si>
  <si>
    <r>
      <t>Materiais</t>
    </r>
    <r>
      <rPr>
        <i/>
        <sz val="10"/>
        <color rgb="FFFF0000"/>
        <rFont val="Arial"/>
        <family val="2"/>
      </rPr>
      <t xml:space="preserve"> (apresentar planilha com detalhamento)</t>
    </r>
  </si>
  <si>
    <r>
      <t>Equipamentos</t>
    </r>
    <r>
      <rPr>
        <i/>
        <sz val="10"/>
        <color rgb="FFFF0000"/>
        <rFont val="Arial"/>
        <family val="2"/>
      </rPr>
      <t xml:space="preserve"> (apresentar planilha com detalhamento)</t>
    </r>
  </si>
  <si>
    <r>
      <rPr>
        <b/>
        <sz val="10"/>
        <color rgb="FF002060"/>
        <rFont val="Arial"/>
        <family val="2"/>
      </rPr>
      <t xml:space="preserve">Nota 2: </t>
    </r>
    <r>
      <rPr>
        <sz val="10"/>
        <color rgb="FF002060"/>
        <rFont val="Arial"/>
        <family val="2"/>
      </rPr>
      <t xml:space="preserve">O valor da Tarifa de Abertura de Conta-Depósito Vinculada é, atualmente, R$ 655,00, mas se encontra isento de cobrança, e é um </t>
    </r>
    <r>
      <rPr>
        <u/>
        <sz val="10"/>
        <color rgb="FF002060"/>
        <rFont val="Arial"/>
        <family val="2"/>
      </rPr>
      <t>custo não renovável</t>
    </r>
    <r>
      <rPr>
        <sz val="10"/>
        <color rgb="FF002060"/>
        <rFont val="Arial"/>
        <family val="2"/>
      </rPr>
      <t>.</t>
    </r>
  </si>
  <si>
    <r>
      <rPr>
        <b/>
        <sz val="10"/>
        <color rgb="FF002060"/>
        <rFont val="Arial"/>
        <family val="2"/>
      </rPr>
      <t>Nota 3:</t>
    </r>
    <r>
      <rPr>
        <sz val="10"/>
        <color rgb="FF002060"/>
        <rFont val="Arial"/>
        <family val="2"/>
      </rPr>
      <t xml:space="preserve"> Em caso de cobrança, seu cálculo será feito o valor dividido pela multiplicação de quantidade de postos pelo número de funcionários por posto e dividido por 12 meses</t>
    </r>
  </si>
  <si>
    <r>
      <rPr>
        <b/>
        <sz val="10"/>
        <color rgb="FF002060"/>
        <rFont val="Arial"/>
        <family val="2"/>
      </rPr>
      <t xml:space="preserve">Nota 4: </t>
    </r>
    <r>
      <rPr>
        <sz val="10"/>
        <color rgb="FF002060"/>
        <rFont val="Arial"/>
        <family val="2"/>
      </rPr>
      <t>O valor da Tarifa de Manutenção de Conta-Depósito Vinculada é, atualmente, R$ 155,00, mas se encontra isento de cobrança.</t>
    </r>
  </si>
  <si>
    <r>
      <rPr>
        <b/>
        <sz val="10"/>
        <color rgb="FF002060"/>
        <rFont val="Arial"/>
        <family val="2"/>
      </rPr>
      <t>Nota 5:</t>
    </r>
    <r>
      <rPr>
        <sz val="10"/>
        <color rgb="FF002060"/>
        <rFont val="Arial"/>
        <family val="2"/>
      </rPr>
      <t xml:space="preserve"> Em caso de cobrança, seu cálculo será feito o valor dividido pela multiplicação de quantidade de postos pelo número de funcionários por posto</t>
    </r>
  </si>
  <si>
    <t xml:space="preserve"> planilhas de custos e formação de preços. Pode ocorrer futuramente o retorno da cobrança das tarifas.</t>
  </si>
  <si>
    <r>
      <rPr>
        <b/>
        <sz val="10"/>
        <rFont val="Arial"/>
        <family val="2"/>
      </rPr>
      <t>Nota 1</t>
    </r>
    <r>
      <rPr>
        <sz val="10"/>
        <rFont val="Arial"/>
        <family val="2"/>
      </rPr>
      <t>: Valores mensais por empregado.</t>
    </r>
  </si>
  <si>
    <r>
      <rPr>
        <b/>
        <sz val="10"/>
        <color rgb="FF002060"/>
        <rFont val="Arial"/>
        <family val="2"/>
      </rPr>
      <t>Nota 6:</t>
    </r>
    <r>
      <rPr>
        <sz val="10"/>
        <color rgb="FF002060"/>
        <rFont val="Arial"/>
        <family val="2"/>
      </rPr>
      <t xml:space="preserve"> Atualmente, há a isenção das tarifas de abertura e manutenção da conta-depósito vinculada – bloqueada para movimentação e seus valores </t>
    </r>
    <r>
      <rPr>
        <b/>
        <u/>
        <sz val="10"/>
        <color rgb="FF002060"/>
        <rFont val="Arial"/>
        <family val="2"/>
      </rPr>
      <t>devem ser zerados</t>
    </r>
    <r>
      <rPr>
        <sz val="10"/>
        <color rgb="FF002060"/>
        <rFont val="Arial"/>
        <family val="2"/>
      </rPr>
      <t xml:space="preserve"> nas</t>
    </r>
  </si>
  <si>
    <r>
      <t xml:space="preserve">Tarifa de Abertura de Conta Vinculada por empregado por posto </t>
    </r>
    <r>
      <rPr>
        <i/>
        <sz val="10"/>
        <color rgb="FFFF0000"/>
        <rFont val="Arial"/>
        <family val="2"/>
      </rPr>
      <t>(Custo não renovável)</t>
    </r>
    <r>
      <rPr>
        <sz val="10"/>
        <rFont val="Arial"/>
        <family val="2"/>
      </rPr>
      <t xml:space="preserve"> </t>
    </r>
    <r>
      <rPr>
        <sz val="10"/>
        <color rgb="FFFF0000"/>
        <rFont val="Arial"/>
        <family val="2"/>
      </rPr>
      <t>(Ver Notas 2, 3 e 6)</t>
    </r>
  </si>
  <si>
    <r>
      <t xml:space="preserve">Tarifa de Manutenção de Conta Vinculada por empregado por posto </t>
    </r>
    <r>
      <rPr>
        <sz val="10"/>
        <color rgb="FFFF0000"/>
        <rFont val="Arial"/>
        <family val="2"/>
      </rPr>
      <t>(Ver Notas 4, 5 e 6)</t>
    </r>
  </si>
  <si>
    <r>
      <t>Outros</t>
    </r>
    <r>
      <rPr>
        <sz val="10"/>
        <color rgb="FFFF0000"/>
        <rFont val="Arial"/>
        <family val="2"/>
      </rPr>
      <t xml:space="preserve"> (especificar)</t>
    </r>
  </si>
  <si>
    <r>
      <t xml:space="preserve">Custos Indiretos </t>
    </r>
    <r>
      <rPr>
        <i/>
        <sz val="10"/>
        <color rgb="FFFF0000"/>
        <rFont val="Arial"/>
        <family val="2"/>
      </rPr>
      <t>(somatório dos módulos 1,2,3,4 e 5)*alíquota%</t>
    </r>
  </si>
  <si>
    <r>
      <t xml:space="preserve">Lucro </t>
    </r>
    <r>
      <rPr>
        <i/>
        <sz val="10"/>
        <color rgb="FFFF0000"/>
        <rFont val="Arial"/>
        <family val="2"/>
      </rPr>
      <t>(somatório dos módulos 1,2,3,4, 5 + CI)*alíquota%</t>
    </r>
  </si>
  <si>
    <r>
      <t>PIS</t>
    </r>
    <r>
      <rPr>
        <sz val="10"/>
        <color rgb="FFFF0000"/>
        <rFont val="Arial"/>
        <family val="2"/>
      </rPr>
      <t xml:space="preserve"> </t>
    </r>
    <r>
      <rPr>
        <i/>
        <sz val="9"/>
        <color rgb="FFFF0000"/>
        <rFont val="Arial"/>
        <family val="2"/>
      </rPr>
      <t>(somatório dos módulos 1,2,3,4,5 + CI + Lucro) / (1-%tributos)*alíquota%</t>
    </r>
  </si>
  <si>
    <r>
      <t xml:space="preserve">COFINS </t>
    </r>
    <r>
      <rPr>
        <i/>
        <sz val="9"/>
        <color rgb="FFFF0000"/>
        <rFont val="Arial"/>
        <family val="2"/>
      </rPr>
      <t>(somatório dos módulos 1,2,3,4,5 + CI + Lucro) / (1-%tributos)*alíquota%</t>
    </r>
  </si>
  <si>
    <r>
      <t xml:space="preserve">ISS </t>
    </r>
    <r>
      <rPr>
        <i/>
        <sz val="9"/>
        <color rgb="FFFF0000"/>
        <rFont val="Arial"/>
        <family val="2"/>
      </rPr>
      <t>(somatório dos módulos 1,2,3,4,5 + CI + Lucro) / (1-%tributos)*alíquota%</t>
    </r>
  </si>
  <si>
    <r>
      <t xml:space="preserve">Multa do FGTS sobre o Aviso Prévio Indenizado e Trabalhado. </t>
    </r>
    <r>
      <rPr>
        <sz val="10"/>
        <color rgb="FFFF0000"/>
        <rFont val="Arial"/>
        <family val="2"/>
      </rPr>
      <t>(BC: Mód. 1)</t>
    </r>
    <r>
      <rPr>
        <sz val="10"/>
        <rFont val="Arial"/>
        <family val="2"/>
      </rPr>
      <t xml:space="preserve"> </t>
    </r>
    <r>
      <rPr>
        <sz val="10"/>
        <color rgb="FFFF0000"/>
        <rFont val="Arial"/>
        <family val="2"/>
      </rPr>
      <t>(Ver Notas 2 e 3)</t>
    </r>
  </si>
  <si>
    <r>
      <rPr>
        <b/>
        <sz val="10"/>
        <color rgb="FF002060"/>
        <rFont val="Arial"/>
        <family val="2"/>
      </rPr>
      <t>Nota 2:</t>
    </r>
    <r>
      <rPr>
        <sz val="10"/>
        <color rgb="FF002060"/>
        <rFont val="Arial"/>
        <family val="2"/>
      </rPr>
      <t xml:space="preserve"> TR 9.1.19. Não há previsão de pagamento de adicional de periculosidade, de adicional de insalubridade, de adicional noturno ou de hora extra.</t>
    </r>
  </si>
  <si>
    <t>Quadro Resumo</t>
  </si>
  <si>
    <t>ITEM</t>
  </si>
  <si>
    <t>DESCRIÇÃO/ESPECIFICAÇÃO</t>
  </si>
  <si>
    <t>Quantidade</t>
  </si>
  <si>
    <t>Valor de Referência Mensal</t>
  </si>
  <si>
    <t>Valor de Referência Anual</t>
  </si>
  <si>
    <t>Serviço de Motorista – nível médio completo - CBO 7823-05, em regime de 44 horas semanais</t>
  </si>
  <si>
    <t>Posto de trabalho</t>
  </si>
  <si>
    <t>Serviço de Motorista - Reembolso de Diárias com Pernoite</t>
  </si>
  <si>
    <t>Un</t>
  </si>
  <si>
    <t>216 (18 mensal)</t>
  </si>
  <si>
    <t>Total</t>
  </si>
  <si>
    <t xml:space="preserve"> (Decreto nº 6.957, de 2009 e Resolução MPS/CNPS Nº 1.329, de 25 de abril de 2017). (Caderno de Logística - Conta Vinculada - Fevereiro/2018)</t>
  </si>
  <si>
    <r>
      <t xml:space="preserve">Aviso Prévio Indenizado </t>
    </r>
    <r>
      <rPr>
        <i/>
        <sz val="10"/>
        <color rgb="FFFF0000"/>
        <rFont val="Arial"/>
        <family val="2"/>
      </rPr>
      <t>(apresentar memória de cálculo)</t>
    </r>
    <r>
      <rPr>
        <sz val="10"/>
        <rFont val="Arial"/>
        <family val="2"/>
      </rPr>
      <t xml:space="preserve"> </t>
    </r>
    <r>
      <rPr>
        <sz val="10"/>
        <color rgb="FFFF0000"/>
        <rFont val="Arial"/>
        <family val="2"/>
      </rPr>
      <t>(BC: Mód. 1)</t>
    </r>
  </si>
  <si>
    <r>
      <t xml:space="preserve">Aviso Prévio Trabalhado </t>
    </r>
    <r>
      <rPr>
        <i/>
        <sz val="10"/>
        <color rgb="FFFF0000"/>
        <rFont val="Arial"/>
        <family val="2"/>
      </rPr>
      <t>(ver Acórdão TCU Plenário nº. 1186/2017)</t>
    </r>
    <r>
      <rPr>
        <sz val="10"/>
        <rFont val="Arial"/>
        <family val="2"/>
      </rPr>
      <t xml:space="preserve"> </t>
    </r>
    <r>
      <rPr>
        <sz val="10"/>
        <color rgb="FFFF0000"/>
        <rFont val="Arial"/>
        <family val="2"/>
      </rPr>
      <t>(BC: Mód. 1)</t>
    </r>
    <r>
      <rPr>
        <sz val="10"/>
        <rFont val="Arial"/>
        <family val="2"/>
      </rPr>
      <t xml:space="preserve"> </t>
    </r>
    <r>
      <rPr>
        <sz val="10"/>
        <color rgb="FFFF0000"/>
        <rFont val="Arial"/>
        <family val="2"/>
      </rPr>
      <t>(Ver Nota 1)</t>
    </r>
  </si>
  <si>
    <r>
      <rPr>
        <b/>
        <sz val="10"/>
        <color rgb="FF002060"/>
        <rFont val="Arial"/>
        <family val="2"/>
      </rPr>
      <t xml:space="preserve">Nota 1: </t>
    </r>
    <r>
      <rPr>
        <sz val="10"/>
        <color rgb="FF002060"/>
        <rFont val="Arial"/>
        <family val="2"/>
      </rPr>
      <t xml:space="preserve">TR 9.1.2.3. O valor ofertado para o item 2 da licitação (reembolso de diárias com pernoite) é composto pela parcela </t>
    </r>
  </si>
  <si>
    <t xml:space="preserve">de pernoite/hospedagem e pela parcela de alimentação/jantar, incidindo custos indiretos, lucro e tributos. O custo correspondente </t>
  </si>
  <si>
    <t xml:space="preserve">conforme explicitado no subitem 9.1.3, um valor razoável para custeio com a hospedagem/pernoite do motorista, e o valor do jantar </t>
  </si>
  <si>
    <t>deverá obedecer ao disposto na Convenção Coletiva de Trabalho adotada pelo licitante.</t>
  </si>
  <si>
    <r>
      <t xml:space="preserve">Alimentação (jantar) </t>
    </r>
    <r>
      <rPr>
        <sz val="10"/>
        <color rgb="FFFF0000"/>
        <rFont val="Arial"/>
        <family val="2"/>
      </rPr>
      <t>(Ver Notas 1, 2 e 3)</t>
    </r>
  </si>
  <si>
    <r>
      <t xml:space="preserve">Pernoite </t>
    </r>
    <r>
      <rPr>
        <sz val="10"/>
        <color rgb="FFFF0000"/>
        <rFont val="Arial"/>
        <family val="2"/>
      </rPr>
      <t>(Ver Nota 1)</t>
    </r>
  </si>
  <si>
    <r>
      <t xml:space="preserve">à </t>
    </r>
    <r>
      <rPr>
        <u/>
        <sz val="10"/>
        <color rgb="FF002060"/>
        <rFont val="Arial"/>
        <family val="2"/>
      </rPr>
      <t>parcela de pernoite/hospedagem</t>
    </r>
    <r>
      <rPr>
        <sz val="10"/>
        <color rgb="FF002060"/>
        <rFont val="Arial"/>
        <family val="2"/>
      </rPr>
      <t xml:space="preserve"> não será objeto de disputa e deverá ser adotado o valor de R$ 150,00 (cento e cinquenta reais),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</si>
</sst>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_);[Red]\(&quot;R$ &quot;#,##0.00\)"/>
    <numFmt numFmtId="165" formatCode="_(&quot;R$ &quot;* #,##0.00_);_(&quot;R$ &quot;* \(#,##0.00\);_(&quot;R$ &quot;* &quot;-&quot;??_);_(@_)"/>
    <numFmt numFmtId="166" formatCode="0.000%"/>
    <numFmt numFmtId="167" formatCode="_-* #,##0_-;\-* #,##0_-;_-* &quot;-&quot;??_-;_-@_-"/>
    <numFmt numFmtId="168" formatCode="#,##0.00\ ;&quot; (&quot;#,##0.00\);&quot; -&quot;#\ ;@\ "/>
    <numFmt numFmtId="169" formatCode="_(&quot;R$ &quot;* #,##0.00_);_(&quot;R$ &quot;* \(#,##0.00\);_(&quot;R$ &quot;* \-??_);_(@_)"/>
  </numFmts>
  <fonts count="3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  <font>
      <u/>
      <sz val="10"/>
      <name val="Arial"/>
      <family val="2"/>
    </font>
    <font>
      <sz val="11"/>
      <name val="Arial"/>
      <family val="2"/>
    </font>
    <font>
      <b/>
      <sz val="8.5"/>
      <name val="Arial"/>
      <family val="2"/>
    </font>
    <font>
      <b/>
      <i/>
      <sz val="10"/>
      <name val="Arial"/>
      <family val="2"/>
    </font>
    <font>
      <b/>
      <sz val="10"/>
      <color rgb="FF0000FF"/>
      <name val="Arial"/>
      <family val="2"/>
    </font>
    <font>
      <sz val="7"/>
      <name val="Arial"/>
      <family val="2"/>
    </font>
    <font>
      <sz val="9"/>
      <name val="Arial"/>
      <family val="2"/>
    </font>
    <font>
      <i/>
      <sz val="10"/>
      <color rgb="FFFF0000"/>
      <name val="Arial"/>
      <family val="2"/>
    </font>
    <font>
      <b/>
      <sz val="8"/>
      <name val="Arial"/>
      <family val="2"/>
    </font>
    <font>
      <b/>
      <sz val="9.5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trike/>
      <sz val="10"/>
      <color rgb="FFFF0000"/>
      <name val="Arial"/>
      <family val="2"/>
    </font>
    <font>
      <b/>
      <strike/>
      <sz val="10"/>
      <color rgb="FFFF0000"/>
      <name val="Arial"/>
      <family val="2"/>
    </font>
    <font>
      <sz val="10"/>
      <color theme="4" tint="-0.499984740745262"/>
      <name val="Arial"/>
      <family val="2"/>
    </font>
    <font>
      <b/>
      <sz val="10"/>
      <color theme="4" tint="-0.499984740745262"/>
      <name val="Arial"/>
      <family val="2"/>
    </font>
    <font>
      <b/>
      <u/>
      <sz val="10"/>
      <color theme="4" tint="-0.499984740745262"/>
      <name val="Arial"/>
      <family val="2"/>
    </font>
    <font>
      <b/>
      <sz val="10"/>
      <color rgb="FFFF0000"/>
      <name val="Arial"/>
      <family val="2"/>
    </font>
    <font>
      <sz val="10"/>
      <color rgb="FF002060"/>
      <name val="Arial"/>
      <family val="2"/>
    </font>
    <font>
      <b/>
      <sz val="10"/>
      <color rgb="FF002060"/>
      <name val="Arial"/>
      <family val="2"/>
    </font>
    <font>
      <b/>
      <u/>
      <sz val="10"/>
      <color rgb="FF002060"/>
      <name val="Arial"/>
      <family val="2"/>
    </font>
    <font>
      <i/>
      <sz val="9.5"/>
      <color rgb="FFFF0000"/>
      <name val="Arial"/>
      <family val="2"/>
    </font>
    <font>
      <u/>
      <sz val="10"/>
      <color rgb="FF002060"/>
      <name val="Arial"/>
      <family val="2"/>
    </font>
    <font>
      <i/>
      <sz val="9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7">
    <xf numFmtId="0" fontId="0" fillId="0" borderId="0"/>
    <xf numFmtId="165" fontId="2" fillId="0" borderId="0" applyFill="0" applyBorder="0" applyAlignment="0" applyProtection="0"/>
    <xf numFmtId="9" fontId="2" fillId="0" borderId="0" applyFill="0" applyBorder="0" applyAlignment="0" applyProtection="0"/>
    <xf numFmtId="43" fontId="2" fillId="0" borderId="0" applyFont="0" applyFill="0" applyBorder="0" applyAlignment="0" applyProtection="0"/>
    <xf numFmtId="168" fontId="2" fillId="0" borderId="0" applyFill="0" applyBorder="0" applyAlignment="0" applyProtection="0"/>
    <xf numFmtId="44" fontId="2" fillId="0" borderId="0" applyFill="0" applyBorder="0" applyAlignment="0" applyProtection="0"/>
    <xf numFmtId="9" fontId="2" fillId="0" borderId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2" fillId="0" borderId="0" applyFill="0" applyBorder="0" applyAlignment="0" applyProtection="0"/>
    <xf numFmtId="165" fontId="2" fillId="0" borderId="0" applyFont="0" applyFill="0" applyBorder="0" applyAlignment="0" applyProtection="0"/>
    <xf numFmtId="44" fontId="2" fillId="0" borderId="0" applyFill="0" applyBorder="0" applyAlignment="0" applyProtection="0"/>
    <xf numFmtId="44" fontId="2" fillId="0" borderId="0" applyFont="0" applyFill="0" applyBorder="0" applyAlignment="0" applyProtection="0"/>
  </cellStyleXfs>
  <cellXfs count="297">
    <xf numFmtId="0" fontId="0" fillId="0" borderId="0" xfId="0"/>
    <xf numFmtId="2" fontId="3" fillId="0" borderId="13" xfId="0" applyNumberFormat="1" applyFont="1" applyFill="1" applyBorder="1"/>
    <xf numFmtId="2" fontId="3" fillId="0" borderId="0" xfId="0" applyNumberFormat="1" applyFont="1" applyFill="1" applyBorder="1"/>
    <xf numFmtId="0" fontId="5" fillId="0" borderId="5" xfId="0" applyFont="1" applyFill="1" applyBorder="1" applyAlignment="1">
      <alignment horizontal="center"/>
    </xf>
    <xf numFmtId="2" fontId="5" fillId="0" borderId="4" xfId="0" applyNumberFormat="1" applyFont="1" applyFill="1" applyBorder="1"/>
    <xf numFmtId="2" fontId="5" fillId="0" borderId="18" xfId="0" applyNumberFormat="1" applyFont="1" applyFill="1" applyBorder="1"/>
    <xf numFmtId="2" fontId="5" fillId="0" borderId="19" xfId="0" applyNumberFormat="1" applyFont="1" applyFill="1" applyBorder="1"/>
    <xf numFmtId="0" fontId="5" fillId="0" borderId="0" xfId="0" applyFont="1" applyFill="1" applyBorder="1" applyAlignment="1">
      <alignment horizontal="center"/>
    </xf>
    <xf numFmtId="10" fontId="5" fillId="0" borderId="1" xfId="0" applyNumberFormat="1" applyFont="1" applyFill="1" applyBorder="1" applyAlignment="1">
      <alignment horizontal="center"/>
    </xf>
    <xf numFmtId="10" fontId="2" fillId="0" borderId="1" xfId="2" applyNumberFormat="1" applyFill="1" applyBorder="1" applyAlignment="1">
      <alignment horizontal="center"/>
    </xf>
    <xf numFmtId="10" fontId="0" fillId="0" borderId="1" xfId="0" applyNumberFormat="1" applyFont="1" applyFill="1" applyBorder="1" applyAlignment="1">
      <alignment horizontal="center"/>
    </xf>
    <xf numFmtId="166" fontId="0" fillId="0" borderId="1" xfId="0" applyNumberFormat="1" applyFont="1" applyFill="1" applyBorder="1" applyAlignment="1">
      <alignment horizontal="center"/>
    </xf>
    <xf numFmtId="166" fontId="0" fillId="0" borderId="1" xfId="0" applyNumberForma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2" fontId="0" fillId="0" borderId="1" xfId="0" applyNumberFormat="1" applyFont="1" applyFill="1" applyBorder="1"/>
    <xf numFmtId="2" fontId="3" fillId="0" borderId="1" xfId="0" applyNumberFormat="1" applyFont="1" applyFill="1" applyBorder="1"/>
    <xf numFmtId="2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10" fontId="3" fillId="0" borderId="0" xfId="0" applyNumberFormat="1" applyFont="1" applyFill="1" applyBorder="1" applyAlignment="1">
      <alignment horizontal="center"/>
    </xf>
    <xf numFmtId="0" fontId="3" fillId="0" borderId="27" xfId="0" applyFont="1" applyFill="1" applyBorder="1" applyAlignment="1"/>
    <xf numFmtId="0" fontId="3" fillId="0" borderId="41" xfId="0" applyFont="1" applyFill="1" applyBorder="1" applyAlignment="1"/>
    <xf numFmtId="0" fontId="0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Border="1"/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/>
    <xf numFmtId="0" fontId="5" fillId="0" borderId="0" xfId="0" applyFont="1" applyFill="1" applyAlignment="1">
      <alignment horizontal="left"/>
    </xf>
    <xf numFmtId="14" fontId="0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wrapText="1"/>
    </xf>
    <xf numFmtId="14" fontId="5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/>
    <xf numFmtId="43" fontId="0" fillId="0" borderId="1" xfId="3" applyFont="1" applyFill="1" applyBorder="1"/>
    <xf numFmtId="2" fontId="0" fillId="0" borderId="1" xfId="0" applyNumberFormat="1" applyFill="1" applyBorder="1"/>
    <xf numFmtId="43" fontId="12" fillId="0" borderId="1" xfId="3" applyFont="1" applyFill="1" applyBorder="1" applyAlignment="1"/>
    <xf numFmtId="2" fontId="3" fillId="0" borderId="0" xfId="0" applyNumberFormat="1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10" fontId="0" fillId="0" borderId="1" xfId="0" applyNumberFormat="1" applyFill="1" applyBorder="1" applyAlignment="1">
      <alignment horizontal="center"/>
    </xf>
    <xf numFmtId="10" fontId="2" fillId="0" borderId="0" xfId="2" applyNumberFormat="1" applyFill="1"/>
    <xf numFmtId="10" fontId="3" fillId="0" borderId="1" xfId="0" applyNumberFormat="1" applyFont="1" applyFill="1" applyBorder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5" fontId="6" fillId="0" borderId="0" xfId="1" applyFont="1" applyFill="1"/>
    <xf numFmtId="43" fontId="0" fillId="0" borderId="0" xfId="0" applyNumberFormat="1" applyFill="1"/>
    <xf numFmtId="43" fontId="0" fillId="0" borderId="0" xfId="0" applyNumberFormat="1" applyFill="1" applyBorder="1"/>
    <xf numFmtId="2" fontId="0" fillId="0" borderId="1" xfId="0" applyNumberFormat="1" applyFill="1" applyBorder="1" applyAlignment="1">
      <alignment horizontal="right"/>
    </xf>
    <xf numFmtId="0" fontId="3" fillId="0" borderId="1" xfId="0" applyFont="1" applyFill="1" applyBorder="1" applyAlignment="1"/>
    <xf numFmtId="2" fontId="12" fillId="0" borderId="1" xfId="0" applyNumberFormat="1" applyFont="1" applyFill="1" applyBorder="1"/>
    <xf numFmtId="2" fontId="0" fillId="0" borderId="0" xfId="0" applyNumberFormat="1" applyFill="1"/>
    <xf numFmtId="0" fontId="0" fillId="0" borderId="1" xfId="0" applyFill="1" applyBorder="1" applyAlignment="1"/>
    <xf numFmtId="10" fontId="0" fillId="0" borderId="1" xfId="0" applyNumberFormat="1" applyFill="1" applyBorder="1" applyAlignment="1"/>
    <xf numFmtId="2" fontId="0" fillId="0" borderId="1" xfId="0" applyNumberFormat="1" applyFont="1" applyFill="1" applyBorder="1" applyAlignment="1">
      <alignment horizontal="center"/>
    </xf>
    <xf numFmtId="10" fontId="2" fillId="0" borderId="1" xfId="2" applyNumberFormat="1" applyFill="1" applyBorder="1" applyAlignment="1"/>
    <xf numFmtId="0" fontId="5" fillId="0" borderId="0" xfId="0" applyFont="1" applyFill="1" applyBorder="1" applyAlignment="1"/>
    <xf numFmtId="165" fontId="3" fillId="0" borderId="0" xfId="1" applyFont="1" applyFill="1"/>
    <xf numFmtId="0" fontId="3" fillId="0" borderId="23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/>
    </xf>
    <xf numFmtId="0" fontId="5" fillId="0" borderId="15" xfId="0" applyFont="1" applyFill="1" applyBorder="1" applyAlignment="1"/>
    <xf numFmtId="0" fontId="5" fillId="0" borderId="20" xfId="0" applyFont="1" applyFill="1" applyBorder="1" applyAlignment="1"/>
    <xf numFmtId="2" fontId="5" fillId="0" borderId="17" xfId="0" applyNumberFormat="1" applyFont="1" applyFill="1" applyBorder="1"/>
    <xf numFmtId="0" fontId="5" fillId="0" borderId="12" xfId="0" applyFont="1" applyFill="1" applyBorder="1" applyAlignment="1"/>
    <xf numFmtId="0" fontId="5" fillId="0" borderId="21" xfId="0" applyFont="1" applyFill="1" applyBorder="1" applyAlignment="1"/>
    <xf numFmtId="0" fontId="3" fillId="0" borderId="12" xfId="0" applyFont="1" applyFill="1" applyBorder="1" applyAlignment="1"/>
    <xf numFmtId="0" fontId="3" fillId="0" borderId="21" xfId="0" applyFont="1" applyFill="1" applyBorder="1" applyAlignment="1"/>
    <xf numFmtId="0" fontId="5" fillId="0" borderId="16" xfId="0" applyFont="1" applyFill="1" applyBorder="1" applyAlignment="1"/>
    <xf numFmtId="0" fontId="5" fillId="0" borderId="22" xfId="0" applyFont="1" applyFill="1" applyBorder="1" applyAlignment="1"/>
    <xf numFmtId="0" fontId="5" fillId="0" borderId="24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2" fontId="5" fillId="0" borderId="8" xfId="0" applyNumberFormat="1" applyFont="1" applyFill="1" applyBorder="1"/>
    <xf numFmtId="4" fontId="0" fillId="0" borderId="0" xfId="0" applyNumberFormat="1" applyFill="1"/>
    <xf numFmtId="165" fontId="2" fillId="0" borderId="1" xfId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43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3" fontId="3" fillId="0" borderId="1" xfId="0" applyNumberFormat="1" applyFont="1" applyFill="1" applyBorder="1"/>
    <xf numFmtId="43" fontId="0" fillId="0" borderId="1" xfId="0" applyNumberFormat="1" applyFill="1" applyBorder="1"/>
    <xf numFmtId="0" fontId="0" fillId="0" borderId="1" xfId="0" applyFill="1" applyBorder="1" applyAlignment="1">
      <alignment horizontal="center" vertical="center"/>
    </xf>
    <xf numFmtId="10" fontId="3" fillId="0" borderId="1" xfId="2" applyNumberFormat="1" applyFont="1" applyFill="1" applyBorder="1" applyAlignment="1"/>
    <xf numFmtId="0" fontId="3" fillId="0" borderId="1" xfId="0" applyFont="1" applyBorder="1" applyAlignment="1">
      <alignment horizontal="center"/>
    </xf>
    <xf numFmtId="4" fontId="2" fillId="0" borderId="42" xfId="0" applyNumberFormat="1" applyFont="1" applyBorder="1" applyAlignment="1">
      <alignment horizontal="center" vertical="center" wrapText="1"/>
    </xf>
    <xf numFmtId="8" fontId="18" fillId="5" borderId="7" xfId="0" applyNumberFormat="1" applyFont="1" applyFill="1" applyBorder="1" applyAlignment="1">
      <alignment vertical="center" wrapText="1"/>
    </xf>
    <xf numFmtId="0" fontId="18" fillId="5" borderId="49" xfId="0" applyFont="1" applyFill="1" applyBorder="1" applyAlignment="1">
      <alignment vertical="center" wrapText="1"/>
    </xf>
    <xf numFmtId="8" fontId="19" fillId="0" borderId="4" xfId="0" applyNumberFormat="1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169" fontId="19" fillId="5" borderId="4" xfId="0" applyNumberFormat="1" applyFont="1" applyFill="1" applyBorder="1" applyAlignment="1">
      <alignment vertical="center" wrapText="1"/>
    </xf>
    <xf numFmtId="10" fontId="19" fillId="5" borderId="1" xfId="0" applyNumberFormat="1" applyFont="1" applyFill="1" applyBorder="1" applyAlignment="1">
      <alignment horizontal="center" vertical="center" wrapText="1"/>
    </xf>
    <xf numFmtId="44" fontId="0" fillId="0" borderId="4" xfId="5" applyFont="1" applyBorder="1" applyAlignment="1">
      <alignment vertical="center" wrapText="1"/>
    </xf>
    <xf numFmtId="10" fontId="0" fillId="0" borderId="1" xfId="6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 wrapText="1"/>
    </xf>
    <xf numFmtId="8" fontId="0" fillId="0" borderId="0" xfId="0" applyNumberFormat="1"/>
    <xf numFmtId="8" fontId="19" fillId="0" borderId="4" xfId="0" applyNumberFormat="1" applyFont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vertical="center" wrapText="1"/>
    </xf>
    <xf numFmtId="165" fontId="2" fillId="0" borderId="4" xfId="1" applyBorder="1" applyAlignment="1">
      <alignment horizontal="center" vertical="center" wrapText="1"/>
    </xf>
    <xf numFmtId="165" fontId="2" fillId="0" borderId="1" xfId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165" fontId="2" fillId="0" borderId="3" xfId="1" applyBorder="1" applyAlignment="1">
      <alignment horizontal="center" vertical="center" wrapText="1"/>
    </xf>
    <xf numFmtId="165" fontId="2" fillId="0" borderId="42" xfId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2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22" fillId="0" borderId="0" xfId="0" applyFont="1"/>
    <xf numFmtId="0" fontId="23" fillId="0" borderId="0" xfId="0" applyFont="1"/>
    <xf numFmtId="0" fontId="23" fillId="0" borderId="0" xfId="0" applyFont="1" applyAlignment="1">
      <alignment horizontal="left" vertical="center"/>
    </xf>
    <xf numFmtId="0" fontId="25" fillId="0" borderId="0" xfId="0" applyFont="1"/>
    <xf numFmtId="0" fontId="3" fillId="0" borderId="0" xfId="0" applyFont="1"/>
    <xf numFmtId="10" fontId="0" fillId="0" borderId="1" xfId="0" applyNumberFormat="1" applyBorder="1" applyAlignment="1">
      <alignment horizontal="center"/>
    </xf>
    <xf numFmtId="2" fontId="0" fillId="0" borderId="1" xfId="0" applyNumberFormat="1" applyBorder="1"/>
    <xf numFmtId="0" fontId="3" fillId="0" borderId="0" xfId="0" applyFont="1" applyBorder="1" applyAlignment="1">
      <alignment horizontal="center"/>
    </xf>
    <xf numFmtId="0" fontId="12" fillId="0" borderId="53" xfId="0" applyFont="1" applyFill="1" applyBorder="1" applyAlignment="1">
      <alignment horizontal="center"/>
    </xf>
    <xf numFmtId="0" fontId="12" fillId="0" borderId="39" xfId="0" applyFont="1" applyFill="1" applyBorder="1" applyAlignment="1">
      <alignment horizontal="center"/>
    </xf>
    <xf numFmtId="10" fontId="3" fillId="0" borderId="39" xfId="0" applyNumberFormat="1" applyFont="1" applyFill="1" applyBorder="1" applyAlignment="1">
      <alignment horizontal="center"/>
    </xf>
    <xf numFmtId="2" fontId="12" fillId="0" borderId="39" xfId="0" applyNumberFormat="1" applyFont="1" applyFill="1" applyBorder="1"/>
    <xf numFmtId="0" fontId="12" fillId="0" borderId="27" xfId="0" applyFont="1" applyFill="1" applyBorder="1" applyAlignment="1">
      <alignment horizontal="center"/>
    </xf>
    <xf numFmtId="10" fontId="3" fillId="0" borderId="27" xfId="0" applyNumberFormat="1" applyFont="1" applyFill="1" applyBorder="1" applyAlignment="1">
      <alignment horizontal="center"/>
    </xf>
    <xf numFmtId="2" fontId="12" fillId="0" borderId="27" xfId="0" applyNumberFormat="1" applyFont="1" applyFill="1" applyBorder="1"/>
    <xf numFmtId="0" fontId="0" fillId="0" borderId="0" xfId="0" applyBorder="1"/>
    <xf numFmtId="0" fontId="26" fillId="0" borderId="0" xfId="0" applyFont="1"/>
    <xf numFmtId="0" fontId="26" fillId="0" borderId="0" xfId="0" applyFont="1" applyFill="1" applyBorder="1" applyAlignment="1">
      <alignment horizontal="left" vertical="center"/>
    </xf>
    <xf numFmtId="0" fontId="26" fillId="0" borderId="0" xfId="0" applyFont="1" applyBorder="1" applyAlignment="1">
      <alignment horizontal="left"/>
    </xf>
    <xf numFmtId="0" fontId="26" fillId="0" borderId="0" xfId="0" applyFont="1" applyBorder="1"/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0" fillId="0" borderId="55" xfId="0" applyBorder="1" applyAlignment="1">
      <alignment vertical="center"/>
    </xf>
    <xf numFmtId="44" fontId="0" fillId="0" borderId="55" xfId="16" applyFont="1" applyFill="1" applyBorder="1" applyAlignment="1">
      <alignment vertical="center"/>
    </xf>
    <xf numFmtId="44" fontId="0" fillId="0" borderId="0" xfId="0" applyNumberFormat="1"/>
    <xf numFmtId="44" fontId="0" fillId="0" borderId="56" xfId="16" applyNumberFormat="1" applyFont="1" applyFill="1" applyBorder="1" applyAlignment="1">
      <alignment vertical="center"/>
    </xf>
    <xf numFmtId="0" fontId="3" fillId="0" borderId="55" xfId="0" applyFont="1" applyFill="1" applyBorder="1" applyAlignment="1">
      <alignment vertical="center"/>
    </xf>
    <xf numFmtId="0" fontId="0" fillId="0" borderId="55" xfId="0" applyFill="1" applyBorder="1" applyAlignment="1">
      <alignment vertical="center"/>
    </xf>
    <xf numFmtId="0" fontId="0" fillId="0" borderId="56" xfId="0" applyFill="1" applyBorder="1" applyAlignment="1">
      <alignment vertical="center"/>
    </xf>
    <xf numFmtId="44" fontId="0" fillId="0" borderId="1" xfId="0" applyNumberFormat="1" applyFill="1" applyBorder="1"/>
    <xf numFmtId="0" fontId="3" fillId="0" borderId="5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Font="1" applyFill="1" applyBorder="1" applyAlignment="1">
      <alignment horizontal="left" wrapText="1"/>
    </xf>
    <xf numFmtId="0" fontId="5" fillId="0" borderId="25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3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37" xfId="0" applyFont="1" applyFill="1" applyBorder="1" applyAlignment="1">
      <alignment horizontal="left"/>
    </xf>
    <xf numFmtId="0" fontId="5" fillId="0" borderId="15" xfId="0" applyFont="1" applyFill="1" applyBorder="1" applyAlignment="1">
      <alignment horizontal="left"/>
    </xf>
    <xf numFmtId="0" fontId="5" fillId="0" borderId="38" xfId="0" applyFont="1" applyFill="1" applyBorder="1" applyAlignment="1">
      <alignment horizontal="left"/>
    </xf>
    <xf numFmtId="0" fontId="5" fillId="0" borderId="28" xfId="0" applyFont="1" applyFill="1" applyBorder="1" applyAlignment="1">
      <alignment horizontal="left"/>
    </xf>
    <xf numFmtId="0" fontId="5" fillId="0" borderId="12" xfId="0" applyFont="1" applyFill="1" applyBorder="1" applyAlignment="1">
      <alignment horizontal="left"/>
    </xf>
    <xf numFmtId="0" fontId="5" fillId="0" borderId="29" xfId="0" applyFont="1" applyFill="1" applyBorder="1" applyAlignment="1">
      <alignment horizontal="left"/>
    </xf>
    <xf numFmtId="0" fontId="3" fillId="0" borderId="25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3" fillId="0" borderId="40" xfId="0" applyFont="1" applyFill="1" applyBorder="1" applyAlignment="1">
      <alignment horizontal="center"/>
    </xf>
    <xf numFmtId="0" fontId="3" fillId="0" borderId="39" xfId="0" applyFont="1" applyFill="1" applyBorder="1" applyAlignment="1">
      <alignment horizontal="center"/>
    </xf>
    <xf numFmtId="0" fontId="17" fillId="0" borderId="28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17" fillId="0" borderId="2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/>
    </xf>
    <xf numFmtId="0" fontId="0" fillId="0" borderId="28" xfId="0" applyFill="1" applyBorder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0" fontId="0" fillId="0" borderId="29" xfId="0" applyFill="1" applyBorder="1" applyAlignment="1">
      <alignment horizontal="left" vertical="center"/>
    </xf>
    <xf numFmtId="0" fontId="3" fillId="0" borderId="28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/>
    <xf numFmtId="0" fontId="0" fillId="0" borderId="1" xfId="0" applyFont="1" applyFill="1" applyBorder="1"/>
    <xf numFmtId="0" fontId="0" fillId="0" borderId="1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0" fillId="0" borderId="28" xfId="0" applyFont="1" applyFill="1" applyBorder="1" applyAlignment="1">
      <alignment horizontal="left"/>
    </xf>
    <xf numFmtId="0" fontId="0" fillId="0" borderId="12" xfId="0" applyFont="1" applyFill="1" applyBorder="1" applyAlignment="1">
      <alignment horizontal="left"/>
    </xf>
    <xf numFmtId="0" fontId="0" fillId="0" borderId="29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/>
    </xf>
    <xf numFmtId="0" fontId="5" fillId="0" borderId="8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left"/>
    </xf>
    <xf numFmtId="0" fontId="5" fillId="0" borderId="16" xfId="0" applyFont="1" applyFill="1" applyBorder="1" applyAlignment="1">
      <alignment horizontal="left"/>
    </xf>
    <xf numFmtId="0" fontId="5" fillId="0" borderId="32" xfId="0" applyFont="1" applyFill="1" applyBorder="1" applyAlignment="1">
      <alignment horizontal="left"/>
    </xf>
    <xf numFmtId="0" fontId="3" fillId="0" borderId="33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34" xfId="0" applyFont="1" applyFill="1" applyBorder="1" applyAlignment="1">
      <alignment horizontal="center"/>
    </xf>
    <xf numFmtId="0" fontId="3" fillId="0" borderId="35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0" fillId="0" borderId="28" xfId="0" applyFont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29" xfId="0" applyFont="1" applyBorder="1" applyAlignment="1">
      <alignment horizontal="left"/>
    </xf>
    <xf numFmtId="0" fontId="0" fillId="0" borderId="28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29" xfId="0" applyBorder="1" applyAlignment="1">
      <alignment horizontal="left" wrapText="1"/>
    </xf>
    <xf numFmtId="0" fontId="0" fillId="0" borderId="28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29" xfId="0" applyBorder="1" applyAlignment="1">
      <alignment horizontal="left"/>
    </xf>
    <xf numFmtId="0" fontId="0" fillId="0" borderId="1" xfId="0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43" fontId="3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167" fontId="0" fillId="0" borderId="1" xfId="0" applyNumberForma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8" fillId="5" borderId="5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5" borderId="6" xfId="0" applyFont="1" applyFill="1" applyBorder="1" applyAlignment="1">
      <alignment horizontal="left" vertical="center" wrapText="1"/>
    </xf>
    <xf numFmtId="0" fontId="18" fillId="5" borderId="49" xfId="0" applyFont="1" applyFill="1" applyBorder="1" applyAlignment="1">
      <alignment horizontal="left" vertical="center" wrapText="1"/>
    </xf>
    <xf numFmtId="0" fontId="3" fillId="2" borderId="25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2" fontId="3" fillId="4" borderId="25" xfId="0" applyNumberFormat="1" applyFont="1" applyFill="1" applyBorder="1" applyAlignment="1">
      <alignment horizontal="center"/>
    </xf>
    <xf numFmtId="2" fontId="3" fillId="4" borderId="14" xfId="0" applyNumberFormat="1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horizontal="center" vertical="center" wrapText="1"/>
    </xf>
    <xf numFmtId="0" fontId="3" fillId="2" borderId="44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2" borderId="52" xfId="0" applyFont="1" applyFill="1" applyBorder="1" applyAlignment="1">
      <alignment horizontal="center" vertical="center" textRotation="90"/>
    </xf>
    <xf numFmtId="0" fontId="3" fillId="2" borderId="45" xfId="0" applyFont="1" applyFill="1" applyBorder="1" applyAlignment="1">
      <alignment horizontal="center" vertical="center" textRotation="90"/>
    </xf>
    <xf numFmtId="0" fontId="3" fillId="2" borderId="48" xfId="0" applyFont="1" applyFill="1" applyBorder="1" applyAlignment="1">
      <alignment horizontal="center" vertical="center" wrapText="1"/>
    </xf>
    <xf numFmtId="0" fontId="3" fillId="2" borderId="46" xfId="0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center" vertical="center" textRotation="90"/>
    </xf>
    <xf numFmtId="0" fontId="3" fillId="2" borderId="46" xfId="0" applyFont="1" applyFill="1" applyBorder="1" applyAlignment="1">
      <alignment horizontal="center" vertical="center" textRotation="90"/>
    </xf>
    <xf numFmtId="0" fontId="3" fillId="2" borderId="51" xfId="0" applyFont="1" applyFill="1" applyBorder="1" applyAlignment="1">
      <alignment horizontal="center" vertical="center" textRotation="90"/>
    </xf>
    <xf numFmtId="0" fontId="3" fillId="2" borderId="47" xfId="0" applyFont="1" applyFill="1" applyBorder="1" applyAlignment="1">
      <alignment horizontal="center" vertical="center" textRotation="90"/>
    </xf>
    <xf numFmtId="0" fontId="3" fillId="2" borderId="14" xfId="0" applyFont="1" applyFill="1" applyBorder="1" applyAlignment="1">
      <alignment horizontal="center" vertical="center"/>
    </xf>
    <xf numFmtId="2" fontId="7" fillId="3" borderId="50" xfId="0" applyNumberFormat="1" applyFont="1" applyFill="1" applyBorder="1" applyAlignment="1">
      <alignment horizontal="center" vertical="center"/>
    </xf>
    <xf numFmtId="2" fontId="7" fillId="3" borderId="19" xfId="0" applyNumberFormat="1" applyFont="1" applyFill="1" applyBorder="1" applyAlignment="1">
      <alignment horizontal="center" vertical="center"/>
    </xf>
  </cellXfs>
  <cellStyles count="17">
    <cellStyle name="Moeda" xfId="1" builtinId="4"/>
    <cellStyle name="Moeda 2" xfId="13" xr:uid="{28A9711B-A161-4FCB-8E2C-D453D29CD7EB}"/>
    <cellStyle name="Moeda 3" xfId="5" xr:uid="{75D978EE-68B9-4CBC-8C6F-1080C1EE735E}"/>
    <cellStyle name="Moeda 3 2" xfId="15" xr:uid="{FE32AFD0-DC4C-446D-85C4-2A7317A47E3A}"/>
    <cellStyle name="Moeda 4" xfId="14" xr:uid="{18941727-C47A-40A5-8E73-B8DCB7591372}"/>
    <cellStyle name="Moeda 5" xfId="16" xr:uid="{639A33AA-8799-4D44-9F2A-38BF19A66197}"/>
    <cellStyle name="Normal" xfId="0" builtinId="0"/>
    <cellStyle name="Normal 2" xfId="8" xr:uid="{10D00B5B-4590-4AD5-9E94-329D94395CF6}"/>
    <cellStyle name="Normal 3" xfId="9" xr:uid="{5AE3B636-6E5B-4B67-BC00-43ED091B4469}"/>
    <cellStyle name="Normal 4" xfId="11" xr:uid="{B13EB2FC-41C1-4D20-8470-0AEE631AAB84}"/>
    <cellStyle name="Porcentagem" xfId="2" builtinId="5"/>
    <cellStyle name="Porcentagem 2" xfId="10" xr:uid="{6710D1E3-67E9-4680-AD5D-5EF03E6F766B}"/>
    <cellStyle name="Porcentagem 3" xfId="12" xr:uid="{9E360BEF-0EBF-4BF0-823F-7C1C041CB138}"/>
    <cellStyle name="Porcentagem 4" xfId="6" xr:uid="{8E2983F3-15F2-4F2D-9F9F-0EEBD8290D3C}"/>
    <cellStyle name="Vírgula" xfId="3" builtinId="3"/>
    <cellStyle name="Vírgula 2" xfId="7" xr:uid="{BF4AEF46-47A3-425A-9515-2DADDED70892}"/>
    <cellStyle name="Vírgula 3" xfId="4" xr:uid="{00000000-0005-0000-0000-000005000000}"/>
  </cellStyles>
  <dxfs count="0"/>
  <tableStyles count="0" defaultTableStyle="TableStyleMedium9" defaultPivotStyle="PivotStyleLight16"/>
  <colors>
    <mruColors>
      <color rgb="FF0000FF"/>
      <color rgb="FFFFFFCC"/>
      <color rgb="FF66FF33"/>
      <color rgb="FF99CC00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859FC-B765-432B-BABF-1D7CF5ADD4AF}">
  <dimension ref="A1:F14"/>
  <sheetViews>
    <sheetView tabSelected="1" workbookViewId="0">
      <selection sqref="A1:F1"/>
    </sheetView>
  </sheetViews>
  <sheetFormatPr defaultRowHeight="13.2" x14ac:dyDescent="0.25"/>
  <cols>
    <col min="1" max="1" width="5.33203125" bestFit="1" customWidth="1"/>
    <col min="2" max="2" width="79.44140625" bestFit="1" customWidth="1"/>
    <col min="3" max="3" width="17.6640625" bestFit="1" customWidth="1"/>
    <col min="4" max="4" width="14.21875" bestFit="1" customWidth="1"/>
    <col min="5" max="5" width="24.88671875" bestFit="1" customWidth="1"/>
    <col min="6" max="6" width="23.77734375" bestFit="1" customWidth="1"/>
  </cols>
  <sheetData>
    <row r="1" spans="1:6" x14ac:dyDescent="0.25">
      <c r="A1" s="169" t="s">
        <v>298</v>
      </c>
      <c r="B1" s="169"/>
      <c r="C1" s="169"/>
      <c r="D1" s="169"/>
      <c r="E1" s="169"/>
      <c r="F1" s="169"/>
    </row>
    <row r="2" spans="1:6" x14ac:dyDescent="0.25">
      <c r="A2" s="165" t="s">
        <v>299</v>
      </c>
      <c r="B2" s="165" t="s">
        <v>300</v>
      </c>
      <c r="C2" s="165" t="s">
        <v>47</v>
      </c>
      <c r="D2" s="165" t="s">
        <v>301</v>
      </c>
      <c r="E2" s="165" t="s">
        <v>302</v>
      </c>
      <c r="F2" s="165" t="s">
        <v>303</v>
      </c>
    </row>
    <row r="3" spans="1:6" x14ac:dyDescent="0.25">
      <c r="A3" s="166">
        <v>1</v>
      </c>
      <c r="B3" s="161" t="s">
        <v>304</v>
      </c>
      <c r="C3" s="166" t="s">
        <v>305</v>
      </c>
      <c r="D3" s="166">
        <v>2</v>
      </c>
      <c r="E3" s="162">
        <f>PCFP!I266</f>
        <v>0</v>
      </c>
      <c r="F3" s="162">
        <f>PCFP!I267</f>
        <v>0</v>
      </c>
    </row>
    <row r="4" spans="1:6" x14ac:dyDescent="0.25">
      <c r="A4" s="167">
        <v>2</v>
      </c>
      <c r="B4" s="167" t="s">
        <v>306</v>
      </c>
      <c r="C4" s="167" t="s">
        <v>307</v>
      </c>
      <c r="D4" s="167" t="s">
        <v>308</v>
      </c>
      <c r="E4" s="164">
        <f>'Deslocamento com Pernoite'!D15</f>
        <v>0</v>
      </c>
      <c r="F4" s="164">
        <f>'Deslocamento com Pernoite'!D16</f>
        <v>0</v>
      </c>
    </row>
    <row r="5" spans="1:6" x14ac:dyDescent="0.25">
      <c r="A5" s="170" t="s">
        <v>309</v>
      </c>
      <c r="B5" s="170"/>
      <c r="C5" s="170"/>
      <c r="D5" s="170"/>
      <c r="E5" s="168">
        <f>SUM(E3:E4)</f>
        <v>0</v>
      </c>
      <c r="F5" s="168">
        <f>SUM(F3:F4)</f>
        <v>0</v>
      </c>
    </row>
    <row r="12" spans="1:6" x14ac:dyDescent="0.25">
      <c r="E12" s="163"/>
    </row>
    <row r="13" spans="1:6" x14ac:dyDescent="0.25">
      <c r="E13" s="163"/>
    </row>
    <row r="14" spans="1:6" x14ac:dyDescent="0.25">
      <c r="E14" s="163"/>
    </row>
  </sheetData>
  <mergeCells count="2">
    <mergeCell ref="A1:F1"/>
    <mergeCell ref="A5:D5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70"/>
  <sheetViews>
    <sheetView zoomScale="85" zoomScaleNormal="85" workbookViewId="0">
      <selection sqref="A1:I1"/>
    </sheetView>
  </sheetViews>
  <sheetFormatPr defaultColWidth="9.109375" defaultRowHeight="13.2" x14ac:dyDescent="0.25"/>
  <cols>
    <col min="1" max="1" width="7.6640625" style="28" customWidth="1"/>
    <col min="2" max="4" width="9.109375" style="28"/>
    <col min="5" max="5" width="10.88671875" style="28" bestFit="1" customWidth="1"/>
    <col min="6" max="6" width="9.109375" style="28"/>
    <col min="7" max="7" width="35" style="28" customWidth="1"/>
    <col min="8" max="8" width="9" style="28" customWidth="1"/>
    <col min="9" max="9" width="16.109375" style="28" customWidth="1"/>
    <col min="10" max="10" width="5" style="28" customWidth="1"/>
    <col min="11" max="11" width="17.33203125" style="28" customWidth="1"/>
    <col min="12" max="12" width="15.88671875" style="28" customWidth="1"/>
    <col min="13" max="13" width="9.5546875" style="28" bestFit="1" customWidth="1"/>
    <col min="14" max="16384" width="9.109375" style="28"/>
  </cols>
  <sheetData>
    <row r="1" spans="1:9" ht="13.8" thickBot="1" x14ac:dyDescent="0.3">
      <c r="A1" s="194" t="s">
        <v>83</v>
      </c>
      <c r="B1" s="195"/>
      <c r="C1" s="195"/>
      <c r="D1" s="195"/>
      <c r="E1" s="195"/>
      <c r="F1" s="195"/>
      <c r="G1" s="195"/>
      <c r="H1" s="195"/>
      <c r="I1" s="196"/>
    </row>
    <row r="2" spans="1:9" x14ac:dyDescent="0.25">
      <c r="A2" s="35"/>
      <c r="B2" s="35"/>
      <c r="C2" s="35"/>
      <c r="D2" s="35"/>
      <c r="E2" s="35"/>
      <c r="F2" s="35"/>
      <c r="G2" s="35"/>
      <c r="H2" s="35"/>
      <c r="I2" s="35"/>
    </row>
    <row r="3" spans="1:9" ht="15" customHeight="1" x14ac:dyDescent="0.25">
      <c r="A3" s="201" t="s">
        <v>134</v>
      </c>
      <c r="B3" s="201"/>
      <c r="C3" s="201"/>
      <c r="D3" s="201"/>
      <c r="E3" s="201"/>
      <c r="F3" s="201"/>
      <c r="G3" s="35"/>
      <c r="H3" s="35"/>
      <c r="I3" s="35"/>
    </row>
    <row r="4" spans="1:9" ht="15" customHeight="1" x14ac:dyDescent="0.25">
      <c r="A4" s="201" t="s">
        <v>135</v>
      </c>
      <c r="B4" s="201"/>
      <c r="C4" s="201"/>
      <c r="D4" s="201"/>
      <c r="E4" s="201"/>
      <c r="F4" s="201"/>
      <c r="G4" s="35"/>
      <c r="H4" s="35"/>
      <c r="I4" s="35"/>
    </row>
    <row r="5" spans="1:9" x14ac:dyDescent="0.25">
      <c r="A5" s="36"/>
      <c r="B5" s="36"/>
      <c r="C5" s="36"/>
      <c r="D5" s="36"/>
      <c r="E5" s="36"/>
      <c r="F5" s="36"/>
      <c r="G5" s="36"/>
      <c r="H5" s="36"/>
      <c r="I5" s="36"/>
    </row>
    <row r="6" spans="1:9" x14ac:dyDescent="0.25">
      <c r="A6" s="201" t="s">
        <v>84</v>
      </c>
      <c r="B6" s="201"/>
      <c r="C6" s="201"/>
      <c r="D6" s="201"/>
      <c r="E6" s="201"/>
      <c r="F6" s="201"/>
      <c r="G6" s="36"/>
      <c r="H6" s="36"/>
      <c r="I6" s="36"/>
    </row>
    <row r="7" spans="1:9" x14ac:dyDescent="0.25">
      <c r="A7" s="37"/>
      <c r="B7" s="37"/>
      <c r="C7" s="37"/>
      <c r="D7" s="37"/>
      <c r="E7" s="37"/>
      <c r="F7" s="37"/>
      <c r="G7" s="37"/>
      <c r="H7" s="37"/>
      <c r="I7" s="37"/>
    </row>
    <row r="8" spans="1:9" x14ac:dyDescent="0.25">
      <c r="A8" s="170" t="s">
        <v>85</v>
      </c>
      <c r="B8" s="170"/>
      <c r="C8" s="170"/>
      <c r="D8" s="170"/>
      <c r="E8" s="170"/>
      <c r="F8" s="170"/>
      <c r="G8" s="170"/>
      <c r="H8" s="170"/>
      <c r="I8" s="170"/>
    </row>
    <row r="9" spans="1:9" x14ac:dyDescent="0.25">
      <c r="A9" s="17" t="s">
        <v>7</v>
      </c>
      <c r="B9" s="171" t="s">
        <v>86</v>
      </c>
      <c r="C9" s="172"/>
      <c r="D9" s="172"/>
      <c r="E9" s="172"/>
      <c r="F9" s="172"/>
      <c r="G9" s="172"/>
      <c r="H9" s="172"/>
      <c r="I9" s="38" t="s">
        <v>136</v>
      </c>
    </row>
    <row r="10" spans="1:9" x14ac:dyDescent="0.25">
      <c r="A10" s="17" t="s">
        <v>8</v>
      </c>
      <c r="B10" s="171" t="s">
        <v>87</v>
      </c>
      <c r="C10" s="172"/>
      <c r="D10" s="172"/>
      <c r="E10" s="172"/>
      <c r="F10" s="172"/>
      <c r="G10" s="172"/>
      <c r="H10" s="172"/>
      <c r="I10" s="39"/>
    </row>
    <row r="11" spans="1:9" x14ac:dyDescent="0.25">
      <c r="A11" s="17" t="s">
        <v>9</v>
      </c>
      <c r="B11" s="171" t="s">
        <v>88</v>
      </c>
      <c r="C11" s="171"/>
      <c r="D11" s="171"/>
      <c r="E11" s="171"/>
      <c r="F11" s="171"/>
      <c r="G11" s="171"/>
      <c r="H11" s="171"/>
      <c r="I11" s="18"/>
    </row>
    <row r="12" spans="1:9" x14ac:dyDescent="0.25">
      <c r="A12" s="17" t="s">
        <v>10</v>
      </c>
      <c r="B12" s="171" t="s">
        <v>89</v>
      </c>
      <c r="C12" s="172"/>
      <c r="D12" s="172"/>
      <c r="E12" s="172"/>
      <c r="F12" s="172"/>
      <c r="G12" s="172"/>
      <c r="H12" s="172"/>
      <c r="I12" s="17"/>
    </row>
    <row r="13" spans="1:9" x14ac:dyDescent="0.25">
      <c r="A13" s="7"/>
      <c r="B13" s="40"/>
      <c r="C13" s="40"/>
      <c r="D13" s="40"/>
      <c r="E13" s="40"/>
      <c r="F13" s="40"/>
      <c r="G13" s="40"/>
      <c r="H13" s="7"/>
      <c r="I13" s="7"/>
    </row>
    <row r="14" spans="1:9" x14ac:dyDescent="0.25">
      <c r="A14" s="170" t="s">
        <v>49</v>
      </c>
      <c r="B14" s="170"/>
      <c r="C14" s="170"/>
      <c r="D14" s="170"/>
      <c r="E14" s="170"/>
      <c r="F14" s="170"/>
      <c r="G14" s="170"/>
      <c r="H14" s="170"/>
      <c r="I14" s="170"/>
    </row>
    <row r="15" spans="1:9" x14ac:dyDescent="0.25">
      <c r="A15" s="170" t="s">
        <v>46</v>
      </c>
      <c r="B15" s="170"/>
      <c r="C15" s="170" t="s">
        <v>47</v>
      </c>
      <c r="D15" s="170"/>
      <c r="E15" s="170" t="s">
        <v>48</v>
      </c>
      <c r="F15" s="170"/>
      <c r="G15" s="170"/>
      <c r="H15" s="170"/>
      <c r="I15" s="170"/>
    </row>
    <row r="16" spans="1:9" ht="25.5" customHeight="1" x14ac:dyDescent="0.25">
      <c r="A16" s="197"/>
      <c r="B16" s="198"/>
      <c r="C16" s="197"/>
      <c r="D16" s="198"/>
      <c r="E16" s="199"/>
      <c r="F16" s="200"/>
      <c r="G16" s="200"/>
      <c r="H16" s="200"/>
      <c r="I16" s="200"/>
    </row>
    <row r="17" spans="1:9" ht="15" customHeight="1" x14ac:dyDescent="0.25">
      <c r="A17" s="41"/>
      <c r="B17" s="42"/>
      <c r="C17" s="43"/>
      <c r="D17" s="44"/>
      <c r="E17" s="45"/>
      <c r="F17" s="46"/>
      <c r="G17" s="46"/>
      <c r="H17" s="46"/>
      <c r="I17" s="46"/>
    </row>
    <row r="18" spans="1:9" ht="15" customHeight="1" x14ac:dyDescent="0.25">
      <c r="A18" s="24" t="s">
        <v>101</v>
      </c>
      <c r="B18" s="42"/>
      <c r="C18" s="43"/>
      <c r="D18" s="44"/>
      <c r="E18" s="45"/>
      <c r="F18" s="46"/>
      <c r="G18" s="46"/>
      <c r="H18" s="46"/>
      <c r="I18" s="46"/>
    </row>
    <row r="19" spans="1:9" ht="15" customHeight="1" x14ac:dyDescent="0.25">
      <c r="A19" s="24" t="s">
        <v>102</v>
      </c>
      <c r="B19" s="42"/>
      <c r="C19" s="43"/>
      <c r="D19" s="44"/>
      <c r="E19" s="45"/>
      <c r="F19" s="46"/>
      <c r="G19" s="46"/>
      <c r="H19" s="46"/>
      <c r="I19" s="46"/>
    </row>
    <row r="20" spans="1:9" ht="15" customHeight="1" x14ac:dyDescent="0.25">
      <c r="A20" s="24" t="s">
        <v>103</v>
      </c>
      <c r="B20" s="42"/>
      <c r="C20" s="43"/>
      <c r="D20" s="44"/>
      <c r="E20" s="45"/>
      <c r="F20" s="46"/>
      <c r="G20" s="46"/>
      <c r="H20" s="46"/>
      <c r="I20" s="46"/>
    </row>
    <row r="21" spans="1:9" ht="15" customHeight="1" x14ac:dyDescent="0.25">
      <c r="A21" s="24" t="s">
        <v>104</v>
      </c>
      <c r="B21" s="42"/>
      <c r="C21" s="43"/>
      <c r="D21" s="44"/>
      <c r="E21" s="45"/>
      <c r="F21" s="46"/>
      <c r="G21" s="46"/>
      <c r="H21" s="46"/>
      <c r="I21" s="46"/>
    </row>
    <row r="22" spans="1:9" ht="15" customHeight="1" x14ac:dyDescent="0.25">
      <c r="A22" s="47"/>
      <c r="B22" s="42"/>
      <c r="C22" s="43"/>
      <c r="D22" s="44"/>
      <c r="E22" s="45"/>
      <c r="F22" s="46"/>
      <c r="G22" s="46"/>
      <c r="H22" s="46"/>
      <c r="I22" s="46"/>
    </row>
    <row r="23" spans="1:9" ht="15" customHeight="1" x14ac:dyDescent="0.25">
      <c r="A23" s="48" t="s">
        <v>90</v>
      </c>
      <c r="B23" s="42"/>
      <c r="C23" s="43"/>
      <c r="D23" s="44"/>
      <c r="E23" s="45"/>
      <c r="F23" s="46"/>
      <c r="G23" s="46"/>
      <c r="H23" s="46"/>
      <c r="I23" s="46"/>
    </row>
    <row r="24" spans="1:9" ht="15" customHeight="1" x14ac:dyDescent="0.25">
      <c r="A24" s="41"/>
      <c r="B24" s="42"/>
      <c r="C24" s="43"/>
      <c r="D24" s="44"/>
      <c r="E24" s="45"/>
      <c r="F24" s="46"/>
      <c r="G24" s="46"/>
      <c r="H24" s="46"/>
      <c r="I24" s="46"/>
    </row>
    <row r="25" spans="1:9" ht="15" customHeight="1" x14ac:dyDescent="0.25">
      <c r="A25" s="48" t="s">
        <v>91</v>
      </c>
      <c r="B25" s="42"/>
      <c r="C25" s="43"/>
      <c r="D25" s="44"/>
      <c r="E25" s="45"/>
      <c r="F25" s="46"/>
      <c r="G25" s="46"/>
      <c r="H25" s="46"/>
      <c r="I25" s="46"/>
    </row>
    <row r="26" spans="1:9" ht="15" customHeight="1" x14ac:dyDescent="0.25">
      <c r="A26" s="24" t="s">
        <v>92</v>
      </c>
      <c r="B26" s="42"/>
      <c r="C26" s="43"/>
      <c r="D26" s="44"/>
      <c r="E26" s="45"/>
      <c r="F26" s="46"/>
      <c r="G26" s="46"/>
      <c r="H26" s="46"/>
      <c r="I26" s="46"/>
    </row>
    <row r="27" spans="1:9" x14ac:dyDescent="0.25">
      <c r="A27" s="170" t="s">
        <v>51</v>
      </c>
      <c r="B27" s="170"/>
      <c r="C27" s="170"/>
      <c r="D27" s="170"/>
      <c r="E27" s="170"/>
      <c r="F27" s="170"/>
      <c r="G27" s="170"/>
      <c r="H27" s="170"/>
      <c r="I27" s="170"/>
    </row>
    <row r="28" spans="1:9" x14ac:dyDescent="0.25">
      <c r="A28" s="49">
        <v>1</v>
      </c>
      <c r="B28" s="193" t="s">
        <v>6</v>
      </c>
      <c r="C28" s="193"/>
      <c r="D28" s="193"/>
      <c r="E28" s="193"/>
      <c r="F28" s="193"/>
      <c r="G28" s="193"/>
      <c r="H28" s="193"/>
      <c r="I28" s="50"/>
    </row>
    <row r="29" spans="1:9" x14ac:dyDescent="0.25">
      <c r="A29" s="17">
        <v>2</v>
      </c>
      <c r="B29" s="171" t="s">
        <v>52</v>
      </c>
      <c r="C29" s="171"/>
      <c r="D29" s="171"/>
      <c r="E29" s="171"/>
      <c r="F29" s="171"/>
      <c r="G29" s="171"/>
      <c r="H29" s="171"/>
      <c r="I29" s="18"/>
    </row>
    <row r="30" spans="1:9" x14ac:dyDescent="0.25">
      <c r="A30" s="17">
        <v>3</v>
      </c>
      <c r="B30" s="171" t="s">
        <v>144</v>
      </c>
      <c r="C30" s="172"/>
      <c r="D30" s="172"/>
      <c r="E30" s="172"/>
      <c r="F30" s="172"/>
      <c r="G30" s="172"/>
      <c r="H30" s="172"/>
      <c r="I30" s="51"/>
    </row>
    <row r="31" spans="1:9" x14ac:dyDescent="0.25">
      <c r="A31" s="49">
        <v>4</v>
      </c>
      <c r="B31" s="193" t="s">
        <v>5</v>
      </c>
      <c r="C31" s="193"/>
      <c r="D31" s="193"/>
      <c r="E31" s="193"/>
      <c r="F31" s="193"/>
      <c r="G31" s="193"/>
      <c r="H31" s="193"/>
      <c r="I31" s="52"/>
    </row>
    <row r="32" spans="1:9" x14ac:dyDescent="0.25">
      <c r="A32" s="17">
        <v>5</v>
      </c>
      <c r="B32" s="171" t="s">
        <v>137</v>
      </c>
      <c r="C32" s="172"/>
      <c r="D32" s="172"/>
      <c r="E32" s="172"/>
      <c r="F32" s="172"/>
      <c r="G32" s="172"/>
      <c r="H32" s="172"/>
      <c r="I32" s="38" t="s">
        <v>136</v>
      </c>
    </row>
    <row r="33" spans="1:9" x14ac:dyDescent="0.25">
      <c r="A33" s="7"/>
      <c r="B33" s="40"/>
      <c r="C33" s="40"/>
      <c r="D33" s="40"/>
      <c r="E33" s="40"/>
      <c r="F33" s="40"/>
      <c r="G33" s="40"/>
      <c r="H33" s="40"/>
      <c r="I33" s="53"/>
    </row>
    <row r="34" spans="1:9" x14ac:dyDescent="0.25">
      <c r="A34" s="24" t="s">
        <v>93</v>
      </c>
      <c r="B34" s="40"/>
      <c r="C34" s="40"/>
      <c r="D34" s="40"/>
      <c r="E34" s="40"/>
      <c r="F34" s="40"/>
      <c r="G34" s="40"/>
      <c r="H34" s="40"/>
      <c r="I34" s="53"/>
    </row>
    <row r="35" spans="1:9" x14ac:dyDescent="0.25">
      <c r="A35" s="24" t="s">
        <v>94</v>
      </c>
      <c r="B35" s="40"/>
      <c r="C35" s="40"/>
      <c r="D35" s="40"/>
      <c r="E35" s="40"/>
      <c r="F35" s="40"/>
      <c r="G35" s="40"/>
      <c r="H35" s="40"/>
      <c r="I35" s="53"/>
    </row>
    <row r="36" spans="1:9" x14ac:dyDescent="0.25">
      <c r="A36" s="54"/>
      <c r="B36" s="54"/>
      <c r="C36" s="54"/>
      <c r="D36" s="54"/>
      <c r="E36" s="54"/>
      <c r="F36" s="54"/>
      <c r="G36" s="54"/>
      <c r="H36" s="54"/>
      <c r="I36" s="54"/>
    </row>
    <row r="37" spans="1:9" x14ac:dyDescent="0.25">
      <c r="A37" s="170" t="s">
        <v>25</v>
      </c>
      <c r="B37" s="170"/>
      <c r="C37" s="170"/>
      <c r="D37" s="170"/>
      <c r="E37" s="170"/>
      <c r="F37" s="170"/>
      <c r="G37" s="170"/>
      <c r="H37" s="170"/>
      <c r="I37" s="170"/>
    </row>
    <row r="38" spans="1:9" x14ac:dyDescent="0.25">
      <c r="A38" s="13">
        <v>1</v>
      </c>
      <c r="B38" s="170" t="s">
        <v>15</v>
      </c>
      <c r="C38" s="170"/>
      <c r="D38" s="170"/>
      <c r="E38" s="170"/>
      <c r="F38" s="170"/>
      <c r="G38" s="170"/>
      <c r="H38" s="13" t="s">
        <v>3</v>
      </c>
      <c r="I38" s="13" t="s">
        <v>1</v>
      </c>
    </row>
    <row r="39" spans="1:9" x14ac:dyDescent="0.25">
      <c r="A39" s="13" t="s">
        <v>7</v>
      </c>
      <c r="B39" s="173" t="s">
        <v>125</v>
      </c>
      <c r="C39" s="171"/>
      <c r="D39" s="171"/>
      <c r="E39" s="171"/>
      <c r="F39" s="171"/>
      <c r="G39" s="171"/>
      <c r="H39" s="55"/>
      <c r="I39" s="56"/>
    </row>
    <row r="40" spans="1:9" x14ac:dyDescent="0.25">
      <c r="A40" s="13" t="s">
        <v>8</v>
      </c>
      <c r="B40" s="173" t="s">
        <v>53</v>
      </c>
      <c r="C40" s="171"/>
      <c r="D40" s="171"/>
      <c r="E40" s="171"/>
      <c r="F40" s="171"/>
      <c r="G40" s="171"/>
      <c r="H40" s="9"/>
      <c r="I40" s="57"/>
    </row>
    <row r="41" spans="1:9" x14ac:dyDescent="0.25">
      <c r="A41" s="13" t="s">
        <v>9</v>
      </c>
      <c r="B41" s="173" t="s">
        <v>54</v>
      </c>
      <c r="C41" s="171"/>
      <c r="D41" s="171"/>
      <c r="E41" s="171"/>
      <c r="F41" s="171"/>
      <c r="G41" s="171"/>
      <c r="H41" s="9"/>
      <c r="I41" s="57"/>
    </row>
    <row r="42" spans="1:9" x14ac:dyDescent="0.25">
      <c r="A42" s="13" t="s">
        <v>10</v>
      </c>
      <c r="B42" s="171" t="s">
        <v>2</v>
      </c>
      <c r="C42" s="171"/>
      <c r="D42" s="171"/>
      <c r="E42" s="171"/>
      <c r="F42" s="171"/>
      <c r="G42" s="171"/>
      <c r="H42" s="9"/>
      <c r="I42" s="57"/>
    </row>
    <row r="43" spans="1:9" x14ac:dyDescent="0.25">
      <c r="A43" s="13" t="s">
        <v>11</v>
      </c>
      <c r="B43" s="171" t="s">
        <v>55</v>
      </c>
      <c r="C43" s="171"/>
      <c r="D43" s="171"/>
      <c r="E43" s="171"/>
      <c r="F43" s="171"/>
      <c r="G43" s="171"/>
      <c r="H43" s="9"/>
      <c r="I43" s="57"/>
    </row>
    <row r="44" spans="1:9" x14ac:dyDescent="0.25">
      <c r="A44" s="13" t="s">
        <v>12</v>
      </c>
      <c r="B44" s="173" t="s">
        <v>4</v>
      </c>
      <c r="C44" s="171"/>
      <c r="D44" s="171"/>
      <c r="E44" s="171"/>
      <c r="F44" s="171"/>
      <c r="G44" s="171"/>
      <c r="H44" s="9"/>
      <c r="I44" s="57"/>
    </row>
    <row r="45" spans="1:9" x14ac:dyDescent="0.25">
      <c r="A45" s="210" t="s">
        <v>67</v>
      </c>
      <c r="B45" s="170"/>
      <c r="C45" s="170"/>
      <c r="D45" s="170"/>
      <c r="E45" s="170"/>
      <c r="F45" s="170"/>
      <c r="G45" s="170"/>
      <c r="H45" s="170"/>
      <c r="I45" s="58">
        <f>SUM(I39:I44)</f>
        <v>0</v>
      </c>
    </row>
    <row r="46" spans="1:9" s="19" customFormat="1" x14ac:dyDescent="0.25"/>
    <row r="47" spans="1:9" s="19" customFormat="1" x14ac:dyDescent="0.25">
      <c r="A47" s="24" t="s">
        <v>96</v>
      </c>
    </row>
    <row r="48" spans="1:9" s="19" customFormat="1" x14ac:dyDescent="0.25">
      <c r="A48" s="24" t="s">
        <v>95</v>
      </c>
    </row>
    <row r="49" spans="1:11" s="142" customFormat="1" x14ac:dyDescent="0.25">
      <c r="A49" s="158" t="s">
        <v>297</v>
      </c>
      <c r="B49" s="130"/>
      <c r="C49" s="130"/>
      <c r="D49" s="130"/>
      <c r="E49" s="130"/>
      <c r="F49" s="130"/>
      <c r="G49" s="130"/>
      <c r="H49" s="130"/>
      <c r="I49" s="130"/>
    </row>
    <row r="50" spans="1:11" x14ac:dyDescent="0.25">
      <c r="A50" s="20"/>
      <c r="B50" s="20"/>
      <c r="C50" s="20"/>
      <c r="D50" s="20"/>
      <c r="E50" s="20"/>
      <c r="F50" s="20"/>
      <c r="G50" s="20"/>
      <c r="H50" s="20"/>
      <c r="I50" s="59"/>
      <c r="J50" s="29"/>
    </row>
    <row r="51" spans="1:11" x14ac:dyDescent="0.25">
      <c r="A51" s="170" t="s">
        <v>56</v>
      </c>
      <c r="B51" s="170"/>
      <c r="C51" s="170"/>
      <c r="D51" s="170"/>
      <c r="E51" s="170"/>
      <c r="F51" s="170"/>
      <c r="G51" s="170"/>
      <c r="H51" s="170"/>
      <c r="I51" s="170"/>
      <c r="J51" s="29"/>
    </row>
    <row r="52" spans="1:11" x14ac:dyDescent="0.25">
      <c r="A52" s="60" t="s">
        <v>62</v>
      </c>
      <c r="B52" s="204" t="s">
        <v>138</v>
      </c>
      <c r="C52" s="205"/>
      <c r="D52" s="205"/>
      <c r="E52" s="205"/>
      <c r="F52" s="205"/>
      <c r="G52" s="206"/>
      <c r="H52" s="13" t="s">
        <v>3</v>
      </c>
      <c r="I52" s="13" t="s">
        <v>1</v>
      </c>
      <c r="J52" s="29"/>
    </row>
    <row r="53" spans="1:11" x14ac:dyDescent="0.25">
      <c r="A53" s="13" t="s">
        <v>7</v>
      </c>
      <c r="B53" s="173" t="s">
        <v>247</v>
      </c>
      <c r="C53" s="171"/>
      <c r="D53" s="171"/>
      <c r="E53" s="171"/>
      <c r="F53" s="171"/>
      <c r="G53" s="171"/>
      <c r="H53" s="61"/>
      <c r="I53" s="57">
        <f>$I$45*H53</f>
        <v>0</v>
      </c>
      <c r="J53" s="29"/>
      <c r="K53" s="62"/>
    </row>
    <row r="54" spans="1:11" ht="29.4" customHeight="1" x14ac:dyDescent="0.25">
      <c r="A54" s="13" t="s">
        <v>8</v>
      </c>
      <c r="B54" s="174" t="s">
        <v>248</v>
      </c>
      <c r="C54" s="174"/>
      <c r="D54" s="174"/>
      <c r="E54" s="174"/>
      <c r="F54" s="174"/>
      <c r="G54" s="174"/>
      <c r="H54" s="10"/>
      <c r="I54" s="57">
        <f>$I$45*H54</f>
        <v>0</v>
      </c>
      <c r="J54" s="29"/>
    </row>
    <row r="55" spans="1:11" customFormat="1" ht="25.8" customHeight="1" x14ac:dyDescent="0.25">
      <c r="A55" s="248" t="s">
        <v>217</v>
      </c>
      <c r="B55" s="249"/>
      <c r="C55" s="249"/>
      <c r="D55" s="249"/>
      <c r="E55" s="249"/>
      <c r="F55" s="249"/>
      <c r="G55" s="250"/>
      <c r="H55" s="143">
        <f>SUM(H53:H54)</f>
        <v>0</v>
      </c>
      <c r="I55" s="144">
        <f>SUM(I53:I54)</f>
        <v>0</v>
      </c>
    </row>
    <row r="56" spans="1:11" customFormat="1" x14ac:dyDescent="0.25">
      <c r="A56" s="103" t="s">
        <v>9</v>
      </c>
      <c r="B56" s="251" t="s">
        <v>249</v>
      </c>
      <c r="C56" s="252"/>
      <c r="D56" s="252"/>
      <c r="E56" s="252"/>
      <c r="F56" s="252"/>
      <c r="G56" s="253"/>
      <c r="H56" s="143">
        <f>$H$55*$H$111</f>
        <v>0</v>
      </c>
      <c r="I56" s="144">
        <f>$I$45*H56</f>
        <v>0</v>
      </c>
    </row>
    <row r="57" spans="1:11" x14ac:dyDescent="0.25">
      <c r="A57" s="170" t="s">
        <v>57</v>
      </c>
      <c r="B57" s="170"/>
      <c r="C57" s="170"/>
      <c r="D57" s="170"/>
      <c r="E57" s="170"/>
      <c r="F57" s="170"/>
      <c r="G57" s="170"/>
      <c r="H57" s="63">
        <f>ROUND(SUM(H55:H56),4)</f>
        <v>0</v>
      </c>
      <c r="I57" s="15">
        <f>SUM(I55:I56)</f>
        <v>0</v>
      </c>
      <c r="J57" s="29"/>
    </row>
    <row r="58" spans="1:11" x14ac:dyDescent="0.25">
      <c r="A58" s="20"/>
      <c r="B58" s="20"/>
      <c r="C58" s="20"/>
      <c r="D58" s="20"/>
      <c r="E58" s="20"/>
      <c r="F58" s="20"/>
      <c r="G58" s="20"/>
      <c r="H58" s="21"/>
      <c r="I58" s="2"/>
      <c r="J58" s="29"/>
    </row>
    <row r="59" spans="1:11" customFormat="1" x14ac:dyDescent="0.25">
      <c r="A59" s="130" t="s">
        <v>178</v>
      </c>
      <c r="B59" s="130"/>
      <c r="C59" s="130"/>
      <c r="D59" s="130"/>
      <c r="E59" s="130"/>
      <c r="F59" s="130"/>
      <c r="G59" s="130"/>
      <c r="H59" s="130"/>
      <c r="I59" s="130"/>
    </row>
    <row r="60" spans="1:11" customFormat="1" x14ac:dyDescent="0.25">
      <c r="A60" s="131" t="s">
        <v>179</v>
      </c>
      <c r="B60" s="130"/>
      <c r="C60" s="130"/>
      <c r="D60" s="130"/>
      <c r="E60" s="130"/>
      <c r="F60" s="130"/>
      <c r="G60" s="130"/>
      <c r="H60" s="130"/>
      <c r="I60" s="130"/>
    </row>
    <row r="61" spans="1:11" customFormat="1" x14ac:dyDescent="0.25">
      <c r="A61" s="131" t="s">
        <v>180</v>
      </c>
      <c r="B61" s="131"/>
      <c r="C61" s="131"/>
      <c r="D61" s="131"/>
      <c r="E61" s="131"/>
      <c r="F61" s="131"/>
      <c r="G61" s="131"/>
      <c r="H61" s="131"/>
      <c r="I61" s="131"/>
    </row>
    <row r="62" spans="1:11" customFormat="1" x14ac:dyDescent="0.25">
      <c r="A62" s="131" t="s">
        <v>181</v>
      </c>
      <c r="B62" s="131"/>
      <c r="C62" s="131"/>
      <c r="D62" s="131"/>
      <c r="E62" s="131"/>
      <c r="F62" s="131"/>
      <c r="G62" s="131"/>
      <c r="H62" s="131"/>
      <c r="I62" s="131"/>
    </row>
    <row r="63" spans="1:11" customFormat="1" x14ac:dyDescent="0.25">
      <c r="A63" s="131" t="s">
        <v>182</v>
      </c>
      <c r="B63" s="132"/>
      <c r="C63" s="132"/>
      <c r="D63" s="132"/>
      <c r="E63" s="132"/>
      <c r="F63" s="132"/>
      <c r="G63" s="132"/>
      <c r="H63" s="132"/>
      <c r="I63" s="132"/>
    </row>
    <row r="64" spans="1:11" customFormat="1" x14ac:dyDescent="0.25">
      <c r="A64" s="131" t="s">
        <v>183</v>
      </c>
      <c r="B64" s="132"/>
      <c r="C64" s="132"/>
      <c r="D64" s="132"/>
      <c r="E64" s="132"/>
      <c r="F64" s="132"/>
      <c r="G64" s="132"/>
      <c r="H64" s="132"/>
      <c r="I64" s="132"/>
    </row>
    <row r="65" spans="1:9" customFormat="1" x14ac:dyDescent="0.25">
      <c r="A65" s="133" t="s">
        <v>184</v>
      </c>
      <c r="B65" s="132"/>
      <c r="C65" s="132"/>
      <c r="D65" s="132"/>
      <c r="E65" s="132"/>
      <c r="F65" s="132"/>
      <c r="G65" s="132"/>
      <c r="H65" s="132"/>
      <c r="I65" s="132"/>
    </row>
    <row r="66" spans="1:9" customFormat="1" x14ac:dyDescent="0.25">
      <c r="A66" s="133" t="s">
        <v>252</v>
      </c>
      <c r="B66" s="134"/>
      <c r="C66" s="134"/>
      <c r="D66" s="134"/>
      <c r="E66" s="134"/>
      <c r="F66" s="134"/>
      <c r="G66" s="134"/>
      <c r="H66" s="134"/>
      <c r="I66" s="134"/>
    </row>
    <row r="67" spans="1:9" customFormat="1" ht="13.2" customHeight="1" x14ac:dyDescent="0.25">
      <c r="A67" s="135" t="s">
        <v>245</v>
      </c>
      <c r="B67" s="136"/>
      <c r="C67" s="136"/>
      <c r="D67" s="136"/>
      <c r="E67" s="136"/>
      <c r="F67" s="136"/>
      <c r="G67" s="136"/>
      <c r="H67" s="136"/>
      <c r="I67" s="136"/>
    </row>
    <row r="68" spans="1:9" customFormat="1" x14ac:dyDescent="0.25">
      <c r="A68" s="135" t="s">
        <v>246</v>
      </c>
      <c r="B68" s="137"/>
      <c r="C68" s="137"/>
      <c r="D68" s="137"/>
      <c r="E68" s="137"/>
      <c r="F68" s="137"/>
      <c r="G68" s="137"/>
      <c r="H68" s="137"/>
      <c r="I68" s="137"/>
    </row>
    <row r="69" spans="1:9" customFormat="1" x14ac:dyDescent="0.25">
      <c r="A69" s="135" t="s">
        <v>185</v>
      </c>
      <c r="B69" s="137"/>
      <c r="C69" s="137"/>
      <c r="D69" s="137"/>
      <c r="E69" s="137"/>
      <c r="F69" s="137"/>
      <c r="G69" s="137"/>
      <c r="H69" s="137"/>
      <c r="I69" s="137"/>
    </row>
    <row r="70" spans="1:9" customFormat="1" x14ac:dyDescent="0.25">
      <c r="A70" s="135" t="s">
        <v>186</v>
      </c>
      <c r="B70" s="137"/>
      <c r="C70" s="137"/>
      <c r="D70" s="137"/>
      <c r="E70" s="137"/>
      <c r="F70" s="137"/>
      <c r="G70" s="137"/>
      <c r="H70" s="137"/>
      <c r="I70" s="137"/>
    </row>
    <row r="71" spans="1:9" customFormat="1" x14ac:dyDescent="0.25">
      <c r="A71" s="135" t="s">
        <v>187</v>
      </c>
      <c r="B71" s="137"/>
      <c r="C71" s="137"/>
      <c r="D71" s="137"/>
      <c r="E71" s="137"/>
      <c r="F71" s="137"/>
      <c r="G71" s="137"/>
      <c r="H71" s="137"/>
      <c r="I71" s="137"/>
    </row>
    <row r="72" spans="1:9" customFormat="1" x14ac:dyDescent="0.25">
      <c r="A72" s="135" t="s">
        <v>188</v>
      </c>
      <c r="B72" s="137"/>
      <c r="C72" s="137"/>
      <c r="D72" s="137"/>
      <c r="E72" s="137"/>
      <c r="F72" s="137"/>
      <c r="G72" s="137"/>
      <c r="H72" s="137"/>
      <c r="I72" s="137"/>
    </row>
    <row r="73" spans="1:9" customFormat="1" x14ac:dyDescent="0.25">
      <c r="A73" s="138" t="s">
        <v>189</v>
      </c>
      <c r="B73" s="137"/>
      <c r="C73" s="137"/>
      <c r="D73" s="137"/>
      <c r="E73" s="137"/>
      <c r="F73" s="137"/>
      <c r="G73" s="137"/>
      <c r="H73" s="137"/>
      <c r="I73" s="137"/>
    </row>
    <row r="74" spans="1:9" customFormat="1" x14ac:dyDescent="0.25">
      <c r="A74" s="138" t="s">
        <v>190</v>
      </c>
      <c r="B74" s="137"/>
      <c r="C74" s="137"/>
      <c r="D74" s="137"/>
      <c r="E74" s="137"/>
      <c r="F74" s="137"/>
      <c r="G74" s="137"/>
      <c r="H74" s="137"/>
      <c r="I74" s="137"/>
    </row>
    <row r="75" spans="1:9" customFormat="1" x14ac:dyDescent="0.25">
      <c r="A75" s="138" t="s">
        <v>191</v>
      </c>
      <c r="B75" s="137"/>
      <c r="C75" s="137"/>
      <c r="D75" s="137"/>
      <c r="E75" s="137"/>
      <c r="F75" s="137"/>
      <c r="G75" s="137"/>
      <c r="H75" s="137"/>
      <c r="I75" s="137"/>
    </row>
    <row r="76" spans="1:9" customFormat="1" x14ac:dyDescent="0.25">
      <c r="A76" s="138" t="s">
        <v>192</v>
      </c>
      <c r="B76" s="137"/>
      <c r="C76" s="137"/>
      <c r="D76" s="137"/>
      <c r="E76" s="137"/>
      <c r="F76" s="137"/>
      <c r="G76" s="137"/>
      <c r="H76" s="137"/>
      <c r="I76" s="137"/>
    </row>
    <row r="77" spans="1:9" customFormat="1" x14ac:dyDescent="0.25">
      <c r="A77" s="138" t="s">
        <v>193</v>
      </c>
      <c r="B77" s="137"/>
      <c r="C77" s="137"/>
      <c r="D77" s="137"/>
      <c r="E77" s="137"/>
      <c r="F77" s="137"/>
      <c r="G77" s="137"/>
      <c r="H77" s="137"/>
      <c r="I77" s="137"/>
    </row>
    <row r="78" spans="1:9" customFormat="1" x14ac:dyDescent="0.25">
      <c r="A78" s="138" t="s">
        <v>194</v>
      </c>
      <c r="B78" s="137"/>
      <c r="C78" s="137"/>
      <c r="D78" s="137"/>
      <c r="E78" s="137"/>
      <c r="F78" s="137"/>
      <c r="G78" s="137"/>
      <c r="H78" s="137"/>
      <c r="I78" s="137"/>
    </row>
    <row r="79" spans="1:9" customFormat="1" x14ac:dyDescent="0.25">
      <c r="A79" s="139" t="s">
        <v>195</v>
      </c>
      <c r="B79" s="137"/>
      <c r="C79" s="137"/>
      <c r="D79" s="137"/>
      <c r="E79" s="137"/>
      <c r="F79" s="137"/>
      <c r="G79" s="137"/>
      <c r="H79" s="137"/>
      <c r="I79" s="137"/>
    </row>
    <row r="80" spans="1:9" customFormat="1" x14ac:dyDescent="0.25">
      <c r="A80" s="138" t="s">
        <v>196</v>
      </c>
      <c r="B80" s="137"/>
      <c r="C80" s="137"/>
      <c r="D80" s="137"/>
      <c r="E80" s="137"/>
      <c r="F80" s="137"/>
      <c r="G80" s="137"/>
      <c r="H80" s="137"/>
      <c r="I80" s="137"/>
    </row>
    <row r="81" spans="1:9" customFormat="1" x14ac:dyDescent="0.25">
      <c r="A81" s="138" t="s">
        <v>197</v>
      </c>
      <c r="B81" s="137"/>
      <c r="C81" s="137"/>
      <c r="D81" s="137"/>
      <c r="E81" s="137"/>
      <c r="F81" s="137"/>
      <c r="G81" s="137"/>
      <c r="H81" s="137"/>
      <c r="I81" s="137"/>
    </row>
    <row r="82" spans="1:9" customFormat="1" x14ac:dyDescent="0.25">
      <c r="A82" s="138" t="s">
        <v>198</v>
      </c>
      <c r="B82" s="137"/>
      <c r="C82" s="137"/>
      <c r="D82" s="137"/>
      <c r="E82" s="137"/>
      <c r="F82" s="137"/>
      <c r="G82" s="137"/>
      <c r="H82" s="137"/>
      <c r="I82" s="137"/>
    </row>
    <row r="83" spans="1:9" customFormat="1" x14ac:dyDescent="0.25">
      <c r="A83" s="138" t="s">
        <v>199</v>
      </c>
      <c r="B83" s="137"/>
      <c r="C83" s="137"/>
      <c r="D83" s="137"/>
      <c r="E83" s="137"/>
      <c r="F83" s="137"/>
      <c r="G83" s="137"/>
      <c r="H83" s="137"/>
      <c r="I83" s="137"/>
    </row>
    <row r="84" spans="1:9" customFormat="1" x14ac:dyDescent="0.25">
      <c r="A84" s="138" t="s">
        <v>200</v>
      </c>
      <c r="B84" s="137"/>
      <c r="C84" s="137"/>
      <c r="D84" s="137"/>
      <c r="E84" s="137"/>
      <c r="F84" s="137"/>
      <c r="G84" s="137"/>
      <c r="H84" s="137"/>
      <c r="I84" s="137"/>
    </row>
    <row r="85" spans="1:9" customFormat="1" x14ac:dyDescent="0.25">
      <c r="A85" s="138" t="s">
        <v>201</v>
      </c>
      <c r="B85" s="137"/>
      <c r="C85" s="137"/>
      <c r="D85" s="137"/>
      <c r="E85" s="137"/>
      <c r="F85" s="137"/>
      <c r="G85" s="137"/>
      <c r="H85" s="137"/>
      <c r="I85" s="137"/>
    </row>
    <row r="86" spans="1:9" customFormat="1" x14ac:dyDescent="0.25">
      <c r="A86" s="138" t="s">
        <v>202</v>
      </c>
      <c r="B86" s="137"/>
      <c r="C86" s="137"/>
      <c r="D86" s="137"/>
      <c r="E86" s="137"/>
      <c r="F86" s="137"/>
      <c r="G86" s="137"/>
      <c r="H86" s="137"/>
      <c r="I86" s="137"/>
    </row>
    <row r="87" spans="1:9" customFormat="1" x14ac:dyDescent="0.25">
      <c r="A87" s="138" t="s">
        <v>203</v>
      </c>
      <c r="B87" s="137"/>
      <c r="C87" s="137"/>
      <c r="D87" s="137"/>
      <c r="E87" s="137"/>
      <c r="F87" s="137"/>
      <c r="G87" s="137"/>
      <c r="H87" s="137"/>
      <c r="I87" s="137"/>
    </row>
    <row r="88" spans="1:9" customFormat="1" x14ac:dyDescent="0.25">
      <c r="A88" s="138" t="s">
        <v>204</v>
      </c>
      <c r="B88" s="137"/>
      <c r="C88" s="137"/>
      <c r="D88" s="137"/>
      <c r="E88" s="137"/>
      <c r="F88" s="137"/>
      <c r="G88" s="137"/>
      <c r="H88" s="137"/>
      <c r="I88" s="137"/>
    </row>
    <row r="89" spans="1:9" customFormat="1" x14ac:dyDescent="0.25">
      <c r="A89" s="140" t="s">
        <v>205</v>
      </c>
      <c r="B89" s="137"/>
      <c r="C89" s="137"/>
      <c r="D89" s="137"/>
      <c r="E89" s="137"/>
      <c r="F89" s="137"/>
      <c r="G89" s="137"/>
      <c r="H89" s="137"/>
      <c r="I89" s="137"/>
    </row>
    <row r="90" spans="1:9" customFormat="1" x14ac:dyDescent="0.25">
      <c r="A90" s="140" t="s">
        <v>206</v>
      </c>
      <c r="B90" s="137"/>
      <c r="C90" s="137"/>
      <c r="D90" s="137"/>
      <c r="E90" s="137"/>
      <c r="F90" s="137"/>
      <c r="G90" s="137"/>
      <c r="H90" s="137"/>
      <c r="I90" s="137"/>
    </row>
    <row r="91" spans="1:9" customFormat="1" x14ac:dyDescent="0.25">
      <c r="A91" s="139" t="s">
        <v>207</v>
      </c>
      <c r="B91" s="137"/>
      <c r="C91" s="137"/>
      <c r="D91" s="137"/>
      <c r="E91" s="137"/>
      <c r="F91" s="137"/>
      <c r="G91" s="137"/>
      <c r="H91" s="137"/>
      <c r="I91" s="137"/>
    </row>
    <row r="92" spans="1:9" customFormat="1" x14ac:dyDescent="0.25">
      <c r="A92" s="138" t="s">
        <v>208</v>
      </c>
      <c r="B92" s="137"/>
      <c r="C92" s="137"/>
      <c r="D92" s="137"/>
      <c r="E92" s="137"/>
      <c r="F92" s="137"/>
      <c r="G92" s="137"/>
      <c r="H92" s="137"/>
      <c r="I92" s="137"/>
    </row>
    <row r="93" spans="1:9" customFormat="1" x14ac:dyDescent="0.25">
      <c r="A93" s="138" t="s">
        <v>209</v>
      </c>
      <c r="B93" s="137"/>
      <c r="C93" s="137"/>
      <c r="D93" s="137"/>
      <c r="E93" s="137"/>
      <c r="F93" s="137"/>
      <c r="G93" s="137"/>
      <c r="H93" s="137"/>
      <c r="I93" s="137"/>
    </row>
    <row r="94" spans="1:9" customFormat="1" x14ac:dyDescent="0.25">
      <c r="A94" s="139" t="s">
        <v>210</v>
      </c>
      <c r="B94" s="141"/>
      <c r="C94" s="142"/>
      <c r="D94" s="142"/>
      <c r="E94" s="142"/>
      <c r="F94" s="142"/>
      <c r="G94" s="142"/>
      <c r="H94" s="142"/>
      <c r="I94" s="142"/>
    </row>
    <row r="95" spans="1:9" customFormat="1" x14ac:dyDescent="0.25">
      <c r="A95" s="139" t="s">
        <v>211</v>
      </c>
      <c r="B95" s="141"/>
      <c r="C95" s="142"/>
      <c r="D95" s="142"/>
      <c r="E95" s="142"/>
      <c r="F95" s="142"/>
      <c r="G95" s="142"/>
      <c r="H95" s="142"/>
      <c r="I95" s="142"/>
    </row>
    <row r="96" spans="1:9" customFormat="1" x14ac:dyDescent="0.25">
      <c r="A96" s="139" t="s">
        <v>212</v>
      </c>
      <c r="B96" s="141"/>
      <c r="C96" s="142"/>
      <c r="D96" s="142"/>
      <c r="E96" s="142"/>
      <c r="F96" s="142"/>
      <c r="G96" s="142"/>
      <c r="H96" s="142"/>
      <c r="I96" s="142"/>
    </row>
    <row r="97" spans="1:12" customFormat="1" x14ac:dyDescent="0.25">
      <c r="A97" s="139" t="s">
        <v>213</v>
      </c>
      <c r="B97" s="141"/>
      <c r="C97" s="142"/>
      <c r="D97" s="142"/>
      <c r="E97" s="142"/>
      <c r="F97" s="142"/>
      <c r="G97" s="142"/>
      <c r="H97" s="142"/>
      <c r="I97" s="142"/>
    </row>
    <row r="98" spans="1:12" customFormat="1" x14ac:dyDescent="0.25">
      <c r="A98" s="139" t="s">
        <v>214</v>
      </c>
      <c r="B98" s="141"/>
      <c r="C98" s="142"/>
      <c r="D98" s="142"/>
      <c r="E98" s="142"/>
      <c r="F98" s="142"/>
      <c r="G98" s="142"/>
      <c r="H98" s="142"/>
      <c r="I98" s="142"/>
    </row>
    <row r="99" spans="1:12" customFormat="1" x14ac:dyDescent="0.25">
      <c r="A99" s="139" t="s">
        <v>215</v>
      </c>
      <c r="B99" s="141"/>
      <c r="C99" s="142"/>
      <c r="D99" s="142"/>
      <c r="E99" s="142"/>
      <c r="F99" s="142"/>
      <c r="G99" s="142"/>
      <c r="H99" s="142"/>
      <c r="I99" s="142"/>
    </row>
    <row r="100" spans="1:12" customFormat="1" x14ac:dyDescent="0.25">
      <c r="A100" s="139" t="s">
        <v>216</v>
      </c>
      <c r="B100" s="141"/>
      <c r="C100" s="142"/>
      <c r="D100" s="142"/>
      <c r="E100" s="142"/>
      <c r="F100" s="142"/>
      <c r="G100" s="142"/>
      <c r="H100" s="142"/>
      <c r="I100" s="142"/>
    </row>
    <row r="101" spans="1:12" x14ac:dyDescent="0.25">
      <c r="A101" s="22"/>
      <c r="B101" s="22"/>
      <c r="C101" s="22"/>
      <c r="D101" s="22"/>
      <c r="E101" s="22"/>
      <c r="F101" s="22"/>
      <c r="G101" s="22"/>
      <c r="H101" s="22"/>
      <c r="I101" s="22"/>
      <c r="J101" s="29"/>
    </row>
    <row r="102" spans="1:12" x14ac:dyDescent="0.25">
      <c r="A102" s="60" t="s">
        <v>63</v>
      </c>
      <c r="B102" s="207" t="s">
        <v>59</v>
      </c>
      <c r="C102" s="208"/>
      <c r="D102" s="208"/>
      <c r="E102" s="208"/>
      <c r="F102" s="208"/>
      <c r="G102" s="209"/>
      <c r="H102" s="13" t="s">
        <v>3</v>
      </c>
      <c r="I102" s="13" t="s">
        <v>1</v>
      </c>
      <c r="J102" s="29"/>
      <c r="K102" s="64"/>
      <c r="L102" s="65"/>
    </row>
    <row r="103" spans="1:12" x14ac:dyDescent="0.25">
      <c r="A103" s="13" t="s">
        <v>7</v>
      </c>
      <c r="B103" s="173" t="s">
        <v>253</v>
      </c>
      <c r="C103" s="171"/>
      <c r="D103" s="171"/>
      <c r="E103" s="171"/>
      <c r="F103" s="171"/>
      <c r="G103" s="171"/>
      <c r="H103" s="61"/>
      <c r="I103" s="57">
        <f>H103*$I$45</f>
        <v>0</v>
      </c>
      <c r="J103" s="29"/>
      <c r="K103" s="66"/>
      <c r="L103" s="65"/>
    </row>
    <row r="104" spans="1:12" x14ac:dyDescent="0.25">
      <c r="A104" s="13" t="s">
        <v>8</v>
      </c>
      <c r="B104" s="173" t="s">
        <v>254</v>
      </c>
      <c r="C104" s="171"/>
      <c r="D104" s="171"/>
      <c r="E104" s="171"/>
      <c r="F104" s="171"/>
      <c r="G104" s="171"/>
      <c r="H104" s="61"/>
      <c r="I104" s="57">
        <f t="shared" ref="I104:I110" si="0">H104*$I$45</f>
        <v>0</v>
      </c>
      <c r="J104" s="29"/>
      <c r="K104" s="64"/>
    </row>
    <row r="105" spans="1:12" x14ac:dyDescent="0.25">
      <c r="A105" s="13" t="s">
        <v>9</v>
      </c>
      <c r="B105" s="173" t="s">
        <v>255</v>
      </c>
      <c r="C105" s="171"/>
      <c r="D105" s="171"/>
      <c r="E105" s="171"/>
      <c r="F105" s="171"/>
      <c r="G105" s="171"/>
      <c r="H105" s="61"/>
      <c r="I105" s="57">
        <f t="shared" si="0"/>
        <v>0</v>
      </c>
      <c r="J105" s="29"/>
      <c r="K105" s="64"/>
    </row>
    <row r="106" spans="1:12" x14ac:dyDescent="0.25">
      <c r="A106" s="13" t="s">
        <v>10</v>
      </c>
      <c r="B106" s="173" t="s">
        <v>256</v>
      </c>
      <c r="C106" s="173"/>
      <c r="D106" s="173"/>
      <c r="E106" s="173"/>
      <c r="F106" s="173"/>
      <c r="G106" s="173"/>
      <c r="H106" s="61"/>
      <c r="I106" s="57">
        <f t="shared" si="0"/>
        <v>0</v>
      </c>
      <c r="J106" s="29"/>
    </row>
    <row r="107" spans="1:12" x14ac:dyDescent="0.25">
      <c r="A107" s="13" t="s">
        <v>11</v>
      </c>
      <c r="B107" s="173" t="s">
        <v>257</v>
      </c>
      <c r="C107" s="171"/>
      <c r="D107" s="171"/>
      <c r="E107" s="171"/>
      <c r="F107" s="171"/>
      <c r="G107" s="171"/>
      <c r="H107" s="61"/>
      <c r="I107" s="57">
        <f t="shared" si="0"/>
        <v>0</v>
      </c>
      <c r="J107" s="29"/>
    </row>
    <row r="108" spans="1:12" x14ac:dyDescent="0.25">
      <c r="A108" s="13" t="s">
        <v>12</v>
      </c>
      <c r="B108" s="173" t="s">
        <v>258</v>
      </c>
      <c r="C108" s="171"/>
      <c r="D108" s="171"/>
      <c r="E108" s="171"/>
      <c r="F108" s="171"/>
      <c r="G108" s="171"/>
      <c r="H108" s="61"/>
      <c r="I108" s="57">
        <f t="shared" si="0"/>
        <v>0</v>
      </c>
      <c r="J108" s="29"/>
    </row>
    <row r="109" spans="1:12" x14ac:dyDescent="0.25">
      <c r="A109" s="13" t="s">
        <v>13</v>
      </c>
      <c r="B109" s="173" t="s">
        <v>259</v>
      </c>
      <c r="C109" s="171"/>
      <c r="D109" s="171"/>
      <c r="E109" s="171"/>
      <c r="F109" s="171"/>
      <c r="G109" s="171"/>
      <c r="H109" s="61"/>
      <c r="I109" s="57">
        <f t="shared" si="0"/>
        <v>0</v>
      </c>
      <c r="J109" s="29"/>
    </row>
    <row r="110" spans="1:12" x14ac:dyDescent="0.25">
      <c r="A110" s="13" t="s">
        <v>14</v>
      </c>
      <c r="B110" s="173" t="s">
        <v>260</v>
      </c>
      <c r="C110" s="171"/>
      <c r="D110" s="171"/>
      <c r="E110" s="171"/>
      <c r="F110" s="171"/>
      <c r="G110" s="171"/>
      <c r="H110" s="61"/>
      <c r="I110" s="57">
        <f t="shared" si="0"/>
        <v>0</v>
      </c>
      <c r="J110" s="29"/>
    </row>
    <row r="111" spans="1:12" x14ac:dyDescent="0.25">
      <c r="A111" s="170" t="s">
        <v>58</v>
      </c>
      <c r="B111" s="170"/>
      <c r="C111" s="170"/>
      <c r="D111" s="170"/>
      <c r="E111" s="170"/>
      <c r="F111" s="170"/>
      <c r="G111" s="170"/>
      <c r="H111" s="63">
        <f>SUM(H103:H110)</f>
        <v>0</v>
      </c>
      <c r="I111" s="15">
        <f>SUM(I103:I110)</f>
        <v>0</v>
      </c>
      <c r="J111" s="29"/>
      <c r="K111" s="67"/>
    </row>
    <row r="112" spans="1:12" s="29" customFormat="1" x14ac:dyDescent="0.25">
      <c r="A112" s="20"/>
      <c r="B112" s="20"/>
      <c r="C112" s="20"/>
      <c r="D112" s="20"/>
      <c r="E112" s="20"/>
      <c r="F112" s="20"/>
      <c r="G112" s="20"/>
      <c r="H112" s="21"/>
      <c r="I112" s="2"/>
      <c r="K112" s="68"/>
    </row>
    <row r="113" spans="1:11" s="29" customFormat="1" x14ac:dyDescent="0.25">
      <c r="A113" s="24" t="s">
        <v>120</v>
      </c>
      <c r="B113" s="20"/>
      <c r="C113" s="20"/>
      <c r="D113" s="20"/>
      <c r="E113" s="20"/>
      <c r="F113" s="20"/>
      <c r="G113" s="20"/>
      <c r="H113" s="21"/>
      <c r="I113" s="2"/>
      <c r="K113" s="68"/>
    </row>
    <row r="114" spans="1:11" s="29" customFormat="1" x14ac:dyDescent="0.25">
      <c r="A114" s="24" t="s">
        <v>97</v>
      </c>
      <c r="B114" s="20"/>
      <c r="C114" s="20"/>
      <c r="D114" s="20"/>
      <c r="E114" s="20"/>
      <c r="F114" s="20"/>
      <c r="G114" s="20"/>
      <c r="H114" s="21"/>
      <c r="I114" s="2"/>
      <c r="K114" s="68"/>
    </row>
    <row r="115" spans="1:11" s="29" customFormat="1" x14ac:dyDescent="0.25">
      <c r="A115" s="24" t="s">
        <v>250</v>
      </c>
      <c r="B115" s="20"/>
      <c r="C115" s="20"/>
      <c r="D115" s="20"/>
      <c r="E115" s="20"/>
      <c r="F115" s="20"/>
      <c r="G115" s="20"/>
      <c r="H115" s="21"/>
      <c r="I115" s="2"/>
      <c r="K115" s="68"/>
    </row>
    <row r="116" spans="1:11" s="29" customFormat="1" x14ac:dyDescent="0.25">
      <c r="A116" s="155" t="s">
        <v>251</v>
      </c>
      <c r="B116" s="20"/>
      <c r="C116" s="20"/>
      <c r="D116" s="20"/>
      <c r="E116" s="20"/>
      <c r="F116" s="20"/>
      <c r="G116" s="20"/>
      <c r="H116" s="21"/>
      <c r="I116" s="2"/>
      <c r="K116" s="68"/>
    </row>
    <row r="117" spans="1:11" s="29" customFormat="1" x14ac:dyDescent="0.25">
      <c r="A117" s="155" t="s">
        <v>310</v>
      </c>
      <c r="B117" s="20"/>
      <c r="C117" s="20"/>
      <c r="D117" s="20"/>
      <c r="E117" s="20"/>
      <c r="F117" s="20"/>
      <c r="G117" s="20"/>
      <c r="H117" s="21"/>
      <c r="I117" s="2"/>
      <c r="K117" s="68"/>
    </row>
    <row r="118" spans="1:11" s="29" customFormat="1" x14ac:dyDescent="0.25">
      <c r="A118" s="24" t="s">
        <v>126</v>
      </c>
      <c r="B118" s="20"/>
      <c r="C118" s="20"/>
      <c r="D118" s="20"/>
      <c r="E118" s="20"/>
      <c r="F118" s="20"/>
      <c r="G118" s="20"/>
      <c r="H118" s="21"/>
      <c r="I118" s="2"/>
      <c r="K118" s="68"/>
    </row>
    <row r="119" spans="1:11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29"/>
    </row>
    <row r="120" spans="1:11" x14ac:dyDescent="0.25">
      <c r="A120" s="60" t="s">
        <v>64</v>
      </c>
      <c r="B120" s="214" t="s">
        <v>60</v>
      </c>
      <c r="C120" s="215"/>
      <c r="D120" s="215"/>
      <c r="E120" s="215"/>
      <c r="F120" s="215"/>
      <c r="G120" s="216"/>
      <c r="H120" s="63"/>
      <c r="I120" s="13" t="s">
        <v>1</v>
      </c>
      <c r="J120" s="29"/>
    </row>
    <row r="121" spans="1:11" x14ac:dyDescent="0.25">
      <c r="A121" s="13" t="s">
        <v>7</v>
      </c>
      <c r="B121" s="219" t="s">
        <v>261</v>
      </c>
      <c r="C121" s="220"/>
      <c r="D121" s="220"/>
      <c r="E121" s="220"/>
      <c r="F121" s="220"/>
      <c r="G121" s="220"/>
      <c r="H121" s="39" t="s">
        <v>0</v>
      </c>
      <c r="I121" s="69"/>
      <c r="J121" s="29"/>
    </row>
    <row r="122" spans="1:11" x14ac:dyDescent="0.25">
      <c r="A122" s="13" t="s">
        <v>8</v>
      </c>
      <c r="B122" s="219" t="s">
        <v>262</v>
      </c>
      <c r="C122" s="220"/>
      <c r="D122" s="220"/>
      <c r="E122" s="220"/>
      <c r="F122" s="220"/>
      <c r="G122" s="220"/>
      <c r="H122" s="39" t="s">
        <v>0</v>
      </c>
      <c r="I122" s="69"/>
      <c r="J122" s="29"/>
    </row>
    <row r="123" spans="1:11" x14ac:dyDescent="0.25">
      <c r="A123" s="13" t="s">
        <v>9</v>
      </c>
      <c r="B123" s="219" t="s">
        <v>263</v>
      </c>
      <c r="C123" s="220"/>
      <c r="D123" s="220"/>
      <c r="E123" s="220"/>
      <c r="F123" s="220"/>
      <c r="G123" s="220"/>
      <c r="H123" s="39" t="s">
        <v>0</v>
      </c>
      <c r="I123" s="69"/>
      <c r="J123" s="29"/>
    </row>
    <row r="124" spans="1:11" x14ac:dyDescent="0.25">
      <c r="A124" s="13" t="s">
        <v>10</v>
      </c>
      <c r="B124" s="219" t="s">
        <v>264</v>
      </c>
      <c r="C124" s="220"/>
      <c r="D124" s="220"/>
      <c r="E124" s="220"/>
      <c r="F124" s="220"/>
      <c r="G124" s="220"/>
      <c r="H124" s="39" t="s">
        <v>0</v>
      </c>
      <c r="I124" s="69"/>
      <c r="J124" s="29"/>
    </row>
    <row r="125" spans="1:11" ht="28.8" customHeight="1" x14ac:dyDescent="0.25">
      <c r="A125" s="13" t="s">
        <v>11</v>
      </c>
      <c r="B125" s="221" t="s">
        <v>265</v>
      </c>
      <c r="C125" s="222"/>
      <c r="D125" s="222"/>
      <c r="E125" s="222"/>
      <c r="F125" s="222"/>
      <c r="G125" s="222"/>
      <c r="H125" s="39" t="s">
        <v>0</v>
      </c>
      <c r="I125" s="69"/>
      <c r="J125" s="29"/>
    </row>
    <row r="126" spans="1:11" x14ac:dyDescent="0.25">
      <c r="A126" s="13" t="s">
        <v>12</v>
      </c>
      <c r="B126" s="219" t="s">
        <v>266</v>
      </c>
      <c r="C126" s="220"/>
      <c r="D126" s="220"/>
      <c r="E126" s="220"/>
      <c r="F126" s="220"/>
      <c r="G126" s="220"/>
      <c r="H126" s="39" t="s">
        <v>0</v>
      </c>
      <c r="I126" s="69"/>
      <c r="J126" s="29"/>
    </row>
    <row r="127" spans="1:11" x14ac:dyDescent="0.25">
      <c r="A127" s="170" t="s">
        <v>61</v>
      </c>
      <c r="B127" s="170"/>
      <c r="C127" s="170"/>
      <c r="D127" s="170"/>
      <c r="E127" s="170"/>
      <c r="F127" s="170"/>
      <c r="G127" s="170"/>
      <c r="H127" s="170"/>
      <c r="I127" s="15">
        <f>SUM(I121:I126)</f>
        <v>0</v>
      </c>
      <c r="J127" s="29"/>
    </row>
    <row r="128" spans="1:11" x14ac:dyDescent="0.25">
      <c r="A128" s="20"/>
      <c r="B128" s="20"/>
      <c r="C128" s="20"/>
      <c r="D128" s="20"/>
      <c r="E128" s="20"/>
      <c r="F128" s="20"/>
      <c r="G128" s="20"/>
      <c r="H128" s="20"/>
      <c r="I128" s="2"/>
      <c r="J128" s="29"/>
    </row>
    <row r="129" spans="1:11" x14ac:dyDescent="0.25">
      <c r="A129" s="24" t="s">
        <v>98</v>
      </c>
      <c r="B129" s="20"/>
      <c r="C129" s="20"/>
      <c r="D129" s="20"/>
      <c r="E129" s="20"/>
      <c r="F129" s="20"/>
      <c r="G129" s="20"/>
      <c r="H129" s="20"/>
      <c r="I129" s="2"/>
      <c r="J129" s="29"/>
    </row>
    <row r="130" spans="1:11" x14ac:dyDescent="0.25">
      <c r="A130" s="24" t="s">
        <v>99</v>
      </c>
      <c r="B130" s="20"/>
      <c r="C130" s="20"/>
      <c r="D130" s="20"/>
      <c r="E130" s="20"/>
      <c r="F130" s="20"/>
      <c r="G130" s="20"/>
      <c r="H130" s="20"/>
      <c r="I130" s="2"/>
      <c r="J130" s="29"/>
    </row>
    <row r="131" spans="1:11" x14ac:dyDescent="0.25">
      <c r="A131" s="24" t="s">
        <v>100</v>
      </c>
      <c r="B131" s="20"/>
      <c r="C131" s="20"/>
      <c r="D131" s="20"/>
      <c r="E131" s="20"/>
      <c r="F131" s="20"/>
      <c r="G131" s="20"/>
      <c r="H131" s="20"/>
      <c r="I131" s="2"/>
      <c r="J131" s="29"/>
    </row>
    <row r="132" spans="1:11" x14ac:dyDescent="0.25">
      <c r="A132" s="24" t="s">
        <v>139</v>
      </c>
      <c r="B132" s="20"/>
      <c r="C132" s="20"/>
      <c r="D132" s="20"/>
      <c r="E132" s="20"/>
      <c r="F132" s="20"/>
      <c r="G132" s="20"/>
      <c r="H132" s="20"/>
      <c r="I132" s="2"/>
      <c r="J132" s="29"/>
    </row>
    <row r="133" spans="1:11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29"/>
    </row>
    <row r="134" spans="1:11" x14ac:dyDescent="0.25">
      <c r="A134" s="60">
        <v>2</v>
      </c>
      <c r="B134" s="70" t="s">
        <v>140</v>
      </c>
      <c r="C134" s="70"/>
      <c r="D134" s="70"/>
      <c r="E134" s="70"/>
      <c r="F134" s="70"/>
      <c r="G134" s="70"/>
      <c r="H134" s="70"/>
      <c r="I134" s="70"/>
      <c r="J134" s="29"/>
    </row>
    <row r="135" spans="1:11" x14ac:dyDescent="0.25">
      <c r="A135" s="170" t="s">
        <v>65</v>
      </c>
      <c r="B135" s="170"/>
      <c r="C135" s="170"/>
      <c r="D135" s="170"/>
      <c r="E135" s="170"/>
      <c r="F135" s="170"/>
      <c r="G135" s="170"/>
      <c r="H135" s="170"/>
      <c r="I135" s="13" t="s">
        <v>1</v>
      </c>
      <c r="J135" s="29"/>
    </row>
    <row r="136" spans="1:11" x14ac:dyDescent="0.25">
      <c r="A136" s="13" t="s">
        <v>62</v>
      </c>
      <c r="B136" s="217" t="s">
        <v>141</v>
      </c>
      <c r="C136" s="217"/>
      <c r="D136" s="217"/>
      <c r="E136" s="217"/>
      <c r="F136" s="217"/>
      <c r="G136" s="217"/>
      <c r="H136" s="217"/>
      <c r="I136" s="14">
        <f>I57</f>
        <v>0</v>
      </c>
      <c r="J136" s="29"/>
    </row>
    <row r="137" spans="1:11" x14ac:dyDescent="0.25">
      <c r="A137" s="13" t="s">
        <v>63</v>
      </c>
      <c r="B137" s="217" t="s">
        <v>142</v>
      </c>
      <c r="C137" s="217"/>
      <c r="D137" s="217"/>
      <c r="E137" s="217"/>
      <c r="F137" s="217"/>
      <c r="G137" s="217"/>
      <c r="H137" s="217"/>
      <c r="I137" s="14">
        <f>I111</f>
        <v>0</v>
      </c>
      <c r="J137" s="29"/>
    </row>
    <row r="138" spans="1:11" x14ac:dyDescent="0.25">
      <c r="A138" s="13" t="s">
        <v>64</v>
      </c>
      <c r="B138" s="217" t="s">
        <v>66</v>
      </c>
      <c r="C138" s="217"/>
      <c r="D138" s="217"/>
      <c r="E138" s="217"/>
      <c r="F138" s="217"/>
      <c r="G138" s="217"/>
      <c r="H138" s="217"/>
      <c r="I138" s="14">
        <f>I127</f>
        <v>0</v>
      </c>
      <c r="J138" s="29"/>
    </row>
    <row r="139" spans="1:11" x14ac:dyDescent="0.25">
      <c r="A139" s="210" t="s">
        <v>68</v>
      </c>
      <c r="B139" s="210"/>
      <c r="C139" s="210"/>
      <c r="D139" s="210"/>
      <c r="E139" s="210"/>
      <c r="F139" s="210"/>
      <c r="G139" s="210"/>
      <c r="H139" s="210"/>
      <c r="I139" s="71">
        <f>SUM(I136:I138)</f>
        <v>0</v>
      </c>
      <c r="J139" s="29"/>
      <c r="K139" s="72"/>
    </row>
    <row r="140" spans="1:11" x14ac:dyDescent="0.25">
      <c r="A140" s="202"/>
      <c r="B140" s="203"/>
      <c r="C140" s="203"/>
      <c r="D140" s="203"/>
      <c r="E140" s="203"/>
      <c r="F140" s="203"/>
      <c r="G140" s="203"/>
      <c r="H140" s="203"/>
      <c r="I140" s="203"/>
      <c r="J140" s="29"/>
    </row>
    <row r="141" spans="1:11" x14ac:dyDescent="0.25">
      <c r="A141" s="170" t="s">
        <v>69</v>
      </c>
      <c r="B141" s="170"/>
      <c r="C141" s="170"/>
      <c r="D141" s="170"/>
      <c r="E141" s="170"/>
      <c r="F141" s="170"/>
      <c r="G141" s="170"/>
      <c r="H141" s="170"/>
      <c r="I141" s="170"/>
      <c r="J141" s="29"/>
    </row>
    <row r="142" spans="1:11" x14ac:dyDescent="0.25">
      <c r="A142" s="13">
        <v>3</v>
      </c>
      <c r="B142" s="170" t="s">
        <v>70</v>
      </c>
      <c r="C142" s="170"/>
      <c r="D142" s="170"/>
      <c r="E142" s="170"/>
      <c r="F142" s="170"/>
      <c r="G142" s="170"/>
      <c r="H142" s="13" t="s">
        <v>3</v>
      </c>
      <c r="I142" s="13" t="s">
        <v>1</v>
      </c>
      <c r="J142" s="29"/>
    </row>
    <row r="143" spans="1:11" x14ac:dyDescent="0.25">
      <c r="A143" s="13" t="s">
        <v>7</v>
      </c>
      <c r="B143" s="173" t="s">
        <v>311</v>
      </c>
      <c r="C143" s="171"/>
      <c r="D143" s="171"/>
      <c r="E143" s="171"/>
      <c r="F143" s="171"/>
      <c r="G143" s="171"/>
      <c r="H143" s="10"/>
      <c r="I143" s="14">
        <f>H143*$I$45</f>
        <v>0</v>
      </c>
      <c r="J143" s="29"/>
    </row>
    <row r="144" spans="1:11" x14ac:dyDescent="0.25">
      <c r="A144" s="13" t="s">
        <v>8</v>
      </c>
      <c r="B144" s="173" t="s">
        <v>71</v>
      </c>
      <c r="C144" s="173"/>
      <c r="D144" s="173"/>
      <c r="E144" s="173"/>
      <c r="F144" s="173"/>
      <c r="G144" s="173"/>
      <c r="H144" s="10"/>
      <c r="I144" s="57"/>
      <c r="J144" s="29"/>
    </row>
    <row r="145" spans="1:11" x14ac:dyDescent="0.25">
      <c r="A145" s="13" t="s">
        <v>9</v>
      </c>
      <c r="B145" s="173" t="s">
        <v>312</v>
      </c>
      <c r="C145" s="173"/>
      <c r="D145" s="173"/>
      <c r="E145" s="173"/>
      <c r="F145" s="173"/>
      <c r="G145" s="173"/>
      <c r="H145" s="12"/>
      <c r="I145" s="57">
        <f>H145*$I$45</f>
        <v>0</v>
      </c>
      <c r="J145" s="29"/>
    </row>
    <row r="146" spans="1:11" x14ac:dyDescent="0.25">
      <c r="A146" s="13" t="s">
        <v>10</v>
      </c>
      <c r="B146" s="173" t="s">
        <v>127</v>
      </c>
      <c r="C146" s="173"/>
      <c r="D146" s="173"/>
      <c r="E146" s="173"/>
      <c r="F146" s="173"/>
      <c r="G146" s="173"/>
      <c r="H146" s="10"/>
      <c r="I146" s="57"/>
      <c r="J146" s="29"/>
    </row>
    <row r="147" spans="1:11" x14ac:dyDescent="0.25">
      <c r="A147" s="13" t="s">
        <v>11</v>
      </c>
      <c r="B147" s="173" t="s">
        <v>296</v>
      </c>
      <c r="C147" s="173"/>
      <c r="D147" s="173"/>
      <c r="E147" s="173"/>
      <c r="F147" s="173"/>
      <c r="G147" s="173"/>
      <c r="H147" s="11"/>
      <c r="I147" s="57">
        <f>H147*$I$45</f>
        <v>0</v>
      </c>
      <c r="J147" s="29"/>
      <c r="K147" s="72"/>
    </row>
    <row r="148" spans="1:11" x14ac:dyDescent="0.25">
      <c r="A148" s="210" t="s">
        <v>72</v>
      </c>
      <c r="B148" s="210"/>
      <c r="C148" s="210"/>
      <c r="D148" s="210"/>
      <c r="E148" s="210"/>
      <c r="F148" s="210"/>
      <c r="G148" s="210"/>
      <c r="H148" s="63"/>
      <c r="I148" s="71">
        <f>SUM(I143:I147)</f>
        <v>0</v>
      </c>
      <c r="J148" s="29"/>
    </row>
    <row r="149" spans="1:11" x14ac:dyDescent="0.25">
      <c r="A149" s="146"/>
      <c r="B149" s="147"/>
      <c r="C149" s="147"/>
      <c r="D149" s="147"/>
      <c r="E149" s="147"/>
      <c r="F149" s="147"/>
      <c r="G149" s="147"/>
      <c r="H149" s="148"/>
      <c r="I149" s="149"/>
      <c r="J149" s="29"/>
    </row>
    <row r="150" spans="1:11" ht="57.75" customHeight="1" x14ac:dyDescent="0.25">
      <c r="A150" s="223" t="s">
        <v>267</v>
      </c>
      <c r="B150" s="223"/>
      <c r="C150" s="223"/>
      <c r="D150" s="223"/>
      <c r="E150" s="223"/>
      <c r="F150" s="223"/>
      <c r="G150" s="223"/>
      <c r="H150" s="223"/>
      <c r="I150" s="223"/>
      <c r="J150" s="29"/>
    </row>
    <row r="151" spans="1:11" customFormat="1" x14ac:dyDescent="0.25">
      <c r="A151" s="156" t="s">
        <v>268</v>
      </c>
      <c r="B151" s="145"/>
      <c r="C151" s="145"/>
      <c r="D151" s="145"/>
      <c r="E151" s="145"/>
      <c r="F151" s="145"/>
      <c r="G151" s="145"/>
      <c r="H151" s="145"/>
      <c r="I151" s="145"/>
      <c r="J151" s="153"/>
    </row>
    <row r="152" spans="1:11" customFormat="1" x14ac:dyDescent="0.25">
      <c r="A152" s="156" t="s">
        <v>218</v>
      </c>
      <c r="B152" s="145"/>
      <c r="C152" s="145"/>
      <c r="D152" s="145"/>
      <c r="E152" s="145"/>
      <c r="F152" s="145"/>
      <c r="G152" s="145"/>
      <c r="H152" s="145"/>
      <c r="I152" s="145"/>
      <c r="J152" s="153"/>
    </row>
    <row r="153" spans="1:11" customFormat="1" x14ac:dyDescent="0.25">
      <c r="A153" s="156" t="s">
        <v>269</v>
      </c>
      <c r="B153" s="145"/>
      <c r="C153" s="145"/>
      <c r="D153" s="145"/>
      <c r="E153" s="145"/>
      <c r="F153" s="145"/>
      <c r="G153" s="145"/>
      <c r="H153" s="145"/>
      <c r="I153" s="145"/>
      <c r="J153" s="153"/>
    </row>
    <row r="154" spans="1:11" customFormat="1" x14ac:dyDescent="0.25">
      <c r="A154" s="156" t="s">
        <v>219</v>
      </c>
      <c r="B154" s="145"/>
      <c r="C154" s="145"/>
      <c r="D154" s="145"/>
      <c r="E154" s="145"/>
      <c r="F154" s="145"/>
      <c r="G154" s="145"/>
      <c r="H154" s="145"/>
      <c r="I154" s="145"/>
      <c r="J154" s="153"/>
    </row>
    <row r="155" spans="1:11" customFormat="1" x14ac:dyDescent="0.25">
      <c r="A155" s="156" t="s">
        <v>220</v>
      </c>
      <c r="B155" s="145"/>
      <c r="C155" s="145"/>
      <c r="D155" s="145"/>
      <c r="E155" s="145"/>
      <c r="F155" s="145"/>
      <c r="G155" s="145"/>
      <c r="H155" s="145"/>
      <c r="I155" s="145"/>
      <c r="J155" s="153"/>
    </row>
    <row r="156" spans="1:11" customFormat="1" x14ac:dyDescent="0.25">
      <c r="A156" s="156" t="s">
        <v>221</v>
      </c>
      <c r="B156" s="145"/>
      <c r="C156" s="145"/>
      <c r="D156" s="145"/>
      <c r="E156" s="145"/>
      <c r="F156" s="145"/>
      <c r="G156" s="145"/>
      <c r="H156" s="145"/>
      <c r="I156" s="145"/>
      <c r="J156" s="153"/>
    </row>
    <row r="157" spans="1:11" customFormat="1" x14ac:dyDescent="0.25">
      <c r="A157" s="157" t="s">
        <v>222</v>
      </c>
      <c r="B157" s="145"/>
      <c r="C157" s="145"/>
      <c r="D157" s="145"/>
      <c r="E157" s="145"/>
      <c r="F157" s="145"/>
      <c r="G157" s="145"/>
      <c r="H157" s="145"/>
      <c r="I157" s="145"/>
      <c r="J157" s="153"/>
    </row>
    <row r="158" spans="1:11" customFormat="1" x14ac:dyDescent="0.25">
      <c r="A158" s="157" t="s">
        <v>223</v>
      </c>
      <c r="B158" s="145"/>
      <c r="C158" s="145"/>
      <c r="D158" s="145"/>
      <c r="E158" s="145"/>
      <c r="F158" s="145"/>
      <c r="G158" s="145"/>
      <c r="H158" s="145"/>
      <c r="I158" s="145"/>
      <c r="J158" s="153"/>
    </row>
    <row r="159" spans="1:11" customFormat="1" x14ac:dyDescent="0.25">
      <c r="A159" s="156" t="s">
        <v>224</v>
      </c>
      <c r="B159" s="145"/>
      <c r="C159" s="145"/>
      <c r="D159" s="145"/>
      <c r="E159" s="145"/>
      <c r="F159" s="145"/>
      <c r="G159" s="145"/>
      <c r="H159" s="145"/>
      <c r="I159" s="145"/>
      <c r="J159" s="153"/>
    </row>
    <row r="160" spans="1:11" customFormat="1" x14ac:dyDescent="0.25">
      <c r="A160" s="157" t="s">
        <v>225</v>
      </c>
      <c r="B160" s="145"/>
      <c r="C160" s="145"/>
      <c r="D160" s="145"/>
      <c r="E160" s="145"/>
      <c r="F160" s="145"/>
      <c r="G160" s="145"/>
      <c r="H160" s="145"/>
      <c r="I160" s="145"/>
      <c r="J160" s="153"/>
    </row>
    <row r="161" spans="1:10" customFormat="1" x14ac:dyDescent="0.25">
      <c r="A161" s="157" t="s">
        <v>226</v>
      </c>
      <c r="B161" s="145"/>
      <c r="C161" s="145"/>
      <c r="D161" s="145"/>
      <c r="E161" s="145"/>
      <c r="F161" s="145"/>
      <c r="G161" s="145"/>
      <c r="H161" s="145"/>
      <c r="I161" s="145"/>
      <c r="J161" s="153"/>
    </row>
    <row r="162" spans="1:10" customFormat="1" x14ac:dyDescent="0.25">
      <c r="A162" s="156" t="s">
        <v>227</v>
      </c>
      <c r="B162" s="145"/>
      <c r="C162" s="145"/>
      <c r="D162" s="145"/>
      <c r="E162" s="145"/>
      <c r="F162" s="145"/>
      <c r="G162" s="145"/>
      <c r="H162" s="145"/>
      <c r="I162" s="145"/>
      <c r="J162" s="153"/>
    </row>
    <row r="163" spans="1:10" customFormat="1" x14ac:dyDescent="0.25">
      <c r="A163" s="157" t="s">
        <v>228</v>
      </c>
      <c r="B163" s="145"/>
      <c r="C163" s="145"/>
      <c r="D163" s="145"/>
      <c r="E163" s="145"/>
      <c r="F163" s="145"/>
      <c r="G163" s="145"/>
      <c r="H163" s="145"/>
      <c r="I163" s="145"/>
      <c r="J163" s="153"/>
    </row>
    <row r="164" spans="1:10" customFormat="1" x14ac:dyDescent="0.25">
      <c r="A164" s="157" t="s">
        <v>229</v>
      </c>
      <c r="B164" s="145"/>
      <c r="C164" s="145"/>
      <c r="D164" s="145"/>
      <c r="E164" s="145"/>
      <c r="F164" s="145"/>
      <c r="G164" s="145"/>
      <c r="H164" s="145"/>
      <c r="I164" s="145"/>
      <c r="J164" s="153"/>
    </row>
    <row r="165" spans="1:10" customFormat="1" x14ac:dyDescent="0.25">
      <c r="A165" s="157" t="s">
        <v>230</v>
      </c>
      <c r="B165" s="145"/>
      <c r="C165" s="145"/>
      <c r="D165" s="145"/>
      <c r="E165" s="145"/>
      <c r="F165" s="145"/>
      <c r="G165" s="145"/>
      <c r="H165" s="145"/>
      <c r="I165" s="145"/>
      <c r="J165" s="153"/>
    </row>
    <row r="166" spans="1:10" customFormat="1" x14ac:dyDescent="0.25">
      <c r="A166" s="156" t="s">
        <v>231</v>
      </c>
      <c r="B166" s="145"/>
      <c r="C166" s="145"/>
      <c r="D166" s="145"/>
      <c r="E166" s="145"/>
      <c r="F166" s="145"/>
      <c r="G166" s="145"/>
      <c r="H166" s="145"/>
      <c r="I166" s="145"/>
      <c r="J166" s="153"/>
    </row>
    <row r="167" spans="1:10" x14ac:dyDescent="0.25">
      <c r="A167" s="24"/>
      <c r="B167" s="150"/>
      <c r="C167" s="150"/>
      <c r="D167" s="150"/>
      <c r="E167" s="150"/>
      <c r="F167" s="150"/>
      <c r="G167" s="150"/>
      <c r="H167" s="151"/>
      <c r="I167" s="152"/>
      <c r="J167" s="29"/>
    </row>
    <row r="168" spans="1:10" x14ac:dyDescent="0.25">
      <c r="A168" s="214"/>
      <c r="B168" s="215"/>
      <c r="C168" s="215"/>
      <c r="D168" s="215"/>
      <c r="E168" s="215"/>
      <c r="F168" s="215"/>
      <c r="G168" s="215"/>
      <c r="H168" s="215"/>
      <c r="I168" s="215"/>
      <c r="J168" s="29"/>
    </row>
    <row r="169" spans="1:10" x14ac:dyDescent="0.25">
      <c r="A169" s="170" t="s">
        <v>73</v>
      </c>
      <c r="B169" s="170"/>
      <c r="C169" s="170"/>
      <c r="D169" s="170"/>
      <c r="E169" s="170"/>
      <c r="F169" s="170"/>
      <c r="G169" s="170"/>
      <c r="H169" s="170"/>
      <c r="I169" s="170"/>
      <c r="J169" s="29"/>
    </row>
    <row r="170" spans="1:10" x14ac:dyDescent="0.25">
      <c r="A170" s="20"/>
      <c r="B170" s="20"/>
      <c r="C170" s="20"/>
      <c r="D170" s="20"/>
      <c r="E170" s="20"/>
      <c r="F170" s="20"/>
      <c r="G170" s="20"/>
      <c r="H170" s="20"/>
      <c r="I170" s="20"/>
      <c r="J170" s="29"/>
    </row>
    <row r="171" spans="1:10" x14ac:dyDescent="0.25">
      <c r="A171" s="24" t="s">
        <v>128</v>
      </c>
      <c r="B171" s="20"/>
      <c r="C171" s="20"/>
      <c r="D171" s="20"/>
      <c r="E171" s="20"/>
      <c r="F171" s="20"/>
      <c r="G171" s="20"/>
      <c r="H171" s="20"/>
      <c r="I171" s="20"/>
      <c r="J171" s="29"/>
    </row>
    <row r="172" spans="1:10" x14ac:dyDescent="0.25">
      <c r="A172" s="24" t="s">
        <v>129</v>
      </c>
      <c r="B172" s="20"/>
      <c r="C172" s="20"/>
      <c r="D172" s="20"/>
      <c r="E172" s="20"/>
      <c r="F172" s="20"/>
      <c r="G172" s="20"/>
      <c r="H172" s="20"/>
      <c r="I172" s="20"/>
      <c r="J172" s="29"/>
    </row>
    <row r="173" spans="1:10" x14ac:dyDescent="0.25">
      <c r="A173" s="20"/>
      <c r="B173" s="20"/>
      <c r="C173" s="20"/>
      <c r="D173" s="20"/>
      <c r="E173" s="20"/>
      <c r="F173" s="20"/>
      <c r="G173" s="20"/>
      <c r="H173" s="20"/>
      <c r="I173" s="20"/>
      <c r="J173" s="29"/>
    </row>
    <row r="174" spans="1:10" x14ac:dyDescent="0.25">
      <c r="A174" s="60" t="s">
        <v>22</v>
      </c>
      <c r="B174" s="170" t="s">
        <v>130</v>
      </c>
      <c r="C174" s="170"/>
      <c r="D174" s="170"/>
      <c r="E174" s="170"/>
      <c r="F174" s="170"/>
      <c r="G174" s="170"/>
      <c r="H174" s="13" t="s">
        <v>3</v>
      </c>
      <c r="I174" s="13" t="s">
        <v>1</v>
      </c>
      <c r="J174" s="29"/>
    </row>
    <row r="175" spans="1:10" x14ac:dyDescent="0.25">
      <c r="A175" s="13" t="s">
        <v>7</v>
      </c>
      <c r="B175" s="174" t="s">
        <v>277</v>
      </c>
      <c r="C175" s="174"/>
      <c r="D175" s="174"/>
      <c r="E175" s="174"/>
      <c r="F175" s="174"/>
      <c r="G175" s="174"/>
      <c r="H175" s="8"/>
      <c r="I175" s="57">
        <f>H175*$I$45</f>
        <v>0</v>
      </c>
      <c r="J175" s="29"/>
    </row>
    <row r="176" spans="1:10" ht="27.6" customHeight="1" x14ac:dyDescent="0.25">
      <c r="A176" s="13" t="s">
        <v>8</v>
      </c>
      <c r="B176" s="218" t="s">
        <v>271</v>
      </c>
      <c r="C176" s="174"/>
      <c r="D176" s="174"/>
      <c r="E176" s="174"/>
      <c r="F176" s="174"/>
      <c r="G176" s="174"/>
      <c r="H176" s="8"/>
      <c r="I176" s="14">
        <f>H176*($I$45+$I$139+$I$148)</f>
        <v>0</v>
      </c>
      <c r="J176" s="29"/>
    </row>
    <row r="177" spans="1:10" ht="25.8" customHeight="1" x14ac:dyDescent="0.25">
      <c r="A177" s="13" t="s">
        <v>9</v>
      </c>
      <c r="B177" s="174" t="s">
        <v>272</v>
      </c>
      <c r="C177" s="174"/>
      <c r="D177" s="174"/>
      <c r="E177" s="174"/>
      <c r="F177" s="174"/>
      <c r="G177" s="174"/>
      <c r="H177" s="8"/>
      <c r="I177" s="14">
        <f>H177*($I$45+$I$139+$I$148)</f>
        <v>0</v>
      </c>
      <c r="J177" s="29"/>
    </row>
    <row r="178" spans="1:10" ht="27.6" customHeight="1" x14ac:dyDescent="0.25">
      <c r="A178" s="13" t="s">
        <v>10</v>
      </c>
      <c r="B178" s="218" t="s">
        <v>273</v>
      </c>
      <c r="C178" s="174"/>
      <c r="D178" s="174"/>
      <c r="E178" s="174"/>
      <c r="F178" s="174"/>
      <c r="G178" s="174"/>
      <c r="H178" s="10"/>
      <c r="I178" s="14">
        <f>H178*($I$45+$I$139+$I$148)</f>
        <v>0</v>
      </c>
      <c r="J178" s="29"/>
    </row>
    <row r="179" spans="1:10" ht="26.4" customHeight="1" x14ac:dyDescent="0.25">
      <c r="A179" s="13" t="s">
        <v>11</v>
      </c>
      <c r="B179" s="218" t="s">
        <v>274</v>
      </c>
      <c r="C179" s="218"/>
      <c r="D179" s="218"/>
      <c r="E179" s="218"/>
      <c r="F179" s="218"/>
      <c r="G179" s="218"/>
      <c r="H179" s="8"/>
      <c r="I179" s="14">
        <f>H179*($I$45+$I$139+$I$148)</f>
        <v>0</v>
      </c>
      <c r="J179" s="29"/>
    </row>
    <row r="180" spans="1:10" x14ac:dyDescent="0.25">
      <c r="A180" s="13" t="s">
        <v>12</v>
      </c>
      <c r="B180" s="171" t="s">
        <v>270</v>
      </c>
      <c r="C180" s="171"/>
      <c r="D180" s="171"/>
      <c r="E180" s="171"/>
      <c r="F180" s="171"/>
      <c r="G180" s="171"/>
      <c r="H180" s="8"/>
      <c r="I180" s="14"/>
      <c r="J180" s="29"/>
    </row>
    <row r="181" spans="1:10" x14ac:dyDescent="0.25">
      <c r="A181" s="170" t="s">
        <v>17</v>
      </c>
      <c r="B181" s="170"/>
      <c r="C181" s="170"/>
      <c r="D181" s="170"/>
      <c r="E181" s="170"/>
      <c r="F181" s="170"/>
      <c r="G181" s="170"/>
      <c r="H181" s="63"/>
      <c r="I181" s="15">
        <f>SUM(I175:I180)</f>
        <v>0</v>
      </c>
      <c r="J181" s="29"/>
    </row>
    <row r="182" spans="1:10" x14ac:dyDescent="0.25">
      <c r="A182" s="20"/>
      <c r="B182" s="20"/>
      <c r="C182" s="20"/>
      <c r="D182" s="20"/>
      <c r="E182" s="20"/>
      <c r="F182" s="20"/>
      <c r="G182" s="20"/>
      <c r="H182" s="21"/>
      <c r="I182" s="2"/>
      <c r="J182" s="29"/>
    </row>
    <row r="183" spans="1:10" x14ac:dyDescent="0.25">
      <c r="A183" s="158" t="s">
        <v>276</v>
      </c>
      <c r="B183" s="20"/>
      <c r="C183" s="20"/>
      <c r="D183" s="20"/>
      <c r="E183" s="20"/>
      <c r="F183" s="20"/>
      <c r="G183" s="20"/>
      <c r="H183" s="21"/>
      <c r="I183" s="2"/>
      <c r="J183" s="29"/>
    </row>
    <row r="184" spans="1:10" x14ac:dyDescent="0.25">
      <c r="A184" s="159" t="s">
        <v>275</v>
      </c>
      <c r="B184" s="20"/>
      <c r="C184" s="20"/>
      <c r="D184" s="20"/>
      <c r="E184" s="20"/>
      <c r="F184" s="20"/>
      <c r="G184" s="20"/>
      <c r="H184" s="21"/>
      <c r="I184" s="2"/>
      <c r="J184" s="29"/>
    </row>
    <row r="185" spans="1:10" x14ac:dyDescent="0.25">
      <c r="A185" s="20"/>
      <c r="B185" s="20"/>
      <c r="C185" s="20"/>
      <c r="D185" s="20"/>
      <c r="E185" s="20"/>
      <c r="F185" s="20"/>
      <c r="G185" s="20"/>
      <c r="H185" s="20"/>
      <c r="I185" s="20"/>
      <c r="J185" s="29"/>
    </row>
    <row r="186" spans="1:10" x14ac:dyDescent="0.25">
      <c r="A186" s="60" t="s">
        <v>23</v>
      </c>
      <c r="B186" s="214" t="s">
        <v>131</v>
      </c>
      <c r="C186" s="215"/>
      <c r="D186" s="215"/>
      <c r="E186" s="215"/>
      <c r="F186" s="215"/>
      <c r="G186" s="216"/>
      <c r="H186" s="13" t="s">
        <v>3</v>
      </c>
      <c r="I186" s="13" t="s">
        <v>1</v>
      </c>
      <c r="J186" s="29"/>
    </row>
    <row r="187" spans="1:10" x14ac:dyDescent="0.25">
      <c r="A187" s="13" t="s">
        <v>7</v>
      </c>
      <c r="B187" s="225" t="s">
        <v>143</v>
      </c>
      <c r="C187" s="226"/>
      <c r="D187" s="226"/>
      <c r="E187" s="226"/>
      <c r="F187" s="226"/>
      <c r="G187" s="227"/>
      <c r="H187" s="8">
        <v>0</v>
      </c>
      <c r="I187" s="57">
        <v>0</v>
      </c>
      <c r="J187" s="29"/>
    </row>
    <row r="188" spans="1:10" x14ac:dyDescent="0.25">
      <c r="A188" s="214" t="s">
        <v>19</v>
      </c>
      <c r="B188" s="215"/>
      <c r="C188" s="215"/>
      <c r="D188" s="215"/>
      <c r="E188" s="215"/>
      <c r="F188" s="215"/>
      <c r="G188" s="216"/>
      <c r="H188" s="63">
        <f>ROUND(SUM(H187),4)</f>
        <v>0</v>
      </c>
      <c r="I188" s="15">
        <f>SUM(I187)</f>
        <v>0</v>
      </c>
      <c r="J188" s="29"/>
    </row>
    <row r="189" spans="1:10" x14ac:dyDescent="0.25">
      <c r="A189" s="23"/>
      <c r="B189" s="22"/>
      <c r="C189" s="22"/>
      <c r="D189" s="22"/>
      <c r="E189" s="22"/>
      <c r="F189" s="22"/>
      <c r="G189" s="22"/>
      <c r="H189" s="22"/>
      <c r="I189" s="22"/>
      <c r="J189" s="29"/>
    </row>
    <row r="190" spans="1:10" x14ac:dyDescent="0.25">
      <c r="A190" s="170" t="s">
        <v>74</v>
      </c>
      <c r="B190" s="170"/>
      <c r="C190" s="170"/>
      <c r="D190" s="170"/>
      <c r="E190" s="170"/>
      <c r="F190" s="170"/>
      <c r="G190" s="170"/>
      <c r="H190" s="170"/>
      <c r="I190" s="170"/>
      <c r="J190" s="29"/>
    </row>
    <row r="191" spans="1:10" x14ac:dyDescent="0.25">
      <c r="A191" s="60">
        <v>4</v>
      </c>
      <c r="B191" s="207" t="s">
        <v>75</v>
      </c>
      <c r="C191" s="208"/>
      <c r="D191" s="208"/>
      <c r="E191" s="208"/>
      <c r="F191" s="208"/>
      <c r="G191" s="209"/>
      <c r="H191" s="70"/>
      <c r="I191" s="13" t="s">
        <v>1</v>
      </c>
      <c r="J191" s="29"/>
    </row>
    <row r="192" spans="1:10" x14ac:dyDescent="0.25">
      <c r="A192" s="13" t="s">
        <v>22</v>
      </c>
      <c r="B192" s="211" t="s">
        <v>132</v>
      </c>
      <c r="C192" s="212"/>
      <c r="D192" s="212"/>
      <c r="E192" s="212"/>
      <c r="F192" s="212"/>
      <c r="G192" s="213"/>
      <c r="H192" s="73"/>
      <c r="I192" s="14">
        <f>I181</f>
        <v>0</v>
      </c>
      <c r="J192" s="29"/>
    </row>
    <row r="193" spans="1:10" x14ac:dyDescent="0.25">
      <c r="A193" s="13" t="s">
        <v>23</v>
      </c>
      <c r="B193" s="211" t="s">
        <v>133</v>
      </c>
      <c r="C193" s="212"/>
      <c r="D193" s="212"/>
      <c r="E193" s="212"/>
      <c r="F193" s="212"/>
      <c r="G193" s="213"/>
      <c r="H193" s="73"/>
      <c r="I193" s="14">
        <f>I188</f>
        <v>0</v>
      </c>
      <c r="J193" s="29"/>
    </row>
    <row r="194" spans="1:10" x14ac:dyDescent="0.25">
      <c r="A194" s="210" t="s">
        <v>76</v>
      </c>
      <c r="B194" s="210"/>
      <c r="C194" s="210"/>
      <c r="D194" s="210"/>
      <c r="E194" s="210"/>
      <c r="F194" s="210"/>
      <c r="G194" s="210"/>
      <c r="H194" s="210"/>
      <c r="I194" s="71">
        <f>SUM(I192:I193)</f>
        <v>0</v>
      </c>
      <c r="J194" s="29"/>
    </row>
    <row r="195" spans="1:10" x14ac:dyDescent="0.25">
      <c r="A195" s="202"/>
      <c r="B195" s="203"/>
      <c r="C195" s="203"/>
      <c r="D195" s="203"/>
      <c r="E195" s="203"/>
      <c r="F195" s="203"/>
      <c r="G195" s="203"/>
      <c r="H195" s="203"/>
      <c r="I195" s="203"/>
      <c r="J195" s="29"/>
    </row>
    <row r="196" spans="1:10" x14ac:dyDescent="0.25">
      <c r="A196" s="170" t="s">
        <v>77</v>
      </c>
      <c r="B196" s="170"/>
      <c r="C196" s="170"/>
      <c r="D196" s="170"/>
      <c r="E196" s="170"/>
      <c r="F196" s="170"/>
      <c r="G196" s="170"/>
      <c r="H196" s="170"/>
      <c r="I196" s="170"/>
      <c r="J196" s="29"/>
    </row>
    <row r="197" spans="1:10" x14ac:dyDescent="0.25">
      <c r="A197" s="13">
        <v>5</v>
      </c>
      <c r="B197" s="170" t="s">
        <v>16</v>
      </c>
      <c r="C197" s="170"/>
      <c r="D197" s="170"/>
      <c r="E197" s="170"/>
      <c r="F197" s="170"/>
      <c r="G197" s="170"/>
      <c r="H197" s="13"/>
      <c r="I197" s="13" t="s">
        <v>1</v>
      </c>
      <c r="J197" s="29"/>
    </row>
    <row r="198" spans="1:10" x14ac:dyDescent="0.25">
      <c r="A198" s="13" t="s">
        <v>7</v>
      </c>
      <c r="B198" s="219" t="s">
        <v>278</v>
      </c>
      <c r="C198" s="219"/>
      <c r="D198" s="219"/>
      <c r="E198" s="219"/>
      <c r="F198" s="219"/>
      <c r="G198" s="219"/>
      <c r="H198" s="39" t="s">
        <v>0</v>
      </c>
      <c r="I198" s="14"/>
      <c r="J198" s="29"/>
    </row>
    <row r="199" spans="1:10" x14ac:dyDescent="0.25">
      <c r="A199" s="13" t="s">
        <v>8</v>
      </c>
      <c r="B199" s="219" t="s">
        <v>279</v>
      </c>
      <c r="C199" s="219"/>
      <c r="D199" s="219"/>
      <c r="E199" s="219"/>
      <c r="F199" s="219"/>
      <c r="G199" s="219"/>
      <c r="H199" s="39" t="s">
        <v>0</v>
      </c>
      <c r="I199" s="14"/>
      <c r="J199" s="29"/>
    </row>
    <row r="200" spans="1:10" x14ac:dyDescent="0.25">
      <c r="A200" s="13" t="s">
        <v>9</v>
      </c>
      <c r="B200" s="219" t="s">
        <v>280</v>
      </c>
      <c r="C200" s="219"/>
      <c r="D200" s="219"/>
      <c r="E200" s="219"/>
      <c r="F200" s="219"/>
      <c r="G200" s="219"/>
      <c r="H200" s="39" t="s">
        <v>0</v>
      </c>
      <c r="I200" s="14"/>
      <c r="J200" s="29"/>
    </row>
    <row r="201" spans="1:10" ht="30" customHeight="1" x14ac:dyDescent="0.25">
      <c r="A201" s="103" t="s">
        <v>10</v>
      </c>
      <c r="B201" s="254" t="s">
        <v>288</v>
      </c>
      <c r="C201" s="255"/>
      <c r="D201" s="255"/>
      <c r="E201" s="255"/>
      <c r="F201" s="255"/>
      <c r="G201" s="256"/>
      <c r="H201" s="39" t="s">
        <v>0</v>
      </c>
      <c r="I201" s="16"/>
      <c r="J201" s="29"/>
    </row>
    <row r="202" spans="1:10" x14ac:dyDescent="0.25">
      <c r="A202" s="103" t="s">
        <v>11</v>
      </c>
      <c r="B202" s="257" t="s">
        <v>289</v>
      </c>
      <c r="C202" s="258"/>
      <c r="D202" s="258"/>
      <c r="E202" s="258"/>
      <c r="F202" s="258"/>
      <c r="G202" s="259"/>
      <c r="H202" s="39" t="s">
        <v>0</v>
      </c>
      <c r="I202" s="16"/>
      <c r="J202" s="29"/>
    </row>
    <row r="203" spans="1:10" x14ac:dyDescent="0.25">
      <c r="A203" s="13" t="s">
        <v>12</v>
      </c>
      <c r="B203" s="220" t="s">
        <v>290</v>
      </c>
      <c r="C203" s="220"/>
      <c r="D203" s="220"/>
      <c r="E203" s="220"/>
      <c r="F203" s="220"/>
      <c r="G203" s="220"/>
      <c r="H203" s="39" t="s">
        <v>0</v>
      </c>
      <c r="I203" s="14"/>
      <c r="J203" s="29"/>
    </row>
    <row r="204" spans="1:10" x14ac:dyDescent="0.25">
      <c r="A204" s="210" t="s">
        <v>78</v>
      </c>
      <c r="B204" s="210"/>
      <c r="C204" s="210"/>
      <c r="D204" s="210"/>
      <c r="E204" s="210"/>
      <c r="F204" s="210"/>
      <c r="G204" s="210"/>
      <c r="H204" s="63" t="s">
        <v>0</v>
      </c>
      <c r="I204" s="71">
        <f>SUM(I198:I203)</f>
        <v>0</v>
      </c>
      <c r="J204" s="29"/>
    </row>
    <row r="205" spans="1:10" s="29" customFormat="1" x14ac:dyDescent="0.25">
      <c r="A205" s="26"/>
      <c r="B205" s="26"/>
      <c r="C205" s="26"/>
      <c r="D205" s="26"/>
      <c r="E205" s="26"/>
      <c r="F205" s="26"/>
      <c r="G205" s="26"/>
      <c r="H205" s="26"/>
      <c r="I205" s="26"/>
    </row>
    <row r="206" spans="1:10" s="29" customFormat="1" x14ac:dyDescent="0.25">
      <c r="A206" s="24" t="s">
        <v>286</v>
      </c>
      <c r="B206" s="20"/>
      <c r="C206" s="20"/>
      <c r="D206" s="20"/>
      <c r="E206" s="20"/>
      <c r="F206" s="20"/>
      <c r="G206" s="20"/>
      <c r="H206" s="20"/>
      <c r="I206" s="20"/>
    </row>
    <row r="207" spans="1:10" customFormat="1" x14ac:dyDescent="0.25">
      <c r="A207" s="159" t="s">
        <v>281</v>
      </c>
      <c r="B207" s="160"/>
      <c r="C207" s="160"/>
      <c r="D207" s="160"/>
      <c r="E207" s="160"/>
      <c r="F207" s="160"/>
      <c r="G207" s="160"/>
      <c r="H207" s="160"/>
      <c r="I207" s="160"/>
    </row>
    <row r="208" spans="1:10" customFormat="1" x14ac:dyDescent="0.25">
      <c r="A208" s="159" t="s">
        <v>282</v>
      </c>
      <c r="B208" s="160"/>
      <c r="C208" s="160"/>
      <c r="D208" s="160"/>
      <c r="E208" s="160"/>
      <c r="F208" s="160"/>
      <c r="G208" s="160"/>
      <c r="H208" s="160"/>
      <c r="I208" s="160"/>
    </row>
    <row r="209" spans="1:13" customFormat="1" x14ac:dyDescent="0.25">
      <c r="A209" s="159" t="s">
        <v>283</v>
      </c>
      <c r="B209" s="160"/>
      <c r="C209" s="160"/>
      <c r="D209" s="160"/>
      <c r="E209" s="160"/>
      <c r="F209" s="160"/>
      <c r="G209" s="160"/>
      <c r="H209" s="160"/>
      <c r="I209" s="160"/>
    </row>
    <row r="210" spans="1:13" customFormat="1" x14ac:dyDescent="0.25">
      <c r="A210" s="159" t="s">
        <v>284</v>
      </c>
      <c r="B210" s="160"/>
      <c r="C210" s="160"/>
      <c r="D210" s="160"/>
      <c r="E210" s="160"/>
      <c r="F210" s="160"/>
      <c r="G210" s="160"/>
      <c r="H210" s="160"/>
      <c r="I210" s="160"/>
    </row>
    <row r="211" spans="1:13" customFormat="1" x14ac:dyDescent="0.25">
      <c r="A211" s="159" t="s">
        <v>287</v>
      </c>
      <c r="B211" s="160"/>
      <c r="C211" s="160"/>
      <c r="D211" s="160"/>
      <c r="E211" s="160"/>
      <c r="F211" s="160"/>
      <c r="G211" s="160"/>
      <c r="H211" s="160"/>
      <c r="I211" s="160"/>
    </row>
    <row r="212" spans="1:13" customFormat="1" x14ac:dyDescent="0.25">
      <c r="A212" s="159" t="s">
        <v>285</v>
      </c>
      <c r="B212" s="160"/>
      <c r="C212" s="160"/>
      <c r="D212" s="160"/>
      <c r="E212" s="160"/>
      <c r="F212" s="160"/>
      <c r="G212" s="160"/>
      <c r="H212" s="160"/>
      <c r="I212" s="160"/>
    </row>
    <row r="213" spans="1:13" s="29" customFormat="1" x14ac:dyDescent="0.25">
      <c r="A213" s="25"/>
      <c r="B213" s="20"/>
      <c r="C213" s="20"/>
      <c r="D213" s="20"/>
      <c r="E213" s="20"/>
      <c r="F213" s="20"/>
      <c r="G213" s="20"/>
      <c r="H213" s="20"/>
      <c r="I213" s="20"/>
    </row>
    <row r="214" spans="1:13" x14ac:dyDescent="0.25">
      <c r="A214" s="170" t="s">
        <v>79</v>
      </c>
      <c r="B214" s="170"/>
      <c r="C214" s="170"/>
      <c r="D214" s="170"/>
      <c r="E214" s="170"/>
      <c r="F214" s="170"/>
      <c r="G214" s="170"/>
      <c r="H214" s="170"/>
      <c r="I214" s="170"/>
      <c r="J214" s="29"/>
    </row>
    <row r="215" spans="1:13" x14ac:dyDescent="0.25">
      <c r="A215" s="13">
        <v>6</v>
      </c>
      <c r="B215" s="170" t="s">
        <v>21</v>
      </c>
      <c r="C215" s="170"/>
      <c r="D215" s="170"/>
      <c r="E215" s="170"/>
      <c r="F215" s="170"/>
      <c r="G215" s="170"/>
      <c r="H215" s="13" t="s">
        <v>3</v>
      </c>
      <c r="I215" s="13" t="s">
        <v>1</v>
      </c>
      <c r="J215" s="29"/>
    </row>
    <row r="216" spans="1:13" x14ac:dyDescent="0.25">
      <c r="A216" s="13" t="s">
        <v>7</v>
      </c>
      <c r="B216" s="173" t="s">
        <v>291</v>
      </c>
      <c r="C216" s="173"/>
      <c r="D216" s="173"/>
      <c r="E216" s="173"/>
      <c r="F216" s="173"/>
      <c r="G216" s="173"/>
      <c r="H216" s="74"/>
      <c r="I216" s="16">
        <f>H216*I234</f>
        <v>0</v>
      </c>
      <c r="J216" s="29"/>
    </row>
    <row r="217" spans="1:13" x14ac:dyDescent="0.25">
      <c r="A217" s="13" t="s">
        <v>8</v>
      </c>
      <c r="B217" s="173" t="s">
        <v>292</v>
      </c>
      <c r="C217" s="173"/>
      <c r="D217" s="173"/>
      <c r="E217" s="173"/>
      <c r="F217" s="173"/>
      <c r="G217" s="173"/>
      <c r="H217" s="74"/>
      <c r="I217" s="16">
        <f>H217*(I216+I234)</f>
        <v>0</v>
      </c>
      <c r="J217" s="29"/>
    </row>
    <row r="218" spans="1:13" x14ac:dyDescent="0.25">
      <c r="A218" s="13" t="s">
        <v>10</v>
      </c>
      <c r="B218" s="224" t="s">
        <v>50</v>
      </c>
      <c r="C218" s="224"/>
      <c r="D218" s="224"/>
      <c r="E218" s="224"/>
      <c r="F218" s="224"/>
      <c r="G218" s="224"/>
      <c r="H218" s="9">
        <f>SUM(H219:H221)</f>
        <v>0</v>
      </c>
      <c r="I218" s="75"/>
      <c r="J218" s="29"/>
    </row>
    <row r="219" spans="1:13" x14ac:dyDescent="0.25">
      <c r="A219" s="13" t="s">
        <v>146</v>
      </c>
      <c r="B219" s="173" t="s">
        <v>293</v>
      </c>
      <c r="C219" s="173"/>
      <c r="D219" s="173"/>
      <c r="E219" s="173"/>
      <c r="F219" s="173"/>
      <c r="G219" s="173"/>
      <c r="H219" s="76"/>
      <c r="I219" s="16">
        <f>ROUND(($I$234+$I$216+$I$217)/(1-$H$218)*H219,2)</f>
        <v>0</v>
      </c>
      <c r="J219" s="29"/>
      <c r="K219" s="72"/>
    </row>
    <row r="220" spans="1:13" x14ac:dyDescent="0.25">
      <c r="A220" s="13" t="s">
        <v>147</v>
      </c>
      <c r="B220" s="173" t="s">
        <v>294</v>
      </c>
      <c r="C220" s="173"/>
      <c r="D220" s="173"/>
      <c r="E220" s="173"/>
      <c r="F220" s="173"/>
      <c r="G220" s="173"/>
      <c r="H220" s="76"/>
      <c r="I220" s="16">
        <f t="shared" ref="I220:I221" si="1">ROUND(($I$234+$I$216+$I$217)/(1-$H$218)*H220,2)</f>
        <v>0</v>
      </c>
      <c r="J220" s="29"/>
      <c r="K220" s="72"/>
    </row>
    <row r="221" spans="1:13" x14ac:dyDescent="0.25">
      <c r="A221" s="13" t="s">
        <v>148</v>
      </c>
      <c r="B221" s="173" t="s">
        <v>295</v>
      </c>
      <c r="C221" s="173"/>
      <c r="D221" s="173"/>
      <c r="E221" s="173"/>
      <c r="F221" s="173"/>
      <c r="G221" s="173"/>
      <c r="H221" s="76"/>
      <c r="I221" s="16">
        <f t="shared" si="1"/>
        <v>0</v>
      </c>
      <c r="J221" s="29"/>
      <c r="K221" s="72"/>
    </row>
    <row r="222" spans="1:13" x14ac:dyDescent="0.25">
      <c r="A222" s="210" t="s">
        <v>80</v>
      </c>
      <c r="B222" s="210"/>
      <c r="C222" s="210"/>
      <c r="D222" s="210"/>
      <c r="E222" s="210"/>
      <c r="F222" s="210"/>
      <c r="G222" s="210"/>
      <c r="H222" s="102"/>
      <c r="I222" s="71">
        <f>SUM(I216:I217,I219:I221)</f>
        <v>0</v>
      </c>
      <c r="J222" s="29"/>
      <c r="K222" s="72"/>
      <c r="M222" s="72"/>
    </row>
    <row r="223" spans="1:13" x14ac:dyDescent="0.25">
      <c r="A223" s="7"/>
      <c r="B223" s="77"/>
      <c r="C223" s="77"/>
      <c r="D223" s="77"/>
      <c r="E223" s="77"/>
      <c r="F223" s="77"/>
      <c r="G223" s="77"/>
      <c r="H223" s="77"/>
      <c r="I223" s="77"/>
    </row>
    <row r="224" spans="1:13" x14ac:dyDescent="0.25">
      <c r="A224" s="129" t="s">
        <v>105</v>
      </c>
      <c r="B224" s="77"/>
      <c r="C224" s="77"/>
      <c r="D224" s="77"/>
      <c r="E224" s="77"/>
      <c r="F224" s="77"/>
      <c r="G224" s="77"/>
      <c r="H224" s="77"/>
      <c r="I224" s="77"/>
    </row>
    <row r="225" spans="1:11" x14ac:dyDescent="0.25">
      <c r="A225" s="129" t="s">
        <v>106</v>
      </c>
      <c r="B225" s="77"/>
      <c r="C225" s="77"/>
      <c r="D225" s="77"/>
      <c r="E225" s="77"/>
      <c r="F225" s="77"/>
      <c r="G225" s="77"/>
      <c r="H225" s="77"/>
      <c r="I225" s="77"/>
    </row>
    <row r="226" spans="1:11" x14ac:dyDescent="0.25">
      <c r="A226" s="7"/>
      <c r="B226" s="7"/>
      <c r="C226" s="7"/>
      <c r="D226" s="7"/>
      <c r="E226" s="7"/>
      <c r="F226" s="7"/>
      <c r="G226" s="7"/>
      <c r="H226" s="7"/>
      <c r="I226" s="2"/>
    </row>
    <row r="227" spans="1:11" x14ac:dyDescent="0.25">
      <c r="A227" s="170" t="s">
        <v>81</v>
      </c>
      <c r="B227" s="170"/>
      <c r="C227" s="170"/>
      <c r="D227" s="170"/>
      <c r="E227" s="170"/>
      <c r="F227" s="170"/>
      <c r="G227" s="170"/>
      <c r="H227" s="170"/>
      <c r="I227" s="170"/>
      <c r="K227" s="78"/>
    </row>
    <row r="228" spans="1:11" x14ac:dyDescent="0.25">
      <c r="A228" s="170" t="s">
        <v>24</v>
      </c>
      <c r="B228" s="170"/>
      <c r="C228" s="170"/>
      <c r="D228" s="170"/>
      <c r="E228" s="170"/>
      <c r="F228" s="170"/>
      <c r="G228" s="170"/>
      <c r="H228" s="170"/>
      <c r="I228" s="13" t="s">
        <v>1</v>
      </c>
    </row>
    <row r="229" spans="1:11" x14ac:dyDescent="0.25">
      <c r="A229" s="17" t="s">
        <v>7</v>
      </c>
      <c r="B229" s="172" t="str">
        <f>A37</f>
        <v>MÓDULO 1 - COMPOSIÇÃO DA REMUNERAÇÃO</v>
      </c>
      <c r="C229" s="172"/>
      <c r="D229" s="172"/>
      <c r="E229" s="172"/>
      <c r="F229" s="172"/>
      <c r="G229" s="172"/>
      <c r="H229" s="172"/>
      <c r="I229" s="16">
        <f>I45</f>
        <v>0</v>
      </c>
    </row>
    <row r="230" spans="1:11" x14ac:dyDescent="0.25">
      <c r="A230" s="17" t="s">
        <v>8</v>
      </c>
      <c r="B230" s="172" t="str">
        <f>A51</f>
        <v>MÓDULO 2 – ENCARGOS E BENEFÍCIOS ANUAIS, MENSAIS E DIÁRIOS</v>
      </c>
      <c r="C230" s="172"/>
      <c r="D230" s="172"/>
      <c r="E230" s="172"/>
      <c r="F230" s="172"/>
      <c r="G230" s="172"/>
      <c r="H230" s="172"/>
      <c r="I230" s="16">
        <f>I139</f>
        <v>0</v>
      </c>
    </row>
    <row r="231" spans="1:11" x14ac:dyDescent="0.25">
      <c r="A231" s="17" t="s">
        <v>9</v>
      </c>
      <c r="B231" s="172" t="str">
        <f>A141</f>
        <v>MÓDULO 3 – PROVISÃO PARA RESCISÃO</v>
      </c>
      <c r="C231" s="172"/>
      <c r="D231" s="172"/>
      <c r="E231" s="172"/>
      <c r="F231" s="172"/>
      <c r="G231" s="172"/>
      <c r="H231" s="172"/>
      <c r="I231" s="16">
        <f>I148</f>
        <v>0</v>
      </c>
      <c r="K231" s="78"/>
    </row>
    <row r="232" spans="1:11" x14ac:dyDescent="0.25">
      <c r="A232" s="18" t="s">
        <v>10</v>
      </c>
      <c r="B232" s="172" t="str">
        <f>A169</f>
        <v>MÓDULO 4 – CUSTO DE REPOSIÇÃO DO PROFISSIONAL AUSENTE</v>
      </c>
      <c r="C232" s="172"/>
      <c r="D232" s="172"/>
      <c r="E232" s="172"/>
      <c r="F232" s="172"/>
      <c r="G232" s="172"/>
      <c r="H232" s="172"/>
      <c r="I232" s="16">
        <f>I194</f>
        <v>0</v>
      </c>
      <c r="K232" s="78"/>
    </row>
    <row r="233" spans="1:11" x14ac:dyDescent="0.25">
      <c r="A233" s="18" t="s">
        <v>11</v>
      </c>
      <c r="B233" s="172" t="str">
        <f>A196</f>
        <v>MÓDULO 5 – INSUMOS DIVERSOS</v>
      </c>
      <c r="C233" s="172"/>
      <c r="D233" s="172"/>
      <c r="E233" s="172"/>
      <c r="F233" s="172"/>
      <c r="G233" s="172"/>
      <c r="H233" s="172"/>
      <c r="I233" s="16">
        <f>I204</f>
        <v>0</v>
      </c>
    </row>
    <row r="234" spans="1:11" x14ac:dyDescent="0.25">
      <c r="A234" s="13"/>
      <c r="B234" s="170" t="s">
        <v>82</v>
      </c>
      <c r="C234" s="170"/>
      <c r="D234" s="170"/>
      <c r="E234" s="170"/>
      <c r="F234" s="170"/>
      <c r="G234" s="170"/>
      <c r="H234" s="170"/>
      <c r="I234" s="15">
        <f>SUM(I229:I233)</f>
        <v>0</v>
      </c>
      <c r="K234" s="72"/>
    </row>
    <row r="235" spans="1:11" x14ac:dyDescent="0.25">
      <c r="A235" s="18" t="s">
        <v>12</v>
      </c>
      <c r="B235" s="172" t="str">
        <f>A214</f>
        <v>MÓDULO 6 – CUSTOS INDIRETOS, TRIBUTOS E LUCRO</v>
      </c>
      <c r="C235" s="172"/>
      <c r="D235" s="172"/>
      <c r="E235" s="172"/>
      <c r="F235" s="172"/>
      <c r="G235" s="172"/>
      <c r="H235" s="172"/>
      <c r="I235" s="57">
        <f>I222</f>
        <v>0</v>
      </c>
    </row>
    <row r="236" spans="1:11" x14ac:dyDescent="0.25">
      <c r="A236" s="210" t="s">
        <v>107</v>
      </c>
      <c r="B236" s="210"/>
      <c r="C236" s="210"/>
      <c r="D236" s="210"/>
      <c r="E236" s="210"/>
      <c r="F236" s="210"/>
      <c r="G236" s="210"/>
      <c r="H236" s="210"/>
      <c r="I236" s="71">
        <f>ROUND(SUM(I234:I235),2)</f>
        <v>0</v>
      </c>
    </row>
    <row r="237" spans="1:11" x14ac:dyDescent="0.25">
      <c r="A237" s="20"/>
      <c r="B237" s="20"/>
      <c r="C237" s="20"/>
      <c r="D237" s="20"/>
      <c r="E237" s="20"/>
      <c r="F237" s="20"/>
      <c r="G237" s="20"/>
      <c r="H237" s="20"/>
      <c r="I237" s="2"/>
    </row>
    <row r="238" spans="1:11" x14ac:dyDescent="0.25">
      <c r="A238" s="228" t="s">
        <v>115</v>
      </c>
      <c r="B238" s="228"/>
      <c r="C238" s="228"/>
      <c r="D238" s="228"/>
      <c r="E238" s="228"/>
      <c r="F238" s="228"/>
      <c r="G238" s="228"/>
      <c r="H238" s="228"/>
      <c r="I238" s="228"/>
    </row>
    <row r="239" spans="1:11" ht="13.8" hidden="1" thickBot="1" x14ac:dyDescent="0.3">
      <c r="A239" s="7"/>
      <c r="B239" s="178" t="s">
        <v>26</v>
      </c>
      <c r="C239" s="178"/>
      <c r="D239" s="178"/>
      <c r="E239" s="178"/>
      <c r="F239" s="178"/>
      <c r="G239" s="178"/>
      <c r="H239" s="20"/>
      <c r="I239" s="20"/>
    </row>
    <row r="240" spans="1:11" ht="40.5" hidden="1" customHeight="1" thickBot="1" x14ac:dyDescent="0.3">
      <c r="A240" s="185" t="s">
        <v>28</v>
      </c>
      <c r="B240" s="186"/>
      <c r="C240" s="185" t="s">
        <v>29</v>
      </c>
      <c r="D240" s="186"/>
      <c r="E240" s="185" t="s">
        <v>31</v>
      </c>
      <c r="F240" s="186"/>
      <c r="G240" s="79" t="s">
        <v>30</v>
      </c>
      <c r="H240" s="80" t="s">
        <v>27</v>
      </c>
      <c r="I240" s="81" t="s">
        <v>1</v>
      </c>
    </row>
    <row r="241" spans="1:9" hidden="1" x14ac:dyDescent="0.25">
      <c r="A241" s="189" t="s">
        <v>32</v>
      </c>
      <c r="B241" s="190"/>
      <c r="C241" s="233" t="s">
        <v>36</v>
      </c>
      <c r="D241" s="234"/>
      <c r="E241" s="187"/>
      <c r="F241" s="188"/>
      <c r="G241" s="82" t="s">
        <v>36</v>
      </c>
      <c r="H241" s="83"/>
      <c r="I241" s="84">
        <v>0</v>
      </c>
    </row>
    <row r="242" spans="1:9" hidden="1" x14ac:dyDescent="0.25">
      <c r="A242" s="235" t="s">
        <v>33</v>
      </c>
      <c r="B242" s="236"/>
      <c r="C242" s="229" t="s">
        <v>36</v>
      </c>
      <c r="D242" s="230"/>
      <c r="E242" s="231"/>
      <c r="F242" s="232"/>
      <c r="G242" s="85" t="s">
        <v>36</v>
      </c>
      <c r="H242" s="86"/>
      <c r="I242" s="5">
        <v>0</v>
      </c>
    </row>
    <row r="243" spans="1:9" hidden="1" x14ac:dyDescent="0.25">
      <c r="A243" s="235" t="s">
        <v>34</v>
      </c>
      <c r="B243" s="236"/>
      <c r="C243" s="229" t="s">
        <v>36</v>
      </c>
      <c r="D243" s="230"/>
      <c r="E243" s="231"/>
      <c r="F243" s="232"/>
      <c r="G243" s="85" t="s">
        <v>36</v>
      </c>
      <c r="H243" s="86"/>
      <c r="I243" s="5">
        <v>0</v>
      </c>
    </row>
    <row r="244" spans="1:9" hidden="1" x14ac:dyDescent="0.25">
      <c r="A244" s="235" t="s">
        <v>35</v>
      </c>
      <c r="B244" s="236"/>
      <c r="C244" s="229" t="s">
        <v>36</v>
      </c>
      <c r="D244" s="230"/>
      <c r="E244" s="231"/>
      <c r="F244" s="232"/>
      <c r="G244" s="85" t="s">
        <v>36</v>
      </c>
      <c r="H244" s="86"/>
      <c r="I244" s="5">
        <v>0</v>
      </c>
    </row>
    <row r="245" spans="1:9" hidden="1" x14ac:dyDescent="0.25">
      <c r="A245" s="261"/>
      <c r="B245" s="214"/>
      <c r="C245" s="231"/>
      <c r="D245" s="232"/>
      <c r="E245" s="231"/>
      <c r="F245" s="232"/>
      <c r="G245" s="87"/>
      <c r="H245" s="88"/>
      <c r="I245" s="5"/>
    </row>
    <row r="246" spans="1:9" ht="13.8" hidden="1" thickBot="1" x14ac:dyDescent="0.3">
      <c r="A246" s="262"/>
      <c r="B246" s="263"/>
      <c r="C246" s="191"/>
      <c r="D246" s="192"/>
      <c r="E246" s="191"/>
      <c r="F246" s="192"/>
      <c r="G246" s="89"/>
      <c r="H246" s="90"/>
      <c r="I246" s="6"/>
    </row>
    <row r="247" spans="1:9" ht="13.8" hidden="1" thickBot="1" x14ac:dyDescent="0.3">
      <c r="A247" s="244" t="s">
        <v>37</v>
      </c>
      <c r="B247" s="245"/>
      <c r="C247" s="245"/>
      <c r="D247" s="245"/>
      <c r="E247" s="245"/>
      <c r="F247" s="245"/>
      <c r="G247" s="245"/>
      <c r="H247" s="246"/>
      <c r="I247" s="1">
        <f>SUM(I245:I246)</f>
        <v>0</v>
      </c>
    </row>
    <row r="248" spans="1:9" hidden="1" x14ac:dyDescent="0.25"/>
    <row r="249" spans="1:9" ht="13.8" hidden="1" thickBot="1" x14ac:dyDescent="0.3">
      <c r="A249" s="7" t="s">
        <v>38</v>
      </c>
      <c r="B249" s="178" t="s">
        <v>39</v>
      </c>
      <c r="C249" s="178"/>
      <c r="D249" s="178"/>
      <c r="E249" s="178"/>
      <c r="F249" s="178"/>
      <c r="G249" s="178"/>
      <c r="H249" s="20"/>
      <c r="I249" s="20"/>
    </row>
    <row r="250" spans="1:9" ht="13.8" hidden="1" thickBot="1" x14ac:dyDescent="0.3">
      <c r="A250" s="194" t="s">
        <v>40</v>
      </c>
      <c r="B250" s="195"/>
      <c r="C250" s="195"/>
      <c r="D250" s="195"/>
      <c r="E250" s="195"/>
      <c r="F250" s="195"/>
      <c r="G250" s="195"/>
      <c r="H250" s="195"/>
      <c r="I250" s="196"/>
    </row>
    <row r="251" spans="1:9" ht="13.8" hidden="1" thickBot="1" x14ac:dyDescent="0.3">
      <c r="A251" s="91"/>
      <c r="B251" s="241" t="s">
        <v>41</v>
      </c>
      <c r="C251" s="242"/>
      <c r="D251" s="242"/>
      <c r="E251" s="242"/>
      <c r="F251" s="242"/>
      <c r="G251" s="242"/>
      <c r="H251" s="243"/>
      <c r="I251" s="81" t="s">
        <v>1</v>
      </c>
    </row>
    <row r="252" spans="1:9" hidden="1" x14ac:dyDescent="0.25">
      <c r="A252" s="92" t="s">
        <v>7</v>
      </c>
      <c r="B252" s="179" t="s">
        <v>42</v>
      </c>
      <c r="C252" s="180"/>
      <c r="D252" s="180"/>
      <c r="E252" s="180"/>
      <c r="F252" s="180"/>
      <c r="G252" s="180"/>
      <c r="H252" s="181"/>
      <c r="I252" s="93">
        <f>I219</f>
        <v>0</v>
      </c>
    </row>
    <row r="253" spans="1:9" hidden="1" x14ac:dyDescent="0.25">
      <c r="A253" s="3" t="s">
        <v>8</v>
      </c>
      <c r="B253" s="182" t="s">
        <v>43</v>
      </c>
      <c r="C253" s="183"/>
      <c r="D253" s="183"/>
      <c r="E253" s="183"/>
      <c r="F253" s="183"/>
      <c r="G253" s="183"/>
      <c r="H253" s="184"/>
      <c r="I253" s="4" t="e">
        <f>#REF!</f>
        <v>#REF!</v>
      </c>
    </row>
    <row r="254" spans="1:9" ht="13.8" hidden="1" thickBot="1" x14ac:dyDescent="0.3">
      <c r="A254" s="3" t="s">
        <v>9</v>
      </c>
      <c r="B254" s="238" t="s">
        <v>44</v>
      </c>
      <c r="C254" s="239"/>
      <c r="D254" s="239"/>
      <c r="E254" s="239"/>
      <c r="F254" s="239"/>
      <c r="G254" s="239"/>
      <c r="H254" s="240"/>
      <c r="I254" s="4">
        <f>I222</f>
        <v>0</v>
      </c>
    </row>
    <row r="255" spans="1:9" ht="13.8" hidden="1" thickBot="1" x14ac:dyDescent="0.3">
      <c r="A255" s="175" t="s">
        <v>20</v>
      </c>
      <c r="B255" s="176"/>
      <c r="C255" s="176"/>
      <c r="D255" s="176"/>
      <c r="E255" s="176"/>
      <c r="F255" s="176"/>
      <c r="G255" s="176"/>
      <c r="H255" s="177"/>
      <c r="I255" s="1" t="e">
        <f>SUM(I252:I254)</f>
        <v>#REF!</v>
      </c>
    </row>
    <row r="256" spans="1:9" hidden="1" x14ac:dyDescent="0.25">
      <c r="A256" s="7" t="s">
        <v>18</v>
      </c>
      <c r="B256" s="28" t="s">
        <v>45</v>
      </c>
    </row>
    <row r="257" spans="1:11" hidden="1" x14ac:dyDescent="0.25"/>
    <row r="258" spans="1:11" hidden="1" x14ac:dyDescent="0.25"/>
    <row r="259" spans="1:11" ht="27.75" customHeight="1" x14ac:dyDescent="0.25">
      <c r="A259" s="247" t="s">
        <v>28</v>
      </c>
      <c r="B259" s="247"/>
      <c r="C259" s="237" t="s">
        <v>108</v>
      </c>
      <c r="D259" s="237"/>
      <c r="E259" s="237" t="s">
        <v>112</v>
      </c>
      <c r="F259" s="237"/>
      <c r="G259" s="34" t="s">
        <v>111</v>
      </c>
      <c r="H259" s="33" t="s">
        <v>110</v>
      </c>
      <c r="I259" s="27" t="s">
        <v>109</v>
      </c>
      <c r="K259" s="94"/>
    </row>
    <row r="260" spans="1:11" ht="30" customHeight="1" x14ac:dyDescent="0.25">
      <c r="A260" s="95" t="s">
        <v>113</v>
      </c>
      <c r="B260" s="96"/>
      <c r="C260" s="265">
        <f>I236</f>
        <v>0</v>
      </c>
      <c r="D260" s="199"/>
      <c r="E260" s="266"/>
      <c r="F260" s="266"/>
      <c r="G260" s="97">
        <f>C260*E260</f>
        <v>0</v>
      </c>
      <c r="H260" s="98"/>
      <c r="I260" s="97">
        <f>G260*H260</f>
        <v>0</v>
      </c>
      <c r="K260" s="94"/>
    </row>
    <row r="261" spans="1:11" x14ac:dyDescent="0.25">
      <c r="A261" s="228" t="s">
        <v>114</v>
      </c>
      <c r="B261" s="228"/>
      <c r="C261" s="228"/>
      <c r="D261" s="228"/>
      <c r="E261" s="228"/>
      <c r="F261" s="228"/>
      <c r="G261" s="228"/>
      <c r="H261" s="228"/>
      <c r="I261" s="99">
        <f>SUM(I260)</f>
        <v>0</v>
      </c>
      <c r="K261" s="94"/>
    </row>
    <row r="263" spans="1:11" x14ac:dyDescent="0.25">
      <c r="A263" s="228" t="s">
        <v>116</v>
      </c>
      <c r="B263" s="228"/>
      <c r="C263" s="228"/>
      <c r="D263" s="228"/>
      <c r="E263" s="228"/>
      <c r="F263" s="228"/>
      <c r="G263" s="228"/>
      <c r="H263" s="228"/>
      <c r="I263" s="228"/>
    </row>
    <row r="264" spans="1:11" x14ac:dyDescent="0.25">
      <c r="A264" s="100"/>
      <c r="B264" s="228" t="s">
        <v>117</v>
      </c>
      <c r="C264" s="228"/>
      <c r="D264" s="228"/>
      <c r="E264" s="228"/>
      <c r="F264" s="228"/>
      <c r="G264" s="228"/>
      <c r="H264" s="228"/>
      <c r="I264" s="13" t="s">
        <v>1</v>
      </c>
    </row>
    <row r="265" spans="1:11" x14ac:dyDescent="0.25">
      <c r="A265" s="101" t="s">
        <v>7</v>
      </c>
      <c r="B265" s="211" t="s">
        <v>42</v>
      </c>
      <c r="C265" s="212"/>
      <c r="D265" s="212"/>
      <c r="E265" s="212"/>
      <c r="F265" s="212"/>
      <c r="G265" s="212"/>
      <c r="H265" s="213"/>
      <c r="I265" s="100">
        <f>G260</f>
        <v>0</v>
      </c>
    </row>
    <row r="266" spans="1:11" x14ac:dyDescent="0.25">
      <c r="A266" s="101" t="s">
        <v>8</v>
      </c>
      <c r="B266" s="211" t="s">
        <v>43</v>
      </c>
      <c r="C266" s="212"/>
      <c r="D266" s="212"/>
      <c r="E266" s="212"/>
      <c r="F266" s="212"/>
      <c r="G266" s="212"/>
      <c r="H266" s="213"/>
      <c r="I266" s="100">
        <f>I260</f>
        <v>0</v>
      </c>
    </row>
    <row r="267" spans="1:11" x14ac:dyDescent="0.25">
      <c r="A267" s="199" t="s">
        <v>9</v>
      </c>
      <c r="B267" s="260" t="s">
        <v>118</v>
      </c>
      <c r="C267" s="260"/>
      <c r="D267" s="260"/>
      <c r="E267" s="260"/>
      <c r="F267" s="260"/>
      <c r="G267" s="260"/>
      <c r="H267" s="260"/>
      <c r="I267" s="264">
        <f>I266*12</f>
        <v>0</v>
      </c>
    </row>
    <row r="268" spans="1:11" x14ac:dyDescent="0.25">
      <c r="A268" s="199"/>
      <c r="B268" s="260"/>
      <c r="C268" s="260"/>
      <c r="D268" s="260"/>
      <c r="E268" s="260"/>
      <c r="F268" s="260"/>
      <c r="G268" s="260"/>
      <c r="H268" s="260"/>
      <c r="I268" s="228"/>
      <c r="K268" s="67"/>
    </row>
    <row r="270" spans="1:11" x14ac:dyDescent="0.25">
      <c r="A270" s="24" t="s">
        <v>119</v>
      </c>
    </row>
  </sheetData>
  <mergeCells count="162">
    <mergeCell ref="A259:B259"/>
    <mergeCell ref="A55:G55"/>
    <mergeCell ref="B56:G56"/>
    <mergeCell ref="B201:G201"/>
    <mergeCell ref="B202:G202"/>
    <mergeCell ref="B239:G239"/>
    <mergeCell ref="E259:F259"/>
    <mergeCell ref="A236:H236"/>
    <mergeCell ref="A267:A268"/>
    <mergeCell ref="B267:H268"/>
    <mergeCell ref="B192:G192"/>
    <mergeCell ref="A190:I190"/>
    <mergeCell ref="A204:G204"/>
    <mergeCell ref="A214:I214"/>
    <mergeCell ref="B215:G215"/>
    <mergeCell ref="B216:G216"/>
    <mergeCell ref="B197:G197"/>
    <mergeCell ref="B200:G200"/>
    <mergeCell ref="A244:B244"/>
    <mergeCell ref="A245:B245"/>
    <mergeCell ref="A246:B246"/>
    <mergeCell ref="I267:I268"/>
    <mergeCell ref="C260:D260"/>
    <mergeCell ref="E260:F260"/>
    <mergeCell ref="A261:H261"/>
    <mergeCell ref="A238:I238"/>
    <mergeCell ref="A263:I263"/>
    <mergeCell ref="B264:H264"/>
    <mergeCell ref="B265:H265"/>
    <mergeCell ref="B266:H266"/>
    <mergeCell ref="C244:D244"/>
    <mergeCell ref="C245:D245"/>
    <mergeCell ref="C246:D246"/>
    <mergeCell ref="E245:F245"/>
    <mergeCell ref="C240:D240"/>
    <mergeCell ref="C241:D241"/>
    <mergeCell ref="C242:D242"/>
    <mergeCell ref="C243:D243"/>
    <mergeCell ref="A242:B242"/>
    <mergeCell ref="A243:B243"/>
    <mergeCell ref="C259:D259"/>
    <mergeCell ref="B254:H254"/>
    <mergeCell ref="A250:I250"/>
    <mergeCell ref="B251:H251"/>
    <mergeCell ref="A247:H247"/>
    <mergeCell ref="E244:F244"/>
    <mergeCell ref="E242:F242"/>
    <mergeCell ref="E243:F243"/>
    <mergeCell ref="B219:G219"/>
    <mergeCell ref="B220:G220"/>
    <mergeCell ref="A141:I141"/>
    <mergeCell ref="B235:H235"/>
    <mergeCell ref="B145:G145"/>
    <mergeCell ref="B174:G174"/>
    <mergeCell ref="B175:G175"/>
    <mergeCell ref="B176:G176"/>
    <mergeCell ref="B177:G177"/>
    <mergeCell ref="A150:I150"/>
    <mergeCell ref="B217:G217"/>
    <mergeCell ref="B218:G218"/>
    <mergeCell ref="A194:H194"/>
    <mergeCell ref="B199:G199"/>
    <mergeCell ref="B198:G198"/>
    <mergeCell ref="A188:G188"/>
    <mergeCell ref="B186:G186"/>
    <mergeCell ref="B180:G180"/>
    <mergeCell ref="A168:I168"/>
    <mergeCell ref="B179:G179"/>
    <mergeCell ref="A181:G181"/>
    <mergeCell ref="B187:G187"/>
    <mergeCell ref="B203:G203"/>
    <mergeCell ref="A195:I195"/>
    <mergeCell ref="A196:I196"/>
    <mergeCell ref="B191:G191"/>
    <mergeCell ref="B105:G105"/>
    <mergeCell ref="B193:G193"/>
    <mergeCell ref="A222:G222"/>
    <mergeCell ref="A227:I227"/>
    <mergeCell ref="B120:G120"/>
    <mergeCell ref="A169:I169"/>
    <mergeCell ref="A135:H135"/>
    <mergeCell ref="B136:H136"/>
    <mergeCell ref="B137:H137"/>
    <mergeCell ref="B178:G178"/>
    <mergeCell ref="B138:H138"/>
    <mergeCell ref="A139:H139"/>
    <mergeCell ref="A148:G148"/>
    <mergeCell ref="B126:G126"/>
    <mergeCell ref="B124:G124"/>
    <mergeCell ref="B121:G121"/>
    <mergeCell ref="B122:G122"/>
    <mergeCell ref="B123:G123"/>
    <mergeCell ref="B146:G146"/>
    <mergeCell ref="B147:G147"/>
    <mergeCell ref="B125:G125"/>
    <mergeCell ref="A127:H127"/>
    <mergeCell ref="A140:I140"/>
    <mergeCell ref="B28:H28"/>
    <mergeCell ref="B29:H29"/>
    <mergeCell ref="B30:H30"/>
    <mergeCell ref="B142:G142"/>
    <mergeCell ref="B143:G143"/>
    <mergeCell ref="B144:G144"/>
    <mergeCell ref="A37:I37"/>
    <mergeCell ref="B38:G38"/>
    <mergeCell ref="B39:G39"/>
    <mergeCell ref="B43:G43"/>
    <mergeCell ref="B42:G42"/>
    <mergeCell ref="B40:G40"/>
    <mergeCell ref="B41:G41"/>
    <mergeCell ref="A111:G111"/>
    <mergeCell ref="B104:G104"/>
    <mergeCell ref="B52:G52"/>
    <mergeCell ref="B102:G102"/>
    <mergeCell ref="B44:G44"/>
    <mergeCell ref="A45:H45"/>
    <mergeCell ref="A51:I51"/>
    <mergeCell ref="B103:G103"/>
    <mergeCell ref="B106:G106"/>
    <mergeCell ref="B107:G107"/>
    <mergeCell ref="B31:H31"/>
    <mergeCell ref="A1:I1"/>
    <mergeCell ref="A27:I27"/>
    <mergeCell ref="A8:I8"/>
    <mergeCell ref="A16:B16"/>
    <mergeCell ref="A15:B15"/>
    <mergeCell ref="C15:D15"/>
    <mergeCell ref="E15:I15"/>
    <mergeCell ref="A14:I14"/>
    <mergeCell ref="C16:D16"/>
    <mergeCell ref="E16:I16"/>
    <mergeCell ref="B9:H9"/>
    <mergeCell ref="B10:H10"/>
    <mergeCell ref="B11:H11"/>
    <mergeCell ref="B12:H12"/>
    <mergeCell ref="A6:F6"/>
    <mergeCell ref="A3:F3"/>
    <mergeCell ref="A4:F4"/>
    <mergeCell ref="B32:H32"/>
    <mergeCell ref="B108:G108"/>
    <mergeCell ref="B53:G53"/>
    <mergeCell ref="B54:G54"/>
    <mergeCell ref="A57:G57"/>
    <mergeCell ref="B109:G109"/>
    <mergeCell ref="B110:G110"/>
    <mergeCell ref="A255:H255"/>
    <mergeCell ref="B249:G249"/>
    <mergeCell ref="B252:H252"/>
    <mergeCell ref="B253:H253"/>
    <mergeCell ref="E240:F240"/>
    <mergeCell ref="E241:F241"/>
    <mergeCell ref="A241:B241"/>
    <mergeCell ref="B221:G221"/>
    <mergeCell ref="A228:H228"/>
    <mergeCell ref="B233:H233"/>
    <mergeCell ref="B234:H234"/>
    <mergeCell ref="B229:H229"/>
    <mergeCell ref="B230:H230"/>
    <mergeCell ref="B231:H231"/>
    <mergeCell ref="A240:B240"/>
    <mergeCell ref="E246:F246"/>
    <mergeCell ref="B232:H232"/>
  </mergeCells>
  <phoneticPr fontId="4" type="noConversion"/>
  <pageMargins left="0.39370078740157483" right="0.19685039370078741" top="0.59055118110236227" bottom="0.39370078740157483" header="0.15748031496062992" footer="0.15748031496062992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E10F5-2FF1-46BE-91ED-A9CACF620E9F}">
  <dimension ref="A1:E33"/>
  <sheetViews>
    <sheetView zoomScaleNormal="100" workbookViewId="0">
      <selection sqref="A1:D1"/>
    </sheetView>
  </sheetViews>
  <sheetFormatPr defaultRowHeight="13.2" x14ac:dyDescent="0.25"/>
  <cols>
    <col min="2" max="2" width="40.44140625" customWidth="1"/>
    <col min="3" max="3" width="21.77734375" customWidth="1"/>
    <col min="4" max="4" width="28.21875" customWidth="1"/>
    <col min="5" max="5" width="9.21875" bestFit="1" customWidth="1"/>
    <col min="258" max="258" width="40.44140625" customWidth="1"/>
    <col min="259" max="259" width="21.77734375" customWidth="1"/>
    <col min="260" max="260" width="28.21875" customWidth="1"/>
    <col min="514" max="514" width="40.44140625" customWidth="1"/>
    <col min="515" max="515" width="21.77734375" customWidth="1"/>
    <col min="516" max="516" width="28.21875" customWidth="1"/>
    <col min="770" max="770" width="40.44140625" customWidth="1"/>
    <col min="771" max="771" width="21.77734375" customWidth="1"/>
    <col min="772" max="772" width="28.21875" customWidth="1"/>
    <col min="1026" max="1026" width="40.44140625" customWidth="1"/>
    <col min="1027" max="1027" width="21.77734375" customWidth="1"/>
    <col min="1028" max="1028" width="28.21875" customWidth="1"/>
    <col min="1282" max="1282" width="40.44140625" customWidth="1"/>
    <col min="1283" max="1283" width="21.77734375" customWidth="1"/>
    <col min="1284" max="1284" width="28.21875" customWidth="1"/>
    <col min="1538" max="1538" width="40.44140625" customWidth="1"/>
    <col min="1539" max="1539" width="21.77734375" customWidth="1"/>
    <col min="1540" max="1540" width="28.21875" customWidth="1"/>
    <col min="1794" max="1794" width="40.44140625" customWidth="1"/>
    <col min="1795" max="1795" width="21.77734375" customWidth="1"/>
    <col min="1796" max="1796" width="28.21875" customWidth="1"/>
    <col min="2050" max="2050" width="40.44140625" customWidth="1"/>
    <col min="2051" max="2051" width="21.77734375" customWidth="1"/>
    <col min="2052" max="2052" width="28.21875" customWidth="1"/>
    <col min="2306" max="2306" width="40.44140625" customWidth="1"/>
    <col min="2307" max="2307" width="21.77734375" customWidth="1"/>
    <col min="2308" max="2308" width="28.21875" customWidth="1"/>
    <col min="2562" max="2562" width="40.44140625" customWidth="1"/>
    <col min="2563" max="2563" width="21.77734375" customWidth="1"/>
    <col min="2564" max="2564" width="28.21875" customWidth="1"/>
    <col min="2818" max="2818" width="40.44140625" customWidth="1"/>
    <col min="2819" max="2819" width="21.77734375" customWidth="1"/>
    <col min="2820" max="2820" width="28.21875" customWidth="1"/>
    <col min="3074" max="3074" width="40.44140625" customWidth="1"/>
    <col min="3075" max="3075" width="21.77734375" customWidth="1"/>
    <col min="3076" max="3076" width="28.21875" customWidth="1"/>
    <col min="3330" max="3330" width="40.44140625" customWidth="1"/>
    <col min="3331" max="3331" width="21.77734375" customWidth="1"/>
    <col min="3332" max="3332" width="28.21875" customWidth="1"/>
    <col min="3586" max="3586" width="40.44140625" customWidth="1"/>
    <col min="3587" max="3587" width="21.77734375" customWidth="1"/>
    <col min="3588" max="3588" width="28.21875" customWidth="1"/>
    <col min="3842" max="3842" width="40.44140625" customWidth="1"/>
    <col min="3843" max="3843" width="21.77734375" customWidth="1"/>
    <col min="3844" max="3844" width="28.21875" customWidth="1"/>
    <col min="4098" max="4098" width="40.44140625" customWidth="1"/>
    <col min="4099" max="4099" width="21.77734375" customWidth="1"/>
    <col min="4100" max="4100" width="28.21875" customWidth="1"/>
    <col min="4354" max="4354" width="40.44140625" customWidth="1"/>
    <col min="4355" max="4355" width="21.77734375" customWidth="1"/>
    <col min="4356" max="4356" width="28.21875" customWidth="1"/>
    <col min="4610" max="4610" width="40.44140625" customWidth="1"/>
    <col min="4611" max="4611" width="21.77734375" customWidth="1"/>
    <col min="4612" max="4612" width="28.21875" customWidth="1"/>
    <col min="4866" max="4866" width="40.44140625" customWidth="1"/>
    <col min="4867" max="4867" width="21.77734375" customWidth="1"/>
    <col min="4868" max="4868" width="28.21875" customWidth="1"/>
    <col min="5122" max="5122" width="40.44140625" customWidth="1"/>
    <col min="5123" max="5123" width="21.77734375" customWidth="1"/>
    <col min="5124" max="5124" width="28.21875" customWidth="1"/>
    <col min="5378" max="5378" width="40.44140625" customWidth="1"/>
    <col min="5379" max="5379" width="21.77734375" customWidth="1"/>
    <col min="5380" max="5380" width="28.21875" customWidth="1"/>
    <col min="5634" max="5634" width="40.44140625" customWidth="1"/>
    <col min="5635" max="5635" width="21.77734375" customWidth="1"/>
    <col min="5636" max="5636" width="28.21875" customWidth="1"/>
    <col min="5890" max="5890" width="40.44140625" customWidth="1"/>
    <col min="5891" max="5891" width="21.77734375" customWidth="1"/>
    <col min="5892" max="5892" width="28.21875" customWidth="1"/>
    <col min="6146" max="6146" width="40.44140625" customWidth="1"/>
    <col min="6147" max="6147" width="21.77734375" customWidth="1"/>
    <col min="6148" max="6148" width="28.21875" customWidth="1"/>
    <col min="6402" max="6402" width="40.44140625" customWidth="1"/>
    <col min="6403" max="6403" width="21.77734375" customWidth="1"/>
    <col min="6404" max="6404" width="28.21875" customWidth="1"/>
    <col min="6658" max="6658" width="40.44140625" customWidth="1"/>
    <col min="6659" max="6659" width="21.77734375" customWidth="1"/>
    <col min="6660" max="6660" width="28.21875" customWidth="1"/>
    <col min="6914" max="6914" width="40.44140625" customWidth="1"/>
    <col min="6915" max="6915" width="21.77734375" customWidth="1"/>
    <col min="6916" max="6916" width="28.21875" customWidth="1"/>
    <col min="7170" max="7170" width="40.44140625" customWidth="1"/>
    <col min="7171" max="7171" width="21.77734375" customWidth="1"/>
    <col min="7172" max="7172" width="28.21875" customWidth="1"/>
    <col min="7426" max="7426" width="40.44140625" customWidth="1"/>
    <col min="7427" max="7427" width="21.77734375" customWidth="1"/>
    <col min="7428" max="7428" width="28.21875" customWidth="1"/>
    <col min="7682" max="7682" width="40.44140625" customWidth="1"/>
    <col min="7683" max="7683" width="21.77734375" customWidth="1"/>
    <col min="7684" max="7684" width="28.21875" customWidth="1"/>
    <col min="7938" max="7938" width="40.44140625" customWidth="1"/>
    <col min="7939" max="7939" width="21.77734375" customWidth="1"/>
    <col min="7940" max="7940" width="28.21875" customWidth="1"/>
    <col min="8194" max="8194" width="40.44140625" customWidth="1"/>
    <col min="8195" max="8195" width="21.77734375" customWidth="1"/>
    <col min="8196" max="8196" width="28.21875" customWidth="1"/>
    <col min="8450" max="8450" width="40.44140625" customWidth="1"/>
    <col min="8451" max="8451" width="21.77734375" customWidth="1"/>
    <col min="8452" max="8452" width="28.21875" customWidth="1"/>
    <col min="8706" max="8706" width="40.44140625" customWidth="1"/>
    <col min="8707" max="8707" width="21.77734375" customWidth="1"/>
    <col min="8708" max="8708" width="28.21875" customWidth="1"/>
    <col min="8962" max="8962" width="40.44140625" customWidth="1"/>
    <col min="8963" max="8963" width="21.77734375" customWidth="1"/>
    <col min="8964" max="8964" width="28.21875" customWidth="1"/>
    <col min="9218" max="9218" width="40.44140625" customWidth="1"/>
    <col min="9219" max="9219" width="21.77734375" customWidth="1"/>
    <col min="9220" max="9220" width="28.21875" customWidth="1"/>
    <col min="9474" max="9474" width="40.44140625" customWidth="1"/>
    <col min="9475" max="9475" width="21.77734375" customWidth="1"/>
    <col min="9476" max="9476" width="28.21875" customWidth="1"/>
    <col min="9730" max="9730" width="40.44140625" customWidth="1"/>
    <col min="9731" max="9731" width="21.77734375" customWidth="1"/>
    <col min="9732" max="9732" width="28.21875" customWidth="1"/>
    <col min="9986" max="9986" width="40.44140625" customWidth="1"/>
    <col min="9987" max="9987" width="21.77734375" customWidth="1"/>
    <col min="9988" max="9988" width="28.21875" customWidth="1"/>
    <col min="10242" max="10242" width="40.44140625" customWidth="1"/>
    <col min="10243" max="10243" width="21.77734375" customWidth="1"/>
    <col min="10244" max="10244" width="28.21875" customWidth="1"/>
    <col min="10498" max="10498" width="40.44140625" customWidth="1"/>
    <col min="10499" max="10499" width="21.77734375" customWidth="1"/>
    <col min="10500" max="10500" width="28.21875" customWidth="1"/>
    <col min="10754" max="10754" width="40.44140625" customWidth="1"/>
    <col min="10755" max="10755" width="21.77734375" customWidth="1"/>
    <col min="10756" max="10756" width="28.21875" customWidth="1"/>
    <col min="11010" max="11010" width="40.44140625" customWidth="1"/>
    <col min="11011" max="11011" width="21.77734375" customWidth="1"/>
    <col min="11012" max="11012" width="28.21875" customWidth="1"/>
    <col min="11266" max="11266" width="40.44140625" customWidth="1"/>
    <col min="11267" max="11267" width="21.77734375" customWidth="1"/>
    <col min="11268" max="11268" width="28.21875" customWidth="1"/>
    <col min="11522" max="11522" width="40.44140625" customWidth="1"/>
    <col min="11523" max="11523" width="21.77734375" customWidth="1"/>
    <col min="11524" max="11524" width="28.21875" customWidth="1"/>
    <col min="11778" max="11778" width="40.44140625" customWidth="1"/>
    <col min="11779" max="11779" width="21.77734375" customWidth="1"/>
    <col min="11780" max="11780" width="28.21875" customWidth="1"/>
    <col min="12034" max="12034" width="40.44140625" customWidth="1"/>
    <col min="12035" max="12035" width="21.77734375" customWidth="1"/>
    <col min="12036" max="12036" width="28.21875" customWidth="1"/>
    <col min="12290" max="12290" width="40.44140625" customWidth="1"/>
    <col min="12291" max="12291" width="21.77734375" customWidth="1"/>
    <col min="12292" max="12292" width="28.21875" customWidth="1"/>
    <col min="12546" max="12546" width="40.44140625" customWidth="1"/>
    <col min="12547" max="12547" width="21.77734375" customWidth="1"/>
    <col min="12548" max="12548" width="28.21875" customWidth="1"/>
    <col min="12802" max="12802" width="40.44140625" customWidth="1"/>
    <col min="12803" max="12803" width="21.77734375" customWidth="1"/>
    <col min="12804" max="12804" width="28.21875" customWidth="1"/>
    <col min="13058" max="13058" width="40.44140625" customWidth="1"/>
    <col min="13059" max="13059" width="21.77734375" customWidth="1"/>
    <col min="13060" max="13060" width="28.21875" customWidth="1"/>
    <col min="13314" max="13314" width="40.44140625" customWidth="1"/>
    <col min="13315" max="13315" width="21.77734375" customWidth="1"/>
    <col min="13316" max="13316" width="28.21875" customWidth="1"/>
    <col min="13570" max="13570" width="40.44140625" customWidth="1"/>
    <col min="13571" max="13571" width="21.77734375" customWidth="1"/>
    <col min="13572" max="13572" width="28.21875" customWidth="1"/>
    <col min="13826" max="13826" width="40.44140625" customWidth="1"/>
    <col min="13827" max="13827" width="21.77734375" customWidth="1"/>
    <col min="13828" max="13828" width="28.21875" customWidth="1"/>
    <col min="14082" max="14082" width="40.44140625" customWidth="1"/>
    <col min="14083" max="14083" width="21.77734375" customWidth="1"/>
    <col min="14084" max="14084" width="28.21875" customWidth="1"/>
    <col min="14338" max="14338" width="40.44140625" customWidth="1"/>
    <col min="14339" max="14339" width="21.77734375" customWidth="1"/>
    <col min="14340" max="14340" width="28.21875" customWidth="1"/>
    <col min="14594" max="14594" width="40.44140625" customWidth="1"/>
    <col min="14595" max="14595" width="21.77734375" customWidth="1"/>
    <col min="14596" max="14596" width="28.21875" customWidth="1"/>
    <col min="14850" max="14850" width="40.44140625" customWidth="1"/>
    <col min="14851" max="14851" width="21.77734375" customWidth="1"/>
    <col min="14852" max="14852" width="28.21875" customWidth="1"/>
    <col min="15106" max="15106" width="40.44140625" customWidth="1"/>
    <col min="15107" max="15107" width="21.77734375" customWidth="1"/>
    <col min="15108" max="15108" width="28.21875" customWidth="1"/>
    <col min="15362" max="15362" width="40.44140625" customWidth="1"/>
    <col min="15363" max="15363" width="21.77734375" customWidth="1"/>
    <col min="15364" max="15364" width="28.21875" customWidth="1"/>
    <col min="15618" max="15618" width="40.44140625" customWidth="1"/>
    <col min="15619" max="15619" width="21.77734375" customWidth="1"/>
    <col min="15620" max="15620" width="28.21875" customWidth="1"/>
    <col min="15874" max="15874" width="40.44140625" customWidth="1"/>
    <col min="15875" max="15875" width="21.77734375" customWidth="1"/>
    <col min="15876" max="15876" width="28.21875" customWidth="1"/>
    <col min="16130" max="16130" width="40.44140625" customWidth="1"/>
    <col min="16131" max="16131" width="21.77734375" customWidth="1"/>
    <col min="16132" max="16132" width="28.21875" customWidth="1"/>
  </cols>
  <sheetData>
    <row r="1" spans="1:5" ht="26.25" customHeight="1" x14ac:dyDescent="0.25">
      <c r="A1" s="267" t="s">
        <v>177</v>
      </c>
      <c r="B1" s="268"/>
      <c r="C1" s="268"/>
      <c r="D1" s="269"/>
    </row>
    <row r="2" spans="1:5" ht="33.75" customHeight="1" x14ac:dyDescent="0.25">
      <c r="A2" s="270" t="s">
        <v>166</v>
      </c>
      <c r="B2" s="271"/>
      <c r="C2" s="119"/>
      <c r="D2" s="118" t="s">
        <v>159</v>
      </c>
    </row>
    <row r="3" spans="1:5" x14ac:dyDescent="0.25">
      <c r="A3" s="272" t="s">
        <v>318</v>
      </c>
      <c r="B3" s="273"/>
      <c r="C3" s="108"/>
      <c r="D3" s="117"/>
    </row>
    <row r="4" spans="1:5" x14ac:dyDescent="0.25">
      <c r="A4" s="272" t="s">
        <v>317</v>
      </c>
      <c r="B4" s="273"/>
      <c r="C4" s="114"/>
      <c r="D4" s="117"/>
      <c r="E4" s="116"/>
    </row>
    <row r="5" spans="1:5" x14ac:dyDescent="0.25">
      <c r="A5" s="274" t="s">
        <v>165</v>
      </c>
      <c r="B5" s="275"/>
      <c r="C5" s="114" t="s">
        <v>160</v>
      </c>
      <c r="D5" s="113" t="s">
        <v>159</v>
      </c>
    </row>
    <row r="6" spans="1:5" x14ac:dyDescent="0.25">
      <c r="A6" s="272" t="s">
        <v>164</v>
      </c>
      <c r="B6" s="273"/>
      <c r="C6" s="112"/>
      <c r="D6" s="111">
        <f>(D3+D4)*C6</f>
        <v>0</v>
      </c>
    </row>
    <row r="7" spans="1:5" x14ac:dyDescent="0.25">
      <c r="A7" s="272" t="s">
        <v>163</v>
      </c>
      <c r="B7" s="273"/>
      <c r="C7" s="112"/>
      <c r="D7" s="111">
        <f>(D3+D4+D6)*C7</f>
        <v>0</v>
      </c>
    </row>
    <row r="8" spans="1:5" x14ac:dyDescent="0.25">
      <c r="A8" s="270" t="s">
        <v>162</v>
      </c>
      <c r="B8" s="271"/>
      <c r="C8" s="115"/>
      <c r="D8" s="109">
        <f>SUM(D6:D7)</f>
        <v>0</v>
      </c>
    </row>
    <row r="9" spans="1:5" x14ac:dyDescent="0.25">
      <c r="A9" s="274" t="s">
        <v>161</v>
      </c>
      <c r="B9" s="275"/>
      <c r="C9" s="114" t="s">
        <v>160</v>
      </c>
      <c r="D9" s="113" t="s">
        <v>159</v>
      </c>
    </row>
    <row r="10" spans="1:5" x14ac:dyDescent="0.25">
      <c r="A10" s="272" t="s">
        <v>158</v>
      </c>
      <c r="B10" s="273"/>
      <c r="C10" s="112"/>
      <c r="D10" s="111">
        <f>(($D$3+$D$4+$D$8)/(1-($C$10+$C$11+$C$12)))*C10</f>
        <v>0</v>
      </c>
    </row>
    <row r="11" spans="1:5" x14ac:dyDescent="0.25">
      <c r="A11" s="272" t="s">
        <v>157</v>
      </c>
      <c r="B11" s="273"/>
      <c r="C11" s="112"/>
      <c r="D11" s="111">
        <f>(($D$3+$D$4+$D$8)/(1-($C$10+$C$11+$C$12)))*C11</f>
        <v>0</v>
      </c>
    </row>
    <row r="12" spans="1:5" x14ac:dyDescent="0.25">
      <c r="A12" s="272" t="s">
        <v>156</v>
      </c>
      <c r="B12" s="273"/>
      <c r="C12" s="112"/>
      <c r="D12" s="111">
        <f>(($D$3+$D$4+$D$8)/(1-($C$10+$C$11+$C$12)))*C12</f>
        <v>0</v>
      </c>
    </row>
    <row r="13" spans="1:5" x14ac:dyDescent="0.25">
      <c r="A13" s="270" t="s">
        <v>155</v>
      </c>
      <c r="B13" s="271"/>
      <c r="C13" s="110">
        <f>SUM(C10:C12)</f>
        <v>0</v>
      </c>
      <c r="D13" s="109">
        <f>SUM(D10:D12)</f>
        <v>0</v>
      </c>
    </row>
    <row r="14" spans="1:5" ht="16.5" customHeight="1" x14ac:dyDescent="0.25">
      <c r="A14" s="272" t="s">
        <v>154</v>
      </c>
      <c r="B14" s="273"/>
      <c r="C14" s="108"/>
      <c r="D14" s="107">
        <f>ROUND(D3+D4+D8+D13,2)</f>
        <v>0</v>
      </c>
    </row>
    <row r="15" spans="1:5" ht="27" customHeight="1" x14ac:dyDescent="0.25">
      <c r="A15" s="272" t="s">
        <v>243</v>
      </c>
      <c r="B15" s="273"/>
      <c r="C15" s="108"/>
      <c r="D15" s="107">
        <f>D14*18</f>
        <v>0</v>
      </c>
    </row>
    <row r="16" spans="1:5" ht="27.75" customHeight="1" thickBot="1" x14ac:dyDescent="0.3">
      <c r="A16" s="276" t="s">
        <v>238</v>
      </c>
      <c r="B16" s="277"/>
      <c r="C16" s="106"/>
      <c r="D16" s="105">
        <f>D15*12</f>
        <v>0</v>
      </c>
    </row>
    <row r="18" spans="1:1" x14ac:dyDescent="0.25">
      <c r="A18" s="154" t="s">
        <v>313</v>
      </c>
    </row>
    <row r="19" spans="1:1" x14ac:dyDescent="0.25">
      <c r="A19" s="154" t="s">
        <v>314</v>
      </c>
    </row>
    <row r="20" spans="1:1" x14ac:dyDescent="0.25">
      <c r="A20" s="154" t="s">
        <v>319</v>
      </c>
    </row>
    <row r="21" spans="1:1" x14ac:dyDescent="0.25">
      <c r="A21" s="154" t="s">
        <v>315</v>
      </c>
    </row>
    <row r="22" spans="1:1" x14ac:dyDescent="0.25">
      <c r="A22" s="154" t="s">
        <v>316</v>
      </c>
    </row>
    <row r="23" spans="1:1" x14ac:dyDescent="0.25">
      <c r="A23" s="154" t="s">
        <v>239</v>
      </c>
    </row>
    <row r="24" spans="1:1" x14ac:dyDescent="0.25">
      <c r="A24" s="154" t="s">
        <v>244</v>
      </c>
    </row>
    <row r="25" spans="1:1" x14ac:dyDescent="0.25">
      <c r="A25" s="154" t="s">
        <v>240</v>
      </c>
    </row>
    <row r="26" spans="1:1" x14ac:dyDescent="0.25">
      <c r="A26" s="154" t="s">
        <v>232</v>
      </c>
    </row>
    <row r="27" spans="1:1" x14ac:dyDescent="0.25">
      <c r="A27" s="154" t="s">
        <v>233</v>
      </c>
    </row>
    <row r="28" spans="1:1" x14ac:dyDescent="0.25">
      <c r="A28" s="154" t="s">
        <v>234</v>
      </c>
    </row>
    <row r="29" spans="1:1" x14ac:dyDescent="0.25">
      <c r="A29" s="154" t="s">
        <v>241</v>
      </c>
    </row>
    <row r="30" spans="1:1" x14ac:dyDescent="0.25">
      <c r="A30" s="154" t="s">
        <v>235</v>
      </c>
    </row>
    <row r="31" spans="1:1" x14ac:dyDescent="0.25">
      <c r="A31" s="154" t="s">
        <v>242</v>
      </c>
    </row>
    <row r="32" spans="1:1" x14ac:dyDescent="0.25">
      <c r="A32" s="154" t="s">
        <v>236</v>
      </c>
    </row>
    <row r="33" spans="1:1" x14ac:dyDescent="0.25">
      <c r="A33" s="154" t="s">
        <v>237</v>
      </c>
    </row>
  </sheetData>
  <mergeCells count="16">
    <mergeCell ref="A6:B6"/>
    <mergeCell ref="A13:B13"/>
    <mergeCell ref="A14:B14"/>
    <mergeCell ref="A15:B15"/>
    <mergeCell ref="A16:B16"/>
    <mergeCell ref="A7:B7"/>
    <mergeCell ref="A8:B8"/>
    <mergeCell ref="A9:B9"/>
    <mergeCell ref="A10:B10"/>
    <mergeCell ref="A11:B11"/>
    <mergeCell ref="A12:B12"/>
    <mergeCell ref="A1:D1"/>
    <mergeCell ref="A2:B2"/>
    <mergeCell ref="A3:B3"/>
    <mergeCell ref="A4:B4"/>
    <mergeCell ref="A5:B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BCE0D-9EA9-474C-8DB7-513E513C42AD}">
  <dimension ref="A1:F14"/>
  <sheetViews>
    <sheetView zoomScale="90" zoomScaleNormal="90" workbookViewId="0">
      <selection activeCell="B1" sqref="B1:B2"/>
    </sheetView>
  </sheetViews>
  <sheetFormatPr defaultRowHeight="13.2" x14ac:dyDescent="0.25"/>
  <cols>
    <col min="1" max="1" width="3.77734375" style="32" bestFit="1" customWidth="1"/>
    <col min="2" max="2" width="132.21875" bestFit="1" customWidth="1"/>
    <col min="3" max="3" width="6.77734375" customWidth="1"/>
    <col min="4" max="4" width="5.5546875" customWidth="1"/>
    <col min="5" max="5" width="16.77734375" bestFit="1" customWidth="1"/>
    <col min="6" max="6" width="17" bestFit="1" customWidth="1"/>
    <col min="214" max="214" width="3.77734375" bestFit="1" customWidth="1"/>
    <col min="215" max="215" width="52.77734375" customWidth="1"/>
    <col min="216" max="216" width="6.77734375" customWidth="1"/>
    <col min="217" max="217" width="5.5546875" customWidth="1"/>
    <col min="218" max="218" width="9.21875" customWidth="1"/>
    <col min="219" max="220" width="8.77734375" customWidth="1"/>
    <col min="221" max="221" width="9" customWidth="1"/>
    <col min="222" max="223" width="9.21875" customWidth="1"/>
    <col min="224" max="224" width="10" customWidth="1"/>
    <col min="225" max="225" width="11" customWidth="1"/>
    <col min="470" max="470" width="3.77734375" bestFit="1" customWidth="1"/>
    <col min="471" max="471" width="52.77734375" customWidth="1"/>
    <col min="472" max="472" width="6.77734375" customWidth="1"/>
    <col min="473" max="473" width="5.5546875" customWidth="1"/>
    <col min="474" max="474" width="9.21875" customWidth="1"/>
    <col min="475" max="476" width="8.77734375" customWidth="1"/>
    <col min="477" max="477" width="9" customWidth="1"/>
    <col min="478" max="479" width="9.21875" customWidth="1"/>
    <col min="480" max="480" width="10" customWidth="1"/>
    <col min="481" max="481" width="11" customWidth="1"/>
    <col min="726" max="726" width="3.77734375" bestFit="1" customWidth="1"/>
    <col min="727" max="727" width="52.77734375" customWidth="1"/>
    <col min="728" max="728" width="6.77734375" customWidth="1"/>
    <col min="729" max="729" width="5.5546875" customWidth="1"/>
    <col min="730" max="730" width="9.21875" customWidth="1"/>
    <col min="731" max="732" width="8.77734375" customWidth="1"/>
    <col min="733" max="733" width="9" customWidth="1"/>
    <col min="734" max="735" width="9.21875" customWidth="1"/>
    <col min="736" max="736" width="10" customWidth="1"/>
    <col min="737" max="737" width="11" customWidth="1"/>
    <col min="982" max="982" width="3.77734375" bestFit="1" customWidth="1"/>
    <col min="983" max="983" width="52.77734375" customWidth="1"/>
    <col min="984" max="984" width="6.77734375" customWidth="1"/>
    <col min="985" max="985" width="5.5546875" customWidth="1"/>
    <col min="986" max="986" width="9.21875" customWidth="1"/>
    <col min="987" max="988" width="8.77734375" customWidth="1"/>
    <col min="989" max="989" width="9" customWidth="1"/>
    <col min="990" max="991" width="9.21875" customWidth="1"/>
    <col min="992" max="992" width="10" customWidth="1"/>
    <col min="993" max="993" width="11" customWidth="1"/>
    <col min="1238" max="1238" width="3.77734375" bestFit="1" customWidth="1"/>
    <col min="1239" max="1239" width="52.77734375" customWidth="1"/>
    <col min="1240" max="1240" width="6.77734375" customWidth="1"/>
    <col min="1241" max="1241" width="5.5546875" customWidth="1"/>
    <col min="1242" max="1242" width="9.21875" customWidth="1"/>
    <col min="1243" max="1244" width="8.77734375" customWidth="1"/>
    <col min="1245" max="1245" width="9" customWidth="1"/>
    <col min="1246" max="1247" width="9.21875" customWidth="1"/>
    <col min="1248" max="1248" width="10" customWidth="1"/>
    <col min="1249" max="1249" width="11" customWidth="1"/>
    <col min="1494" max="1494" width="3.77734375" bestFit="1" customWidth="1"/>
    <col min="1495" max="1495" width="52.77734375" customWidth="1"/>
    <col min="1496" max="1496" width="6.77734375" customWidth="1"/>
    <col min="1497" max="1497" width="5.5546875" customWidth="1"/>
    <col min="1498" max="1498" width="9.21875" customWidth="1"/>
    <col min="1499" max="1500" width="8.77734375" customWidth="1"/>
    <col min="1501" max="1501" width="9" customWidth="1"/>
    <col min="1502" max="1503" width="9.21875" customWidth="1"/>
    <col min="1504" max="1504" width="10" customWidth="1"/>
    <col min="1505" max="1505" width="11" customWidth="1"/>
    <col min="1750" max="1750" width="3.77734375" bestFit="1" customWidth="1"/>
    <col min="1751" max="1751" width="52.77734375" customWidth="1"/>
    <col min="1752" max="1752" width="6.77734375" customWidth="1"/>
    <col min="1753" max="1753" width="5.5546875" customWidth="1"/>
    <col min="1754" max="1754" width="9.21875" customWidth="1"/>
    <col min="1755" max="1756" width="8.77734375" customWidth="1"/>
    <col min="1757" max="1757" width="9" customWidth="1"/>
    <col min="1758" max="1759" width="9.21875" customWidth="1"/>
    <col min="1760" max="1760" width="10" customWidth="1"/>
    <col min="1761" max="1761" width="11" customWidth="1"/>
    <col min="2006" max="2006" width="3.77734375" bestFit="1" customWidth="1"/>
    <col min="2007" max="2007" width="52.77734375" customWidth="1"/>
    <col min="2008" max="2008" width="6.77734375" customWidth="1"/>
    <col min="2009" max="2009" width="5.5546875" customWidth="1"/>
    <col min="2010" max="2010" width="9.21875" customWidth="1"/>
    <col min="2011" max="2012" width="8.77734375" customWidth="1"/>
    <col min="2013" max="2013" width="9" customWidth="1"/>
    <col min="2014" max="2015" width="9.21875" customWidth="1"/>
    <col min="2016" max="2016" width="10" customWidth="1"/>
    <col min="2017" max="2017" width="11" customWidth="1"/>
    <col min="2262" max="2262" width="3.77734375" bestFit="1" customWidth="1"/>
    <col min="2263" max="2263" width="52.77734375" customWidth="1"/>
    <col min="2264" max="2264" width="6.77734375" customWidth="1"/>
    <col min="2265" max="2265" width="5.5546875" customWidth="1"/>
    <col min="2266" max="2266" width="9.21875" customWidth="1"/>
    <col min="2267" max="2268" width="8.77734375" customWidth="1"/>
    <col min="2269" max="2269" width="9" customWidth="1"/>
    <col min="2270" max="2271" width="9.21875" customWidth="1"/>
    <col min="2272" max="2272" width="10" customWidth="1"/>
    <col min="2273" max="2273" width="11" customWidth="1"/>
    <col min="2518" max="2518" width="3.77734375" bestFit="1" customWidth="1"/>
    <col min="2519" max="2519" width="52.77734375" customWidth="1"/>
    <col min="2520" max="2520" width="6.77734375" customWidth="1"/>
    <col min="2521" max="2521" width="5.5546875" customWidth="1"/>
    <col min="2522" max="2522" width="9.21875" customWidth="1"/>
    <col min="2523" max="2524" width="8.77734375" customWidth="1"/>
    <col min="2525" max="2525" width="9" customWidth="1"/>
    <col min="2526" max="2527" width="9.21875" customWidth="1"/>
    <col min="2528" max="2528" width="10" customWidth="1"/>
    <col min="2529" max="2529" width="11" customWidth="1"/>
    <col min="2774" max="2774" width="3.77734375" bestFit="1" customWidth="1"/>
    <col min="2775" max="2775" width="52.77734375" customWidth="1"/>
    <col min="2776" max="2776" width="6.77734375" customWidth="1"/>
    <col min="2777" max="2777" width="5.5546875" customWidth="1"/>
    <col min="2778" max="2778" width="9.21875" customWidth="1"/>
    <col min="2779" max="2780" width="8.77734375" customWidth="1"/>
    <col min="2781" max="2781" width="9" customWidth="1"/>
    <col min="2782" max="2783" width="9.21875" customWidth="1"/>
    <col min="2784" max="2784" width="10" customWidth="1"/>
    <col min="2785" max="2785" width="11" customWidth="1"/>
    <col min="3030" max="3030" width="3.77734375" bestFit="1" customWidth="1"/>
    <col min="3031" max="3031" width="52.77734375" customWidth="1"/>
    <col min="3032" max="3032" width="6.77734375" customWidth="1"/>
    <col min="3033" max="3033" width="5.5546875" customWidth="1"/>
    <col min="3034" max="3034" width="9.21875" customWidth="1"/>
    <col min="3035" max="3036" width="8.77734375" customWidth="1"/>
    <col min="3037" max="3037" width="9" customWidth="1"/>
    <col min="3038" max="3039" width="9.21875" customWidth="1"/>
    <col min="3040" max="3040" width="10" customWidth="1"/>
    <col min="3041" max="3041" width="11" customWidth="1"/>
    <col min="3286" max="3286" width="3.77734375" bestFit="1" customWidth="1"/>
    <col min="3287" max="3287" width="52.77734375" customWidth="1"/>
    <col min="3288" max="3288" width="6.77734375" customWidth="1"/>
    <col min="3289" max="3289" width="5.5546875" customWidth="1"/>
    <col min="3290" max="3290" width="9.21875" customWidth="1"/>
    <col min="3291" max="3292" width="8.77734375" customWidth="1"/>
    <col min="3293" max="3293" width="9" customWidth="1"/>
    <col min="3294" max="3295" width="9.21875" customWidth="1"/>
    <col min="3296" max="3296" width="10" customWidth="1"/>
    <col min="3297" max="3297" width="11" customWidth="1"/>
    <col min="3542" max="3542" width="3.77734375" bestFit="1" customWidth="1"/>
    <col min="3543" max="3543" width="52.77734375" customWidth="1"/>
    <col min="3544" max="3544" width="6.77734375" customWidth="1"/>
    <col min="3545" max="3545" width="5.5546875" customWidth="1"/>
    <col min="3546" max="3546" width="9.21875" customWidth="1"/>
    <col min="3547" max="3548" width="8.77734375" customWidth="1"/>
    <col min="3549" max="3549" width="9" customWidth="1"/>
    <col min="3550" max="3551" width="9.21875" customWidth="1"/>
    <col min="3552" max="3552" width="10" customWidth="1"/>
    <col min="3553" max="3553" width="11" customWidth="1"/>
    <col min="3798" max="3798" width="3.77734375" bestFit="1" customWidth="1"/>
    <col min="3799" max="3799" width="52.77734375" customWidth="1"/>
    <col min="3800" max="3800" width="6.77734375" customWidth="1"/>
    <col min="3801" max="3801" width="5.5546875" customWidth="1"/>
    <col min="3802" max="3802" width="9.21875" customWidth="1"/>
    <col min="3803" max="3804" width="8.77734375" customWidth="1"/>
    <col min="3805" max="3805" width="9" customWidth="1"/>
    <col min="3806" max="3807" width="9.21875" customWidth="1"/>
    <col min="3808" max="3808" width="10" customWidth="1"/>
    <col min="3809" max="3809" width="11" customWidth="1"/>
    <col min="4054" max="4054" width="3.77734375" bestFit="1" customWidth="1"/>
    <col min="4055" max="4055" width="52.77734375" customWidth="1"/>
    <col min="4056" max="4056" width="6.77734375" customWidth="1"/>
    <col min="4057" max="4057" width="5.5546875" customWidth="1"/>
    <col min="4058" max="4058" width="9.21875" customWidth="1"/>
    <col min="4059" max="4060" width="8.77734375" customWidth="1"/>
    <col min="4061" max="4061" width="9" customWidth="1"/>
    <col min="4062" max="4063" width="9.21875" customWidth="1"/>
    <col min="4064" max="4064" width="10" customWidth="1"/>
    <col min="4065" max="4065" width="11" customWidth="1"/>
    <col min="4310" max="4310" width="3.77734375" bestFit="1" customWidth="1"/>
    <col min="4311" max="4311" width="52.77734375" customWidth="1"/>
    <col min="4312" max="4312" width="6.77734375" customWidth="1"/>
    <col min="4313" max="4313" width="5.5546875" customWidth="1"/>
    <col min="4314" max="4314" width="9.21875" customWidth="1"/>
    <col min="4315" max="4316" width="8.77734375" customWidth="1"/>
    <col min="4317" max="4317" width="9" customWidth="1"/>
    <col min="4318" max="4319" width="9.21875" customWidth="1"/>
    <col min="4320" max="4320" width="10" customWidth="1"/>
    <col min="4321" max="4321" width="11" customWidth="1"/>
    <col min="4566" max="4566" width="3.77734375" bestFit="1" customWidth="1"/>
    <col min="4567" max="4567" width="52.77734375" customWidth="1"/>
    <col min="4568" max="4568" width="6.77734375" customWidth="1"/>
    <col min="4569" max="4569" width="5.5546875" customWidth="1"/>
    <col min="4570" max="4570" width="9.21875" customWidth="1"/>
    <col min="4571" max="4572" width="8.77734375" customWidth="1"/>
    <col min="4573" max="4573" width="9" customWidth="1"/>
    <col min="4574" max="4575" width="9.21875" customWidth="1"/>
    <col min="4576" max="4576" width="10" customWidth="1"/>
    <col min="4577" max="4577" width="11" customWidth="1"/>
    <col min="4822" max="4822" width="3.77734375" bestFit="1" customWidth="1"/>
    <col min="4823" max="4823" width="52.77734375" customWidth="1"/>
    <col min="4824" max="4824" width="6.77734375" customWidth="1"/>
    <col min="4825" max="4825" width="5.5546875" customWidth="1"/>
    <col min="4826" max="4826" width="9.21875" customWidth="1"/>
    <col min="4827" max="4828" width="8.77734375" customWidth="1"/>
    <col min="4829" max="4829" width="9" customWidth="1"/>
    <col min="4830" max="4831" width="9.21875" customWidth="1"/>
    <col min="4832" max="4832" width="10" customWidth="1"/>
    <col min="4833" max="4833" width="11" customWidth="1"/>
    <col min="5078" max="5078" width="3.77734375" bestFit="1" customWidth="1"/>
    <col min="5079" max="5079" width="52.77734375" customWidth="1"/>
    <col min="5080" max="5080" width="6.77734375" customWidth="1"/>
    <col min="5081" max="5081" width="5.5546875" customWidth="1"/>
    <col min="5082" max="5082" width="9.21875" customWidth="1"/>
    <col min="5083" max="5084" width="8.77734375" customWidth="1"/>
    <col min="5085" max="5085" width="9" customWidth="1"/>
    <col min="5086" max="5087" width="9.21875" customWidth="1"/>
    <col min="5088" max="5088" width="10" customWidth="1"/>
    <col min="5089" max="5089" width="11" customWidth="1"/>
    <col min="5334" max="5334" width="3.77734375" bestFit="1" customWidth="1"/>
    <col min="5335" max="5335" width="52.77734375" customWidth="1"/>
    <col min="5336" max="5336" width="6.77734375" customWidth="1"/>
    <col min="5337" max="5337" width="5.5546875" customWidth="1"/>
    <col min="5338" max="5338" width="9.21875" customWidth="1"/>
    <col min="5339" max="5340" width="8.77734375" customWidth="1"/>
    <col min="5341" max="5341" width="9" customWidth="1"/>
    <col min="5342" max="5343" width="9.21875" customWidth="1"/>
    <col min="5344" max="5344" width="10" customWidth="1"/>
    <col min="5345" max="5345" width="11" customWidth="1"/>
    <col min="5590" max="5590" width="3.77734375" bestFit="1" customWidth="1"/>
    <col min="5591" max="5591" width="52.77734375" customWidth="1"/>
    <col min="5592" max="5592" width="6.77734375" customWidth="1"/>
    <col min="5593" max="5593" width="5.5546875" customWidth="1"/>
    <col min="5594" max="5594" width="9.21875" customWidth="1"/>
    <col min="5595" max="5596" width="8.77734375" customWidth="1"/>
    <col min="5597" max="5597" width="9" customWidth="1"/>
    <col min="5598" max="5599" width="9.21875" customWidth="1"/>
    <col min="5600" max="5600" width="10" customWidth="1"/>
    <col min="5601" max="5601" width="11" customWidth="1"/>
    <col min="5846" max="5846" width="3.77734375" bestFit="1" customWidth="1"/>
    <col min="5847" max="5847" width="52.77734375" customWidth="1"/>
    <col min="5848" max="5848" width="6.77734375" customWidth="1"/>
    <col min="5849" max="5849" width="5.5546875" customWidth="1"/>
    <col min="5850" max="5850" width="9.21875" customWidth="1"/>
    <col min="5851" max="5852" width="8.77734375" customWidth="1"/>
    <col min="5853" max="5853" width="9" customWidth="1"/>
    <col min="5854" max="5855" width="9.21875" customWidth="1"/>
    <col min="5856" max="5856" width="10" customWidth="1"/>
    <col min="5857" max="5857" width="11" customWidth="1"/>
    <col min="6102" max="6102" width="3.77734375" bestFit="1" customWidth="1"/>
    <col min="6103" max="6103" width="52.77734375" customWidth="1"/>
    <col min="6104" max="6104" width="6.77734375" customWidth="1"/>
    <col min="6105" max="6105" width="5.5546875" customWidth="1"/>
    <col min="6106" max="6106" width="9.21875" customWidth="1"/>
    <col min="6107" max="6108" width="8.77734375" customWidth="1"/>
    <col min="6109" max="6109" width="9" customWidth="1"/>
    <col min="6110" max="6111" width="9.21875" customWidth="1"/>
    <col min="6112" max="6112" width="10" customWidth="1"/>
    <col min="6113" max="6113" width="11" customWidth="1"/>
    <col min="6358" max="6358" width="3.77734375" bestFit="1" customWidth="1"/>
    <col min="6359" max="6359" width="52.77734375" customWidth="1"/>
    <col min="6360" max="6360" width="6.77734375" customWidth="1"/>
    <col min="6361" max="6361" width="5.5546875" customWidth="1"/>
    <col min="6362" max="6362" width="9.21875" customWidth="1"/>
    <col min="6363" max="6364" width="8.77734375" customWidth="1"/>
    <col min="6365" max="6365" width="9" customWidth="1"/>
    <col min="6366" max="6367" width="9.21875" customWidth="1"/>
    <col min="6368" max="6368" width="10" customWidth="1"/>
    <col min="6369" max="6369" width="11" customWidth="1"/>
    <col min="6614" max="6614" width="3.77734375" bestFit="1" customWidth="1"/>
    <col min="6615" max="6615" width="52.77734375" customWidth="1"/>
    <col min="6616" max="6616" width="6.77734375" customWidth="1"/>
    <col min="6617" max="6617" width="5.5546875" customWidth="1"/>
    <col min="6618" max="6618" width="9.21875" customWidth="1"/>
    <col min="6619" max="6620" width="8.77734375" customWidth="1"/>
    <col min="6621" max="6621" width="9" customWidth="1"/>
    <col min="6622" max="6623" width="9.21875" customWidth="1"/>
    <col min="6624" max="6624" width="10" customWidth="1"/>
    <col min="6625" max="6625" width="11" customWidth="1"/>
    <col min="6870" max="6870" width="3.77734375" bestFit="1" customWidth="1"/>
    <col min="6871" max="6871" width="52.77734375" customWidth="1"/>
    <col min="6872" max="6872" width="6.77734375" customWidth="1"/>
    <col min="6873" max="6873" width="5.5546875" customWidth="1"/>
    <col min="6874" max="6874" width="9.21875" customWidth="1"/>
    <col min="6875" max="6876" width="8.77734375" customWidth="1"/>
    <col min="6877" max="6877" width="9" customWidth="1"/>
    <col min="6878" max="6879" width="9.21875" customWidth="1"/>
    <col min="6880" max="6880" width="10" customWidth="1"/>
    <col min="6881" max="6881" width="11" customWidth="1"/>
    <col min="7126" max="7126" width="3.77734375" bestFit="1" customWidth="1"/>
    <col min="7127" max="7127" width="52.77734375" customWidth="1"/>
    <col min="7128" max="7128" width="6.77734375" customWidth="1"/>
    <col min="7129" max="7129" width="5.5546875" customWidth="1"/>
    <col min="7130" max="7130" width="9.21875" customWidth="1"/>
    <col min="7131" max="7132" width="8.77734375" customWidth="1"/>
    <col min="7133" max="7133" width="9" customWidth="1"/>
    <col min="7134" max="7135" width="9.21875" customWidth="1"/>
    <col min="7136" max="7136" width="10" customWidth="1"/>
    <col min="7137" max="7137" width="11" customWidth="1"/>
    <col min="7382" max="7382" width="3.77734375" bestFit="1" customWidth="1"/>
    <col min="7383" max="7383" width="52.77734375" customWidth="1"/>
    <col min="7384" max="7384" width="6.77734375" customWidth="1"/>
    <col min="7385" max="7385" width="5.5546875" customWidth="1"/>
    <col min="7386" max="7386" width="9.21875" customWidth="1"/>
    <col min="7387" max="7388" width="8.77734375" customWidth="1"/>
    <col min="7389" max="7389" width="9" customWidth="1"/>
    <col min="7390" max="7391" width="9.21875" customWidth="1"/>
    <col min="7392" max="7392" width="10" customWidth="1"/>
    <col min="7393" max="7393" width="11" customWidth="1"/>
    <col min="7638" max="7638" width="3.77734375" bestFit="1" customWidth="1"/>
    <col min="7639" max="7639" width="52.77734375" customWidth="1"/>
    <col min="7640" max="7640" width="6.77734375" customWidth="1"/>
    <col min="7641" max="7641" width="5.5546875" customWidth="1"/>
    <col min="7642" max="7642" width="9.21875" customWidth="1"/>
    <col min="7643" max="7644" width="8.77734375" customWidth="1"/>
    <col min="7645" max="7645" width="9" customWidth="1"/>
    <col min="7646" max="7647" width="9.21875" customWidth="1"/>
    <col min="7648" max="7648" width="10" customWidth="1"/>
    <col min="7649" max="7649" width="11" customWidth="1"/>
    <col min="7894" max="7894" width="3.77734375" bestFit="1" customWidth="1"/>
    <col min="7895" max="7895" width="52.77734375" customWidth="1"/>
    <col min="7896" max="7896" width="6.77734375" customWidth="1"/>
    <col min="7897" max="7897" width="5.5546875" customWidth="1"/>
    <col min="7898" max="7898" width="9.21875" customWidth="1"/>
    <col min="7899" max="7900" width="8.77734375" customWidth="1"/>
    <col min="7901" max="7901" width="9" customWidth="1"/>
    <col min="7902" max="7903" width="9.21875" customWidth="1"/>
    <col min="7904" max="7904" width="10" customWidth="1"/>
    <col min="7905" max="7905" width="11" customWidth="1"/>
    <col min="8150" max="8150" width="3.77734375" bestFit="1" customWidth="1"/>
    <col min="8151" max="8151" width="52.77734375" customWidth="1"/>
    <col min="8152" max="8152" width="6.77734375" customWidth="1"/>
    <col min="8153" max="8153" width="5.5546875" customWidth="1"/>
    <col min="8154" max="8154" width="9.21875" customWidth="1"/>
    <col min="8155" max="8156" width="8.77734375" customWidth="1"/>
    <col min="8157" max="8157" width="9" customWidth="1"/>
    <col min="8158" max="8159" width="9.21875" customWidth="1"/>
    <col min="8160" max="8160" width="10" customWidth="1"/>
    <col min="8161" max="8161" width="11" customWidth="1"/>
    <col min="8406" max="8406" width="3.77734375" bestFit="1" customWidth="1"/>
    <col min="8407" max="8407" width="52.77734375" customWidth="1"/>
    <col min="8408" max="8408" width="6.77734375" customWidth="1"/>
    <col min="8409" max="8409" width="5.5546875" customWidth="1"/>
    <col min="8410" max="8410" width="9.21875" customWidth="1"/>
    <col min="8411" max="8412" width="8.77734375" customWidth="1"/>
    <col min="8413" max="8413" width="9" customWidth="1"/>
    <col min="8414" max="8415" width="9.21875" customWidth="1"/>
    <col min="8416" max="8416" width="10" customWidth="1"/>
    <col min="8417" max="8417" width="11" customWidth="1"/>
    <col min="8662" max="8662" width="3.77734375" bestFit="1" customWidth="1"/>
    <col min="8663" max="8663" width="52.77734375" customWidth="1"/>
    <col min="8664" max="8664" width="6.77734375" customWidth="1"/>
    <col min="8665" max="8665" width="5.5546875" customWidth="1"/>
    <col min="8666" max="8666" width="9.21875" customWidth="1"/>
    <col min="8667" max="8668" width="8.77734375" customWidth="1"/>
    <col min="8669" max="8669" width="9" customWidth="1"/>
    <col min="8670" max="8671" width="9.21875" customWidth="1"/>
    <col min="8672" max="8672" width="10" customWidth="1"/>
    <col min="8673" max="8673" width="11" customWidth="1"/>
    <col min="8918" max="8918" width="3.77734375" bestFit="1" customWidth="1"/>
    <col min="8919" max="8919" width="52.77734375" customWidth="1"/>
    <col min="8920" max="8920" width="6.77734375" customWidth="1"/>
    <col min="8921" max="8921" width="5.5546875" customWidth="1"/>
    <col min="8922" max="8922" width="9.21875" customWidth="1"/>
    <col min="8923" max="8924" width="8.77734375" customWidth="1"/>
    <col min="8925" max="8925" width="9" customWidth="1"/>
    <col min="8926" max="8927" width="9.21875" customWidth="1"/>
    <col min="8928" max="8928" width="10" customWidth="1"/>
    <col min="8929" max="8929" width="11" customWidth="1"/>
    <col min="9174" max="9174" width="3.77734375" bestFit="1" customWidth="1"/>
    <col min="9175" max="9175" width="52.77734375" customWidth="1"/>
    <col min="9176" max="9176" width="6.77734375" customWidth="1"/>
    <col min="9177" max="9177" width="5.5546875" customWidth="1"/>
    <col min="9178" max="9178" width="9.21875" customWidth="1"/>
    <col min="9179" max="9180" width="8.77734375" customWidth="1"/>
    <col min="9181" max="9181" width="9" customWidth="1"/>
    <col min="9182" max="9183" width="9.21875" customWidth="1"/>
    <col min="9184" max="9184" width="10" customWidth="1"/>
    <col min="9185" max="9185" width="11" customWidth="1"/>
    <col min="9430" max="9430" width="3.77734375" bestFit="1" customWidth="1"/>
    <col min="9431" max="9431" width="52.77734375" customWidth="1"/>
    <col min="9432" max="9432" width="6.77734375" customWidth="1"/>
    <col min="9433" max="9433" width="5.5546875" customWidth="1"/>
    <col min="9434" max="9434" width="9.21875" customWidth="1"/>
    <col min="9435" max="9436" width="8.77734375" customWidth="1"/>
    <col min="9437" max="9437" width="9" customWidth="1"/>
    <col min="9438" max="9439" width="9.21875" customWidth="1"/>
    <col min="9440" max="9440" width="10" customWidth="1"/>
    <col min="9441" max="9441" width="11" customWidth="1"/>
    <col min="9686" max="9686" width="3.77734375" bestFit="1" customWidth="1"/>
    <col min="9687" max="9687" width="52.77734375" customWidth="1"/>
    <col min="9688" max="9688" width="6.77734375" customWidth="1"/>
    <col min="9689" max="9689" width="5.5546875" customWidth="1"/>
    <col min="9690" max="9690" width="9.21875" customWidth="1"/>
    <col min="9691" max="9692" width="8.77734375" customWidth="1"/>
    <col min="9693" max="9693" width="9" customWidth="1"/>
    <col min="9694" max="9695" width="9.21875" customWidth="1"/>
    <col min="9696" max="9696" width="10" customWidth="1"/>
    <col min="9697" max="9697" width="11" customWidth="1"/>
    <col min="9942" max="9942" width="3.77734375" bestFit="1" customWidth="1"/>
    <col min="9943" max="9943" width="52.77734375" customWidth="1"/>
    <col min="9944" max="9944" width="6.77734375" customWidth="1"/>
    <col min="9945" max="9945" width="5.5546875" customWidth="1"/>
    <col min="9946" max="9946" width="9.21875" customWidth="1"/>
    <col min="9947" max="9948" width="8.77734375" customWidth="1"/>
    <col min="9949" max="9949" width="9" customWidth="1"/>
    <col min="9950" max="9951" width="9.21875" customWidth="1"/>
    <col min="9952" max="9952" width="10" customWidth="1"/>
    <col min="9953" max="9953" width="11" customWidth="1"/>
    <col min="10198" max="10198" width="3.77734375" bestFit="1" customWidth="1"/>
    <col min="10199" max="10199" width="52.77734375" customWidth="1"/>
    <col min="10200" max="10200" width="6.77734375" customWidth="1"/>
    <col min="10201" max="10201" width="5.5546875" customWidth="1"/>
    <col min="10202" max="10202" width="9.21875" customWidth="1"/>
    <col min="10203" max="10204" width="8.77734375" customWidth="1"/>
    <col min="10205" max="10205" width="9" customWidth="1"/>
    <col min="10206" max="10207" width="9.21875" customWidth="1"/>
    <col min="10208" max="10208" width="10" customWidth="1"/>
    <col min="10209" max="10209" width="11" customWidth="1"/>
    <col min="10454" max="10454" width="3.77734375" bestFit="1" customWidth="1"/>
    <col min="10455" max="10455" width="52.77734375" customWidth="1"/>
    <col min="10456" max="10456" width="6.77734375" customWidth="1"/>
    <col min="10457" max="10457" width="5.5546875" customWidth="1"/>
    <col min="10458" max="10458" width="9.21875" customWidth="1"/>
    <col min="10459" max="10460" width="8.77734375" customWidth="1"/>
    <col min="10461" max="10461" width="9" customWidth="1"/>
    <col min="10462" max="10463" width="9.21875" customWidth="1"/>
    <col min="10464" max="10464" width="10" customWidth="1"/>
    <col min="10465" max="10465" width="11" customWidth="1"/>
    <col min="10710" max="10710" width="3.77734375" bestFit="1" customWidth="1"/>
    <col min="10711" max="10711" width="52.77734375" customWidth="1"/>
    <col min="10712" max="10712" width="6.77734375" customWidth="1"/>
    <col min="10713" max="10713" width="5.5546875" customWidth="1"/>
    <col min="10714" max="10714" width="9.21875" customWidth="1"/>
    <col min="10715" max="10716" width="8.77734375" customWidth="1"/>
    <col min="10717" max="10717" width="9" customWidth="1"/>
    <col min="10718" max="10719" width="9.21875" customWidth="1"/>
    <col min="10720" max="10720" width="10" customWidth="1"/>
    <col min="10721" max="10721" width="11" customWidth="1"/>
    <col min="10966" max="10966" width="3.77734375" bestFit="1" customWidth="1"/>
    <col min="10967" max="10967" width="52.77734375" customWidth="1"/>
    <col min="10968" max="10968" width="6.77734375" customWidth="1"/>
    <col min="10969" max="10969" width="5.5546875" customWidth="1"/>
    <col min="10970" max="10970" width="9.21875" customWidth="1"/>
    <col min="10971" max="10972" width="8.77734375" customWidth="1"/>
    <col min="10973" max="10973" width="9" customWidth="1"/>
    <col min="10974" max="10975" width="9.21875" customWidth="1"/>
    <col min="10976" max="10976" width="10" customWidth="1"/>
    <col min="10977" max="10977" width="11" customWidth="1"/>
    <col min="11222" max="11222" width="3.77734375" bestFit="1" customWidth="1"/>
    <col min="11223" max="11223" width="52.77734375" customWidth="1"/>
    <col min="11224" max="11224" width="6.77734375" customWidth="1"/>
    <col min="11225" max="11225" width="5.5546875" customWidth="1"/>
    <col min="11226" max="11226" width="9.21875" customWidth="1"/>
    <col min="11227" max="11228" width="8.77734375" customWidth="1"/>
    <col min="11229" max="11229" width="9" customWidth="1"/>
    <col min="11230" max="11231" width="9.21875" customWidth="1"/>
    <col min="11232" max="11232" width="10" customWidth="1"/>
    <col min="11233" max="11233" width="11" customWidth="1"/>
    <col min="11478" max="11478" width="3.77734375" bestFit="1" customWidth="1"/>
    <col min="11479" max="11479" width="52.77734375" customWidth="1"/>
    <col min="11480" max="11480" width="6.77734375" customWidth="1"/>
    <col min="11481" max="11481" width="5.5546875" customWidth="1"/>
    <col min="11482" max="11482" width="9.21875" customWidth="1"/>
    <col min="11483" max="11484" width="8.77734375" customWidth="1"/>
    <col min="11485" max="11485" width="9" customWidth="1"/>
    <col min="11486" max="11487" width="9.21875" customWidth="1"/>
    <col min="11488" max="11488" width="10" customWidth="1"/>
    <col min="11489" max="11489" width="11" customWidth="1"/>
    <col min="11734" max="11734" width="3.77734375" bestFit="1" customWidth="1"/>
    <col min="11735" max="11735" width="52.77734375" customWidth="1"/>
    <col min="11736" max="11736" width="6.77734375" customWidth="1"/>
    <col min="11737" max="11737" width="5.5546875" customWidth="1"/>
    <col min="11738" max="11738" width="9.21875" customWidth="1"/>
    <col min="11739" max="11740" width="8.77734375" customWidth="1"/>
    <col min="11741" max="11741" width="9" customWidth="1"/>
    <col min="11742" max="11743" width="9.21875" customWidth="1"/>
    <col min="11744" max="11744" width="10" customWidth="1"/>
    <col min="11745" max="11745" width="11" customWidth="1"/>
    <col min="11990" max="11990" width="3.77734375" bestFit="1" customWidth="1"/>
    <col min="11991" max="11991" width="52.77734375" customWidth="1"/>
    <col min="11992" max="11992" width="6.77734375" customWidth="1"/>
    <col min="11993" max="11993" width="5.5546875" customWidth="1"/>
    <col min="11994" max="11994" width="9.21875" customWidth="1"/>
    <col min="11995" max="11996" width="8.77734375" customWidth="1"/>
    <col min="11997" max="11997" width="9" customWidth="1"/>
    <col min="11998" max="11999" width="9.21875" customWidth="1"/>
    <col min="12000" max="12000" width="10" customWidth="1"/>
    <col min="12001" max="12001" width="11" customWidth="1"/>
    <col min="12246" max="12246" width="3.77734375" bestFit="1" customWidth="1"/>
    <col min="12247" max="12247" width="52.77734375" customWidth="1"/>
    <col min="12248" max="12248" width="6.77734375" customWidth="1"/>
    <col min="12249" max="12249" width="5.5546875" customWidth="1"/>
    <col min="12250" max="12250" width="9.21875" customWidth="1"/>
    <col min="12251" max="12252" width="8.77734375" customWidth="1"/>
    <col min="12253" max="12253" width="9" customWidth="1"/>
    <col min="12254" max="12255" width="9.21875" customWidth="1"/>
    <col min="12256" max="12256" width="10" customWidth="1"/>
    <col min="12257" max="12257" width="11" customWidth="1"/>
    <col min="12502" max="12502" width="3.77734375" bestFit="1" customWidth="1"/>
    <col min="12503" max="12503" width="52.77734375" customWidth="1"/>
    <col min="12504" max="12504" width="6.77734375" customWidth="1"/>
    <col min="12505" max="12505" width="5.5546875" customWidth="1"/>
    <col min="12506" max="12506" width="9.21875" customWidth="1"/>
    <col min="12507" max="12508" width="8.77734375" customWidth="1"/>
    <col min="12509" max="12509" width="9" customWidth="1"/>
    <col min="12510" max="12511" width="9.21875" customWidth="1"/>
    <col min="12512" max="12512" width="10" customWidth="1"/>
    <col min="12513" max="12513" width="11" customWidth="1"/>
    <col min="12758" max="12758" width="3.77734375" bestFit="1" customWidth="1"/>
    <col min="12759" max="12759" width="52.77734375" customWidth="1"/>
    <col min="12760" max="12760" width="6.77734375" customWidth="1"/>
    <col min="12761" max="12761" width="5.5546875" customWidth="1"/>
    <col min="12762" max="12762" width="9.21875" customWidth="1"/>
    <col min="12763" max="12764" width="8.77734375" customWidth="1"/>
    <col min="12765" max="12765" width="9" customWidth="1"/>
    <col min="12766" max="12767" width="9.21875" customWidth="1"/>
    <col min="12768" max="12768" width="10" customWidth="1"/>
    <col min="12769" max="12769" width="11" customWidth="1"/>
    <col min="13014" max="13014" width="3.77734375" bestFit="1" customWidth="1"/>
    <col min="13015" max="13015" width="52.77734375" customWidth="1"/>
    <col min="13016" max="13016" width="6.77734375" customWidth="1"/>
    <col min="13017" max="13017" width="5.5546875" customWidth="1"/>
    <col min="13018" max="13018" width="9.21875" customWidth="1"/>
    <col min="13019" max="13020" width="8.77734375" customWidth="1"/>
    <col min="13021" max="13021" width="9" customWidth="1"/>
    <col min="13022" max="13023" width="9.21875" customWidth="1"/>
    <col min="13024" max="13024" width="10" customWidth="1"/>
    <col min="13025" max="13025" width="11" customWidth="1"/>
    <col min="13270" max="13270" width="3.77734375" bestFit="1" customWidth="1"/>
    <col min="13271" max="13271" width="52.77734375" customWidth="1"/>
    <col min="13272" max="13272" width="6.77734375" customWidth="1"/>
    <col min="13273" max="13273" width="5.5546875" customWidth="1"/>
    <col min="13274" max="13274" width="9.21875" customWidth="1"/>
    <col min="13275" max="13276" width="8.77734375" customWidth="1"/>
    <col min="13277" max="13277" width="9" customWidth="1"/>
    <col min="13278" max="13279" width="9.21875" customWidth="1"/>
    <col min="13280" max="13280" width="10" customWidth="1"/>
    <col min="13281" max="13281" width="11" customWidth="1"/>
    <col min="13526" max="13526" width="3.77734375" bestFit="1" customWidth="1"/>
    <col min="13527" max="13527" width="52.77734375" customWidth="1"/>
    <col min="13528" max="13528" width="6.77734375" customWidth="1"/>
    <col min="13529" max="13529" width="5.5546875" customWidth="1"/>
    <col min="13530" max="13530" width="9.21875" customWidth="1"/>
    <col min="13531" max="13532" width="8.77734375" customWidth="1"/>
    <col min="13533" max="13533" width="9" customWidth="1"/>
    <col min="13534" max="13535" width="9.21875" customWidth="1"/>
    <col min="13536" max="13536" width="10" customWidth="1"/>
    <col min="13537" max="13537" width="11" customWidth="1"/>
    <col min="13782" max="13782" width="3.77734375" bestFit="1" customWidth="1"/>
    <col min="13783" max="13783" width="52.77734375" customWidth="1"/>
    <col min="13784" max="13784" width="6.77734375" customWidth="1"/>
    <col min="13785" max="13785" width="5.5546875" customWidth="1"/>
    <col min="13786" max="13786" width="9.21875" customWidth="1"/>
    <col min="13787" max="13788" width="8.77734375" customWidth="1"/>
    <col min="13789" max="13789" width="9" customWidth="1"/>
    <col min="13790" max="13791" width="9.21875" customWidth="1"/>
    <col min="13792" max="13792" width="10" customWidth="1"/>
    <col min="13793" max="13793" width="11" customWidth="1"/>
    <col min="14038" max="14038" width="3.77734375" bestFit="1" customWidth="1"/>
    <col min="14039" max="14039" width="52.77734375" customWidth="1"/>
    <col min="14040" max="14040" width="6.77734375" customWidth="1"/>
    <col min="14041" max="14041" width="5.5546875" customWidth="1"/>
    <col min="14042" max="14042" width="9.21875" customWidth="1"/>
    <col min="14043" max="14044" width="8.77734375" customWidth="1"/>
    <col min="14045" max="14045" width="9" customWidth="1"/>
    <col min="14046" max="14047" width="9.21875" customWidth="1"/>
    <col min="14048" max="14048" width="10" customWidth="1"/>
    <col min="14049" max="14049" width="11" customWidth="1"/>
    <col min="14294" max="14294" width="3.77734375" bestFit="1" customWidth="1"/>
    <col min="14295" max="14295" width="52.77734375" customWidth="1"/>
    <col min="14296" max="14296" width="6.77734375" customWidth="1"/>
    <col min="14297" max="14297" width="5.5546875" customWidth="1"/>
    <col min="14298" max="14298" width="9.21875" customWidth="1"/>
    <col min="14299" max="14300" width="8.77734375" customWidth="1"/>
    <col min="14301" max="14301" width="9" customWidth="1"/>
    <col min="14302" max="14303" width="9.21875" customWidth="1"/>
    <col min="14304" max="14304" width="10" customWidth="1"/>
    <col min="14305" max="14305" width="11" customWidth="1"/>
    <col min="14550" max="14550" width="3.77734375" bestFit="1" customWidth="1"/>
    <col min="14551" max="14551" width="52.77734375" customWidth="1"/>
    <col min="14552" max="14552" width="6.77734375" customWidth="1"/>
    <col min="14553" max="14553" width="5.5546875" customWidth="1"/>
    <col min="14554" max="14554" width="9.21875" customWidth="1"/>
    <col min="14555" max="14556" width="8.77734375" customWidth="1"/>
    <col min="14557" max="14557" width="9" customWidth="1"/>
    <col min="14558" max="14559" width="9.21875" customWidth="1"/>
    <col min="14560" max="14560" width="10" customWidth="1"/>
    <col min="14561" max="14561" width="11" customWidth="1"/>
    <col min="14806" max="14806" width="3.77734375" bestFit="1" customWidth="1"/>
    <col min="14807" max="14807" width="52.77734375" customWidth="1"/>
    <col min="14808" max="14808" width="6.77734375" customWidth="1"/>
    <col min="14809" max="14809" width="5.5546875" customWidth="1"/>
    <col min="14810" max="14810" width="9.21875" customWidth="1"/>
    <col min="14811" max="14812" width="8.77734375" customWidth="1"/>
    <col min="14813" max="14813" width="9" customWidth="1"/>
    <col min="14814" max="14815" width="9.21875" customWidth="1"/>
    <col min="14816" max="14816" width="10" customWidth="1"/>
    <col min="14817" max="14817" width="11" customWidth="1"/>
    <col min="15062" max="15062" width="3.77734375" bestFit="1" customWidth="1"/>
    <col min="15063" max="15063" width="52.77734375" customWidth="1"/>
    <col min="15064" max="15064" width="6.77734375" customWidth="1"/>
    <col min="15065" max="15065" width="5.5546875" customWidth="1"/>
    <col min="15066" max="15066" width="9.21875" customWidth="1"/>
    <col min="15067" max="15068" width="8.77734375" customWidth="1"/>
    <col min="15069" max="15069" width="9" customWidth="1"/>
    <col min="15070" max="15071" width="9.21875" customWidth="1"/>
    <col min="15072" max="15072" width="10" customWidth="1"/>
    <col min="15073" max="15073" width="11" customWidth="1"/>
    <col min="15318" max="15318" width="3.77734375" bestFit="1" customWidth="1"/>
    <col min="15319" max="15319" width="52.77734375" customWidth="1"/>
    <col min="15320" max="15320" width="6.77734375" customWidth="1"/>
    <col min="15321" max="15321" width="5.5546875" customWidth="1"/>
    <col min="15322" max="15322" width="9.21875" customWidth="1"/>
    <col min="15323" max="15324" width="8.77734375" customWidth="1"/>
    <col min="15325" max="15325" width="9" customWidth="1"/>
    <col min="15326" max="15327" width="9.21875" customWidth="1"/>
    <col min="15328" max="15328" width="10" customWidth="1"/>
    <col min="15329" max="15329" width="11" customWidth="1"/>
    <col min="15574" max="15574" width="3.77734375" bestFit="1" customWidth="1"/>
    <col min="15575" max="15575" width="52.77734375" customWidth="1"/>
    <col min="15576" max="15576" width="6.77734375" customWidth="1"/>
    <col min="15577" max="15577" width="5.5546875" customWidth="1"/>
    <col min="15578" max="15578" width="9.21875" customWidth="1"/>
    <col min="15579" max="15580" width="8.77734375" customWidth="1"/>
    <col min="15581" max="15581" width="9" customWidth="1"/>
    <col min="15582" max="15583" width="9.21875" customWidth="1"/>
    <col min="15584" max="15584" width="10" customWidth="1"/>
    <col min="15585" max="15585" width="11" customWidth="1"/>
    <col min="15830" max="15830" width="3.77734375" bestFit="1" customWidth="1"/>
    <col min="15831" max="15831" width="52.77734375" customWidth="1"/>
    <col min="15832" max="15832" width="6.77734375" customWidth="1"/>
    <col min="15833" max="15833" width="5.5546875" customWidth="1"/>
    <col min="15834" max="15834" width="9.21875" customWidth="1"/>
    <col min="15835" max="15836" width="8.77734375" customWidth="1"/>
    <col min="15837" max="15837" width="9" customWidth="1"/>
    <col min="15838" max="15839" width="9.21875" customWidth="1"/>
    <col min="15840" max="15840" width="10" customWidth="1"/>
    <col min="15841" max="15841" width="11" customWidth="1"/>
    <col min="16086" max="16086" width="3.77734375" bestFit="1" customWidth="1"/>
    <col min="16087" max="16087" width="52.77734375" customWidth="1"/>
    <col min="16088" max="16088" width="6.77734375" customWidth="1"/>
    <col min="16089" max="16089" width="5.5546875" customWidth="1"/>
    <col min="16090" max="16090" width="9.21875" customWidth="1"/>
    <col min="16091" max="16092" width="8.77734375" customWidth="1"/>
    <col min="16093" max="16093" width="9" customWidth="1"/>
    <col min="16094" max="16095" width="9.21875" customWidth="1"/>
    <col min="16096" max="16096" width="10" customWidth="1"/>
    <col min="16097" max="16097" width="11" customWidth="1"/>
  </cols>
  <sheetData>
    <row r="1" spans="1:6" ht="37.200000000000003" customHeight="1" x14ac:dyDescent="0.25">
      <c r="A1" s="286" t="s">
        <v>121</v>
      </c>
      <c r="B1" s="288" t="s">
        <v>176</v>
      </c>
      <c r="C1" s="290" t="s">
        <v>122</v>
      </c>
      <c r="D1" s="292" t="s">
        <v>123</v>
      </c>
      <c r="E1" s="282" t="s">
        <v>124</v>
      </c>
      <c r="F1" s="284" t="s">
        <v>145</v>
      </c>
    </row>
    <row r="2" spans="1:6" ht="13.8" thickBot="1" x14ac:dyDescent="0.3">
      <c r="A2" s="287"/>
      <c r="B2" s="289"/>
      <c r="C2" s="291"/>
      <c r="D2" s="293"/>
      <c r="E2" s="283"/>
      <c r="F2" s="285"/>
    </row>
    <row r="3" spans="1:6" ht="26.4" x14ac:dyDescent="0.25">
      <c r="A3" s="128">
        <v>1</v>
      </c>
      <c r="B3" s="123" t="s">
        <v>175</v>
      </c>
      <c r="C3" s="104" t="s">
        <v>151</v>
      </c>
      <c r="D3" s="122">
        <v>4</v>
      </c>
      <c r="E3" s="127"/>
      <c r="F3" s="126">
        <f>E3*D3</f>
        <v>0</v>
      </c>
    </row>
    <row r="4" spans="1:6" ht="26.4" x14ac:dyDescent="0.25">
      <c r="A4" s="124">
        <v>2</v>
      </c>
      <c r="B4" s="123" t="s">
        <v>174</v>
      </c>
      <c r="C4" s="31" t="s">
        <v>151</v>
      </c>
      <c r="D4" s="122">
        <v>6</v>
      </c>
      <c r="E4" s="121"/>
      <c r="F4" s="120">
        <f t="shared" ref="F4:F11" si="0">E4*D4</f>
        <v>0</v>
      </c>
    </row>
    <row r="5" spans="1:6" x14ac:dyDescent="0.25">
      <c r="A5" s="124">
        <v>3</v>
      </c>
      <c r="B5" s="123" t="s">
        <v>173</v>
      </c>
      <c r="C5" s="30" t="s">
        <v>151</v>
      </c>
      <c r="D5" s="122">
        <v>4</v>
      </c>
      <c r="E5" s="121"/>
      <c r="F5" s="120">
        <f t="shared" si="0"/>
        <v>0</v>
      </c>
    </row>
    <row r="6" spans="1:6" x14ac:dyDescent="0.25">
      <c r="A6" s="124">
        <v>4</v>
      </c>
      <c r="B6" s="123" t="s">
        <v>172</v>
      </c>
      <c r="C6" s="30" t="s">
        <v>151</v>
      </c>
      <c r="D6" s="122">
        <v>4</v>
      </c>
      <c r="E6" s="121"/>
      <c r="F6" s="120">
        <f t="shared" si="0"/>
        <v>0</v>
      </c>
    </row>
    <row r="7" spans="1:6" x14ac:dyDescent="0.25">
      <c r="A7" s="124">
        <v>5</v>
      </c>
      <c r="B7" s="123" t="s">
        <v>171</v>
      </c>
      <c r="C7" s="30" t="s">
        <v>151</v>
      </c>
      <c r="D7" s="122">
        <v>2</v>
      </c>
      <c r="E7" s="121"/>
      <c r="F7" s="120">
        <f t="shared" si="0"/>
        <v>0</v>
      </c>
    </row>
    <row r="8" spans="1:6" ht="39.6" x14ac:dyDescent="0.25">
      <c r="A8" s="124">
        <v>6</v>
      </c>
      <c r="B8" s="123" t="s">
        <v>170</v>
      </c>
      <c r="C8" s="30" t="s">
        <v>152</v>
      </c>
      <c r="D8" s="122">
        <v>4</v>
      </c>
      <c r="E8" s="121"/>
      <c r="F8" s="120">
        <f t="shared" si="0"/>
        <v>0</v>
      </c>
    </row>
    <row r="9" spans="1:6" x14ac:dyDescent="0.25">
      <c r="A9" s="124">
        <v>7</v>
      </c>
      <c r="B9" s="123" t="s">
        <v>150</v>
      </c>
      <c r="C9" s="125" t="s">
        <v>151</v>
      </c>
      <c r="D9" s="122">
        <v>4</v>
      </c>
      <c r="E9" s="121"/>
      <c r="F9" s="120">
        <f t="shared" si="0"/>
        <v>0</v>
      </c>
    </row>
    <row r="10" spans="1:6" x14ac:dyDescent="0.25">
      <c r="A10" s="124">
        <v>8</v>
      </c>
      <c r="B10" s="123" t="s">
        <v>169</v>
      </c>
      <c r="C10" s="125" t="s">
        <v>152</v>
      </c>
      <c r="D10" s="122">
        <v>8</v>
      </c>
      <c r="E10" s="121"/>
      <c r="F10" s="120">
        <f t="shared" si="0"/>
        <v>0</v>
      </c>
    </row>
    <row r="11" spans="1:6" ht="13.8" thickBot="1" x14ac:dyDescent="0.3">
      <c r="A11" s="124">
        <v>9</v>
      </c>
      <c r="B11" s="123" t="s">
        <v>149</v>
      </c>
      <c r="C11" s="30" t="s">
        <v>153</v>
      </c>
      <c r="D11" s="122">
        <v>2</v>
      </c>
      <c r="E11" s="121"/>
      <c r="F11" s="120">
        <f t="shared" si="0"/>
        <v>0</v>
      </c>
    </row>
    <row r="12" spans="1:6" ht="13.8" thickBot="1" x14ac:dyDescent="0.3">
      <c r="A12" s="278" t="s">
        <v>168</v>
      </c>
      <c r="B12" s="279"/>
      <c r="C12" s="279"/>
      <c r="D12" s="294"/>
      <c r="E12" s="295">
        <f>SUM(F3:F11)</f>
        <v>0</v>
      </c>
      <c r="F12" s="296"/>
    </row>
    <row r="13" spans="1:6" ht="13.8" thickBot="1" x14ac:dyDescent="0.3"/>
    <row r="14" spans="1:6" ht="13.8" thickBot="1" x14ac:dyDescent="0.3">
      <c r="A14" s="278" t="s">
        <v>167</v>
      </c>
      <c r="B14" s="279"/>
      <c r="C14" s="279"/>
      <c r="D14" s="279"/>
      <c r="E14" s="280">
        <f>E12/12</f>
        <v>0</v>
      </c>
      <c r="F14" s="281"/>
    </row>
  </sheetData>
  <mergeCells count="10">
    <mergeCell ref="A14:D14"/>
    <mergeCell ref="E14:F14"/>
    <mergeCell ref="E1:E2"/>
    <mergeCell ref="F1:F2"/>
    <mergeCell ref="A1:A2"/>
    <mergeCell ref="B1:B2"/>
    <mergeCell ref="C1:C2"/>
    <mergeCell ref="D1:D2"/>
    <mergeCell ref="A12:D12"/>
    <mergeCell ref="E12:F12"/>
  </mergeCells>
  <pageMargins left="0.511811024" right="0.511811024" top="0.78740157499999996" bottom="0.78740157499999996" header="0.31496062000000002" footer="0.31496062000000002"/>
  <pageSetup paperSize="9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42F5CBB458692469EA26504F4BCF7FC" ma:contentTypeVersion="9" ma:contentTypeDescription="Crie um novo documento." ma:contentTypeScope="" ma:versionID="419026f5e4d720578782eb09a0b6e4da">
  <xsd:schema xmlns:xsd="http://www.w3.org/2001/XMLSchema" xmlns:xs="http://www.w3.org/2001/XMLSchema" xmlns:p="http://schemas.microsoft.com/office/2006/metadata/properties" xmlns:ns2="239cb2d5-0e53-4141-a8a2-e4a722c9d0c4" targetNamespace="http://schemas.microsoft.com/office/2006/metadata/properties" ma:root="true" ma:fieldsID="606c11da737e5c39284c6071737088d8" ns2:_="">
    <xsd:import namespace="239cb2d5-0e53-4141-a8a2-e4a722c9d0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9cb2d5-0e53-4141-a8a2-e4a722c9d0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FE51BD-2527-4D2B-9374-972FE5F8B0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9cb2d5-0e53-4141-a8a2-e4a722c9d0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CEB144B-B973-4924-A4DE-36CE5F31122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A2C0437-A1CB-4CE5-A82E-87D0CAB159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Resumo</vt:lpstr>
      <vt:lpstr>PCFP</vt:lpstr>
      <vt:lpstr>Deslocamento com Pernoite</vt:lpstr>
      <vt:lpstr>Uniformes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IN 5/2017</dc:title>
  <dc:creator>Alvaro.Barbosa@dnpm.gov.br</dc:creator>
  <cp:keywords>Planilha de Custos IN 5/2017</cp:keywords>
  <cp:lastModifiedBy>Newton T Okuno</cp:lastModifiedBy>
  <cp:lastPrinted>2018-10-08T22:45:56Z</cp:lastPrinted>
  <dcterms:created xsi:type="dcterms:W3CDTF">2010-12-08T17:56:29Z</dcterms:created>
  <dcterms:modified xsi:type="dcterms:W3CDTF">2022-10-04T11:55:47Z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0x010100542F5CBB458692469EA26504F4BCF7FC</vt:lpwstr>
  </property>
</Properties>
</file>