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PL 2019 DILICS\EDITAIS\PREGÃO ELETRONICO SEI\Pregão nº 13-2019 Gerador\"/>
    </mc:Choice>
  </mc:AlternateContent>
  <bookViews>
    <workbookView xWindow="0" yWindow="0" windowWidth="28800" windowHeight="12435"/>
  </bookViews>
  <sheets>
    <sheet name="Preços por item manut-gerador" sheetId="2" r:id="rId1"/>
  </sheets>
  <definedNames>
    <definedName name="_xlnm.Print_Area" localSheetId="0">'Preços por item manut-gerador'!$B$2:$I$44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2" l="1"/>
  <c r="I11" i="2" l="1"/>
  <c r="I5" i="2"/>
  <c r="H36" i="2" l="1"/>
  <c r="I36" i="2" s="1"/>
  <c r="H37" i="2"/>
  <c r="I37" i="2" s="1"/>
  <c r="H35" i="2"/>
  <c r="I35" i="2" s="1"/>
  <c r="H34" i="2"/>
  <c r="I34" i="2" s="1"/>
  <c r="H33" i="2"/>
  <c r="I33" i="2" s="1"/>
  <c r="H32" i="2"/>
  <c r="I32" i="2" s="1"/>
  <c r="H31" i="2"/>
  <c r="H38" i="2"/>
  <c r="I38" i="2" s="1"/>
  <c r="H40" i="2"/>
  <c r="H39" i="2"/>
  <c r="I39" i="2" s="1"/>
  <c r="I40" i="2"/>
  <c r="I31" i="2"/>
  <c r="I41" i="2" l="1"/>
  <c r="G6" i="2" l="1"/>
  <c r="I22" i="2"/>
  <c r="I23" i="2"/>
  <c r="I24" i="2"/>
  <c r="I25" i="2"/>
  <c r="I26" i="2"/>
  <c r="I13" i="2"/>
  <c r="I14" i="2"/>
  <c r="I12" i="2" l="1"/>
  <c r="I15" i="2" s="1"/>
  <c r="I20" i="2"/>
  <c r="I19" i="2"/>
  <c r="I27" i="2" s="1"/>
  <c r="I6" i="2" l="1"/>
  <c r="I7" i="2" s="1"/>
  <c r="I44" i="2" s="1"/>
</calcChain>
</file>

<file path=xl/sharedStrings.xml><?xml version="1.0" encoding="utf-8"?>
<sst xmlns="http://schemas.openxmlformats.org/spreadsheetml/2006/main" count="151" uniqueCount="81">
  <si>
    <t>Item</t>
  </si>
  <si>
    <t>Fonte</t>
  </si>
  <si>
    <t>Descrição</t>
  </si>
  <si>
    <t>Unid.</t>
  </si>
  <si>
    <t>Óleo diesel S500</t>
  </si>
  <si>
    <t>Quant.</t>
  </si>
  <si>
    <t>Código</t>
  </si>
  <si>
    <t>Valor Unitário (R$)</t>
  </si>
  <si>
    <t>Valor Total (R$)</t>
  </si>
  <si>
    <t>SINAPI (06/19)</t>
  </si>
  <si>
    <t>h</t>
  </si>
  <si>
    <t>Engenheiro Eletricista com encargos complementares</t>
  </si>
  <si>
    <t>-</t>
  </si>
  <si>
    <t>3.1</t>
  </si>
  <si>
    <t>3.2</t>
  </si>
  <si>
    <t>1.0</t>
  </si>
  <si>
    <t>2.0</t>
  </si>
  <si>
    <t>3.0</t>
  </si>
  <si>
    <t>Manutenção preventiva mensal</t>
  </si>
  <si>
    <t>Manutenção preventiva semestral</t>
  </si>
  <si>
    <t>2.1</t>
  </si>
  <si>
    <t>Manutenção preventiva anual</t>
  </si>
  <si>
    <t>4.1</t>
  </si>
  <si>
    <t>4.2</t>
  </si>
  <si>
    <t>4.0</t>
  </si>
  <si>
    <t>Eletrotécnico com encargos complementares - Manutenção preventiva mensal</t>
  </si>
  <si>
    <t>Eletrotécnico com encargos complementares - Manutenção preventiva semestral</t>
  </si>
  <si>
    <t>Eletrotécnico com encargos complementares - Manutenção preventiva anual</t>
  </si>
  <si>
    <t>1.1</t>
  </si>
  <si>
    <t>l</t>
  </si>
  <si>
    <t>2.3</t>
  </si>
  <si>
    <t>2.4</t>
  </si>
  <si>
    <t>3.3</t>
  </si>
  <si>
    <t>3.4</t>
  </si>
  <si>
    <t>3.5</t>
  </si>
  <si>
    <t>3.6</t>
  </si>
  <si>
    <t>3.7</t>
  </si>
  <si>
    <t>3.8</t>
  </si>
  <si>
    <t>Filtro de combustível diesel, marca Fleetguard, Reeferência: 5052</t>
  </si>
  <si>
    <t>Pesquisa mercado</t>
  </si>
  <si>
    <t>Filtro de combustível com separadador de água, marca Fleetguard, Referência: FS 280</t>
  </si>
  <si>
    <t>Filtro de ar, marca Fleetguard, Referência: 8742</t>
  </si>
  <si>
    <t>Aditivo para óleo diesel (Actoil A550)</t>
  </si>
  <si>
    <t>Mangueira de entrada, marca Cummins, comprimento 3m</t>
  </si>
  <si>
    <t>Mangueira radiador 005, marca Cummins, comprimento 3 m</t>
  </si>
  <si>
    <t>Mangueira radiador 006, marca Cummins, comprimento 3m</t>
  </si>
  <si>
    <t>Bateria 60 ah</t>
  </si>
  <si>
    <t>4.3</t>
  </si>
  <si>
    <t>4.4</t>
  </si>
  <si>
    <t>4.5</t>
  </si>
  <si>
    <t>4.6</t>
  </si>
  <si>
    <t>4.7</t>
  </si>
  <si>
    <t>4.8</t>
  </si>
  <si>
    <t>4.9</t>
  </si>
  <si>
    <t>4.10</t>
  </si>
  <si>
    <t>Valor material (R$)</t>
  </si>
  <si>
    <t>Fusível de comando</t>
  </si>
  <si>
    <t>Óleo Lubrificante 15w40 CI-4</t>
  </si>
  <si>
    <t>Filtro de óleo lubrificante, marca Fleetguard, Referência: 3345</t>
  </si>
  <si>
    <t>Valor serviço (R$)/h</t>
  </si>
  <si>
    <t>Correia V ranhurada, marca Cummins, Referência: 8789</t>
  </si>
  <si>
    <t>Bomba de transferência de combustível, marca Cummins, Referência: 7766</t>
  </si>
  <si>
    <t>Jogo injetor de combustível, marca Cummins, Referência: 4908</t>
  </si>
  <si>
    <t>Retentor de óleo, marca Cummins, Referência: 9498</t>
  </si>
  <si>
    <t>Jogo luva de desgaste retentor de óleo dianteiro, marca Cummins, Referência: 2819</t>
  </si>
  <si>
    <t>Quant.Unit.</t>
  </si>
  <si>
    <t>1.2</t>
  </si>
  <si>
    <t>Engenheiro eletricista, com encargos complementares</t>
  </si>
  <si>
    <t>2.2</t>
  </si>
  <si>
    <t>Aditivo etleno-glicol para radiador</t>
  </si>
  <si>
    <t>SINAPI (07/19)</t>
  </si>
  <si>
    <t>*Preço eletrotécnico /h (SINAPI 07/2019)</t>
  </si>
  <si>
    <t>Manutenção corretiva</t>
  </si>
  <si>
    <t>TOTAL ITEM 3 - Manutenção preventiva anual</t>
  </si>
  <si>
    <t>TOTAL ITEM 4 - Manutenção corretiva</t>
  </si>
  <si>
    <t>TOTAL ITEM 2 - Manutenção preventiva semestral</t>
  </si>
  <si>
    <t>TOTAL ITEM 1 - Manutenção preventiva mensal</t>
  </si>
  <si>
    <t>Painel de preços (28/07/19)</t>
  </si>
  <si>
    <t>Painel de preços (29/07/19)</t>
  </si>
  <si>
    <t>Valor dos serviços de manutenção do gerador - ANUAL</t>
  </si>
  <si>
    <t>VALOR ANUAL GLOBAL ESTIMATIVO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</si>
</sst>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&quot;R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164" fontId="1" fillId="2" borderId="27" xfId="0" applyNumberFormat="1" applyFont="1" applyFill="1" applyBorder="1"/>
    <xf numFmtId="164" fontId="1" fillId="2" borderId="2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0" xfId="0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left" vertical="center" wrapText="1"/>
    </xf>
    <xf numFmtId="0" fontId="0" fillId="0" borderId="28" xfId="0" applyFont="1" applyFill="1" applyBorder="1" applyAlignment="1">
      <alignment horizontal="center" vertical="center" wrapText="1"/>
    </xf>
    <xf numFmtId="165" fontId="0" fillId="0" borderId="28" xfId="0" applyNumberFormat="1" applyFont="1" applyFill="1" applyBorder="1" applyAlignment="1">
      <alignment horizontal="center" vertical="center" wrapText="1"/>
    </xf>
    <xf numFmtId="164" fontId="0" fillId="0" borderId="22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4"/>
  <sheetViews>
    <sheetView tabSelected="1" topLeftCell="A25" zoomScaleNormal="100" workbookViewId="0">
      <selection activeCell="G22" sqref="G22"/>
    </sheetView>
  </sheetViews>
  <sheetFormatPr defaultRowHeight="15" x14ac:dyDescent="0.25"/>
  <cols>
    <col min="2" max="2" width="5.140625" bestFit="1" customWidth="1"/>
    <col min="3" max="3" width="32.7109375" customWidth="1"/>
    <col min="4" max="4" width="17.140625" style="2" customWidth="1"/>
    <col min="5" max="5" width="7.140625" bestFit="1" customWidth="1"/>
    <col min="6" max="6" width="13.7109375" customWidth="1"/>
    <col min="7" max="7" width="20.28515625" customWidth="1"/>
    <col min="8" max="8" width="19.140625" customWidth="1"/>
    <col min="9" max="9" width="16" customWidth="1"/>
  </cols>
  <sheetData>
    <row r="2" spans="2:11" ht="15.75" thickBot="1" x14ac:dyDescent="0.3">
      <c r="C2" t="s">
        <v>79</v>
      </c>
    </row>
    <row r="3" spans="2:11" ht="15.75" thickBot="1" x14ac:dyDescent="0.3">
      <c r="B3" s="10" t="s">
        <v>0</v>
      </c>
      <c r="C3" s="11" t="s">
        <v>2</v>
      </c>
      <c r="D3" s="11" t="s">
        <v>1</v>
      </c>
      <c r="E3" s="11" t="s">
        <v>6</v>
      </c>
      <c r="F3" s="11" t="s">
        <v>3</v>
      </c>
      <c r="G3" s="11" t="s">
        <v>5</v>
      </c>
      <c r="H3" s="11" t="s">
        <v>7</v>
      </c>
      <c r="I3" s="12" t="s">
        <v>8</v>
      </c>
      <c r="J3" s="3"/>
      <c r="K3" s="3"/>
    </row>
    <row r="4" spans="2:11" x14ac:dyDescent="0.25">
      <c r="B4" s="31" t="s">
        <v>15</v>
      </c>
      <c r="C4" s="71" t="s">
        <v>18</v>
      </c>
      <c r="D4" s="72"/>
      <c r="E4" s="72"/>
      <c r="F4" s="72"/>
      <c r="G4" s="72"/>
      <c r="H4" s="73"/>
      <c r="I4" s="32"/>
      <c r="J4" s="3"/>
      <c r="K4" s="3"/>
    </row>
    <row r="5" spans="2:11" ht="30" x14ac:dyDescent="0.25">
      <c r="B5" s="50" t="s">
        <v>28</v>
      </c>
      <c r="C5" s="49" t="s">
        <v>67</v>
      </c>
      <c r="D5" s="51" t="s">
        <v>70</v>
      </c>
      <c r="E5" s="49">
        <v>91677</v>
      </c>
      <c r="F5" s="51" t="s">
        <v>10</v>
      </c>
      <c r="G5" s="51">
        <v>12</v>
      </c>
      <c r="H5" s="52">
        <v>100.48</v>
      </c>
      <c r="I5" s="61">
        <f>H5*G5</f>
        <v>1205.76</v>
      </c>
      <c r="J5" s="3"/>
      <c r="K5" s="3"/>
    </row>
    <row r="6" spans="2:11" ht="45.75" thickBot="1" x14ac:dyDescent="0.3">
      <c r="B6" s="44" t="s">
        <v>66</v>
      </c>
      <c r="C6" s="45" t="s">
        <v>25</v>
      </c>
      <c r="D6" s="46" t="s">
        <v>70</v>
      </c>
      <c r="E6" s="46">
        <v>88266</v>
      </c>
      <c r="F6" s="46" t="s">
        <v>10</v>
      </c>
      <c r="G6" s="46">
        <f>2*12</f>
        <v>24</v>
      </c>
      <c r="H6" s="47">
        <v>29.27</v>
      </c>
      <c r="I6" s="48">
        <f>H6*G6</f>
        <v>702.48</v>
      </c>
      <c r="J6" s="3"/>
      <c r="K6" s="3"/>
    </row>
    <row r="7" spans="2:11" ht="15.75" thickBot="1" x14ac:dyDescent="0.3">
      <c r="B7" s="77" t="s">
        <v>76</v>
      </c>
      <c r="C7" s="78"/>
      <c r="D7" s="78"/>
      <c r="E7" s="78"/>
      <c r="F7" s="78"/>
      <c r="G7" s="78"/>
      <c r="H7" s="78"/>
      <c r="I7" s="43">
        <f>SUM(I5:I6)</f>
        <v>1908.24</v>
      </c>
      <c r="J7" s="3"/>
      <c r="K7" s="3"/>
    </row>
    <row r="8" spans="2:11" ht="15.75" thickBot="1" x14ac:dyDescent="0.3">
      <c r="B8" s="22"/>
      <c r="C8" s="30"/>
      <c r="D8" s="24"/>
      <c r="E8" s="24"/>
      <c r="F8" s="24"/>
      <c r="G8" s="24"/>
      <c r="H8" s="25"/>
      <c r="I8" s="25"/>
      <c r="J8" s="3"/>
      <c r="K8" s="3"/>
    </row>
    <row r="9" spans="2:11" ht="15.75" thickBot="1" x14ac:dyDescent="0.3">
      <c r="B9" s="10" t="s">
        <v>0</v>
      </c>
      <c r="C9" s="11" t="s">
        <v>2</v>
      </c>
      <c r="D9" s="11" t="s">
        <v>1</v>
      </c>
      <c r="E9" s="11" t="s">
        <v>6</v>
      </c>
      <c r="F9" s="11" t="s">
        <v>3</v>
      </c>
      <c r="G9" s="11" t="s">
        <v>5</v>
      </c>
      <c r="H9" s="11" t="s">
        <v>7</v>
      </c>
      <c r="I9" s="12" t="s">
        <v>8</v>
      </c>
      <c r="J9" s="3"/>
      <c r="K9" s="3"/>
    </row>
    <row r="10" spans="2:11" ht="15.75" thickBot="1" x14ac:dyDescent="0.3">
      <c r="B10" s="21" t="s">
        <v>16</v>
      </c>
      <c r="C10" s="74" t="s">
        <v>19</v>
      </c>
      <c r="D10" s="75"/>
      <c r="E10" s="75"/>
      <c r="F10" s="75"/>
      <c r="G10" s="75"/>
      <c r="H10" s="76"/>
      <c r="I10" s="33"/>
      <c r="J10" s="3"/>
      <c r="K10" s="3"/>
    </row>
    <row r="11" spans="2:11" ht="30" x14ac:dyDescent="0.25">
      <c r="B11" s="50" t="s">
        <v>20</v>
      </c>
      <c r="C11" s="53" t="s">
        <v>67</v>
      </c>
      <c r="D11" s="54" t="s">
        <v>70</v>
      </c>
      <c r="E11" s="53">
        <v>91677</v>
      </c>
      <c r="F11" s="54" t="s">
        <v>10</v>
      </c>
      <c r="G11" s="54">
        <v>1</v>
      </c>
      <c r="H11" s="55">
        <v>100.48</v>
      </c>
      <c r="I11" s="56">
        <f>H11*G11</f>
        <v>100.48</v>
      </c>
      <c r="J11" s="3"/>
      <c r="K11" s="3"/>
    </row>
    <row r="12" spans="2:11" ht="45" x14ac:dyDescent="0.25">
      <c r="B12" s="14" t="s">
        <v>68</v>
      </c>
      <c r="C12" s="6" t="s">
        <v>26</v>
      </c>
      <c r="D12" s="28" t="s">
        <v>70</v>
      </c>
      <c r="E12" s="28">
        <v>88267</v>
      </c>
      <c r="F12" s="28" t="s">
        <v>10</v>
      </c>
      <c r="G12" s="28">
        <v>2</v>
      </c>
      <c r="H12" s="5">
        <v>29.27</v>
      </c>
      <c r="I12" s="15">
        <f>H12*G12</f>
        <v>58.54</v>
      </c>
      <c r="J12" s="3"/>
      <c r="K12" s="3"/>
    </row>
    <row r="13" spans="2:11" ht="30" x14ac:dyDescent="0.25">
      <c r="B13" s="14" t="s">
        <v>30</v>
      </c>
      <c r="C13" s="4" t="s">
        <v>4</v>
      </c>
      <c r="D13" s="28" t="s">
        <v>77</v>
      </c>
      <c r="E13" s="28" t="s">
        <v>12</v>
      </c>
      <c r="F13" s="28" t="s">
        <v>29</v>
      </c>
      <c r="G13" s="28">
        <v>100</v>
      </c>
      <c r="H13" s="57">
        <v>3.68</v>
      </c>
      <c r="I13" s="15">
        <f t="shared" ref="I13:I14" si="0">H13*G13</f>
        <v>368</v>
      </c>
      <c r="J13" s="3"/>
      <c r="K13" s="3"/>
    </row>
    <row r="14" spans="2:11" ht="30" x14ac:dyDescent="0.25">
      <c r="B14" s="17" t="s">
        <v>31</v>
      </c>
      <c r="C14" s="18" t="s">
        <v>42</v>
      </c>
      <c r="D14" s="28" t="s">
        <v>77</v>
      </c>
      <c r="E14" s="19" t="s">
        <v>12</v>
      </c>
      <c r="F14" s="19" t="s">
        <v>29</v>
      </c>
      <c r="G14" s="62">
        <v>0.5</v>
      </c>
      <c r="H14" s="58">
        <v>199</v>
      </c>
      <c r="I14" s="20">
        <f t="shared" si="0"/>
        <v>99.5</v>
      </c>
      <c r="J14" s="3"/>
      <c r="K14" s="3"/>
    </row>
    <row r="15" spans="2:11" ht="15.75" thickBot="1" x14ac:dyDescent="0.3">
      <c r="B15" s="69" t="s">
        <v>75</v>
      </c>
      <c r="C15" s="70"/>
      <c r="D15" s="70"/>
      <c r="E15" s="70"/>
      <c r="F15" s="70"/>
      <c r="G15" s="70"/>
      <c r="H15" s="70"/>
      <c r="I15" s="35">
        <f>SUM(I11:I14)</f>
        <v>626.52</v>
      </c>
      <c r="J15" s="3"/>
      <c r="K15" s="3"/>
    </row>
    <row r="16" spans="2:11" ht="15.75" thickBot="1" x14ac:dyDescent="0.3">
      <c r="B16" s="22"/>
      <c r="C16" s="22"/>
      <c r="D16" s="22"/>
      <c r="E16" s="22"/>
      <c r="F16" s="22"/>
      <c r="G16" s="22"/>
      <c r="H16" s="22"/>
      <c r="I16" s="34"/>
      <c r="J16" s="3"/>
      <c r="K16" s="3"/>
    </row>
    <row r="17" spans="2:11" ht="15.75" thickBot="1" x14ac:dyDescent="0.3">
      <c r="B17" s="10" t="s">
        <v>0</v>
      </c>
      <c r="C17" s="11" t="s">
        <v>2</v>
      </c>
      <c r="D17" s="11" t="s">
        <v>1</v>
      </c>
      <c r="E17" s="11" t="s">
        <v>6</v>
      </c>
      <c r="F17" s="11" t="s">
        <v>3</v>
      </c>
      <c r="G17" s="11" t="s">
        <v>5</v>
      </c>
      <c r="H17" s="11" t="s">
        <v>7</v>
      </c>
      <c r="I17" s="12" t="s">
        <v>8</v>
      </c>
      <c r="J17" s="3"/>
      <c r="K17" s="3"/>
    </row>
    <row r="18" spans="2:11" x14ac:dyDescent="0.25">
      <c r="B18" s="13" t="s">
        <v>17</v>
      </c>
      <c r="C18" s="66" t="s">
        <v>21</v>
      </c>
      <c r="D18" s="67"/>
      <c r="E18" s="67"/>
      <c r="F18" s="67"/>
      <c r="G18" s="67"/>
      <c r="H18" s="68"/>
      <c r="I18" s="29"/>
      <c r="J18" s="3"/>
      <c r="K18" s="3"/>
    </row>
    <row r="19" spans="2:11" ht="45" x14ac:dyDescent="0.25">
      <c r="B19" s="14" t="s">
        <v>13</v>
      </c>
      <c r="C19" s="6" t="s">
        <v>27</v>
      </c>
      <c r="D19" s="28" t="s">
        <v>9</v>
      </c>
      <c r="E19" s="7">
        <v>88266</v>
      </c>
      <c r="F19" s="7" t="s">
        <v>10</v>
      </c>
      <c r="G19" s="7">
        <v>4</v>
      </c>
      <c r="H19" s="5">
        <v>29.27</v>
      </c>
      <c r="I19" s="15">
        <f>H19*G19</f>
        <v>117.08</v>
      </c>
      <c r="J19" s="3"/>
      <c r="K19" s="3"/>
    </row>
    <row r="20" spans="2:11" ht="30" x14ac:dyDescent="0.25">
      <c r="B20" s="14" t="s">
        <v>14</v>
      </c>
      <c r="C20" s="4" t="s">
        <v>11</v>
      </c>
      <c r="D20" s="28" t="s">
        <v>9</v>
      </c>
      <c r="E20" s="7">
        <v>91677</v>
      </c>
      <c r="F20" s="7" t="s">
        <v>10</v>
      </c>
      <c r="G20" s="7">
        <v>2</v>
      </c>
      <c r="H20" s="5">
        <v>100.48</v>
      </c>
      <c r="I20" s="15">
        <f>H20*G20</f>
        <v>200.96</v>
      </c>
      <c r="J20" s="3"/>
      <c r="K20" s="3"/>
    </row>
    <row r="21" spans="2:11" ht="30" x14ac:dyDescent="0.25">
      <c r="B21" s="14" t="s">
        <v>32</v>
      </c>
      <c r="C21" s="4" t="s">
        <v>57</v>
      </c>
      <c r="D21" s="28" t="s">
        <v>77</v>
      </c>
      <c r="E21" s="7" t="s">
        <v>12</v>
      </c>
      <c r="F21" s="42" t="s">
        <v>29</v>
      </c>
      <c r="G21" s="42">
        <v>20</v>
      </c>
      <c r="H21" s="57">
        <v>7.28</v>
      </c>
      <c r="I21" s="15">
        <f>H21*G21</f>
        <v>145.6</v>
      </c>
      <c r="J21" s="3"/>
      <c r="K21" s="3"/>
    </row>
    <row r="22" spans="2:11" ht="30" x14ac:dyDescent="0.25">
      <c r="B22" s="14" t="s">
        <v>33</v>
      </c>
      <c r="C22" s="16" t="s">
        <v>58</v>
      </c>
      <c r="D22" s="28" t="s">
        <v>77</v>
      </c>
      <c r="E22" s="7" t="s">
        <v>12</v>
      </c>
      <c r="F22" s="42" t="s">
        <v>3</v>
      </c>
      <c r="G22" s="7">
        <v>1</v>
      </c>
      <c r="H22" s="57">
        <v>31.28</v>
      </c>
      <c r="I22" s="15">
        <f t="shared" ref="I22:I26" si="1">H22*G22</f>
        <v>31.28</v>
      </c>
      <c r="J22" s="3"/>
      <c r="K22" s="3"/>
    </row>
    <row r="23" spans="2:11" ht="30" x14ac:dyDescent="0.25">
      <c r="B23" s="14" t="s">
        <v>34</v>
      </c>
      <c r="C23" s="9" t="s">
        <v>38</v>
      </c>
      <c r="D23" s="28" t="s">
        <v>77</v>
      </c>
      <c r="E23" s="7" t="s">
        <v>12</v>
      </c>
      <c r="F23" s="42" t="s">
        <v>3</v>
      </c>
      <c r="G23" s="7">
        <v>1</v>
      </c>
      <c r="H23" s="57">
        <v>99.9</v>
      </c>
      <c r="I23" s="15">
        <f t="shared" si="1"/>
        <v>99.9</v>
      </c>
      <c r="J23" s="3"/>
      <c r="K23" s="3"/>
    </row>
    <row r="24" spans="2:11" ht="45" x14ac:dyDescent="0.25">
      <c r="B24" s="14" t="s">
        <v>35</v>
      </c>
      <c r="C24" s="9" t="s">
        <v>40</v>
      </c>
      <c r="D24" s="28" t="s">
        <v>78</v>
      </c>
      <c r="E24" s="7" t="s">
        <v>12</v>
      </c>
      <c r="F24" s="42" t="s">
        <v>3</v>
      </c>
      <c r="G24" s="7">
        <v>1</v>
      </c>
      <c r="H24" s="57">
        <v>51.68</v>
      </c>
      <c r="I24" s="15">
        <f t="shared" si="1"/>
        <v>51.68</v>
      </c>
      <c r="J24" s="3"/>
      <c r="K24" s="3"/>
    </row>
    <row r="25" spans="2:11" ht="30" x14ac:dyDescent="0.25">
      <c r="B25" s="14" t="s">
        <v>36</v>
      </c>
      <c r="C25" s="16" t="s">
        <v>69</v>
      </c>
      <c r="D25" s="28" t="s">
        <v>78</v>
      </c>
      <c r="E25" s="7" t="s">
        <v>12</v>
      </c>
      <c r="F25" s="42" t="s">
        <v>29</v>
      </c>
      <c r="G25" s="42">
        <v>1</v>
      </c>
      <c r="H25" s="57">
        <v>10.27</v>
      </c>
      <c r="I25" s="15">
        <f t="shared" si="1"/>
        <v>10.27</v>
      </c>
      <c r="J25" s="3"/>
      <c r="K25" s="3"/>
    </row>
    <row r="26" spans="2:11" ht="30" x14ac:dyDescent="0.25">
      <c r="B26" s="14" t="s">
        <v>37</v>
      </c>
      <c r="C26" s="8" t="s">
        <v>41</v>
      </c>
      <c r="D26" s="28" t="s">
        <v>78</v>
      </c>
      <c r="E26" s="7" t="s">
        <v>12</v>
      </c>
      <c r="F26" s="7" t="s">
        <v>3</v>
      </c>
      <c r="G26" s="7">
        <v>1</v>
      </c>
      <c r="H26" s="57">
        <v>385</v>
      </c>
      <c r="I26" s="15">
        <f t="shared" si="1"/>
        <v>385</v>
      </c>
      <c r="J26" s="3"/>
      <c r="K26" s="3"/>
    </row>
    <row r="27" spans="2:11" ht="15.75" thickBot="1" x14ac:dyDescent="0.3">
      <c r="B27" s="69" t="s">
        <v>73</v>
      </c>
      <c r="C27" s="70"/>
      <c r="D27" s="70"/>
      <c r="E27" s="70"/>
      <c r="F27" s="70"/>
      <c r="G27" s="70"/>
      <c r="H27" s="70"/>
      <c r="I27" s="35">
        <f>SUM(I19:I26)</f>
        <v>1041.77</v>
      </c>
      <c r="J27" s="3"/>
      <c r="K27" s="3"/>
    </row>
    <row r="28" spans="2:11" ht="15.75" thickBot="1" x14ac:dyDescent="0.3">
      <c r="B28" s="22"/>
      <c r="C28" s="23"/>
      <c r="D28" s="24"/>
      <c r="E28" s="24"/>
      <c r="F28" s="24"/>
      <c r="G28" s="24"/>
      <c r="H28" s="25"/>
      <c r="I28" s="25"/>
      <c r="J28" s="3"/>
      <c r="K28" s="3"/>
    </row>
    <row r="29" spans="2:11" ht="15.75" thickBot="1" x14ac:dyDescent="0.3">
      <c r="B29" s="10" t="s">
        <v>0</v>
      </c>
      <c r="C29" s="11" t="s">
        <v>2</v>
      </c>
      <c r="D29" s="11" t="s">
        <v>1</v>
      </c>
      <c r="E29" s="11" t="s">
        <v>6</v>
      </c>
      <c r="F29" s="11" t="s">
        <v>65</v>
      </c>
      <c r="G29" s="11" t="s">
        <v>55</v>
      </c>
      <c r="H29" s="11" t="s">
        <v>59</v>
      </c>
      <c r="I29" s="12" t="s">
        <v>8</v>
      </c>
      <c r="J29" s="3"/>
      <c r="K29" s="3"/>
    </row>
    <row r="30" spans="2:11" x14ac:dyDescent="0.25">
      <c r="B30" s="13" t="s">
        <v>24</v>
      </c>
      <c r="C30" s="66" t="s">
        <v>72</v>
      </c>
      <c r="D30" s="67"/>
      <c r="E30" s="67"/>
      <c r="F30" s="67"/>
      <c r="G30" s="67"/>
      <c r="H30" s="68"/>
      <c r="I30" s="29"/>
      <c r="J30" s="3"/>
      <c r="K30" s="3"/>
    </row>
    <row r="31" spans="2:11" ht="30" x14ac:dyDescent="0.25">
      <c r="B31" s="38" t="s">
        <v>22</v>
      </c>
      <c r="C31" s="9" t="s">
        <v>60</v>
      </c>
      <c r="D31" s="28" t="s">
        <v>78</v>
      </c>
      <c r="E31" s="26" t="s">
        <v>12</v>
      </c>
      <c r="F31" s="26">
        <v>1</v>
      </c>
      <c r="G31" s="59">
        <v>127.06</v>
      </c>
      <c r="H31" s="27">
        <f>$D$42*2</f>
        <v>58.54</v>
      </c>
      <c r="I31" s="39">
        <f>(F31*G31)+H31</f>
        <v>185.6</v>
      </c>
      <c r="J31" s="3"/>
      <c r="K31" s="3"/>
    </row>
    <row r="32" spans="2:11" ht="30" x14ac:dyDescent="0.25">
      <c r="B32" s="38" t="s">
        <v>23</v>
      </c>
      <c r="C32" s="16" t="s">
        <v>43</v>
      </c>
      <c r="D32" s="28" t="s">
        <v>78</v>
      </c>
      <c r="E32" s="26" t="s">
        <v>12</v>
      </c>
      <c r="F32" s="26">
        <v>1</v>
      </c>
      <c r="G32" s="59">
        <v>36.01</v>
      </c>
      <c r="H32" s="27">
        <f>$D$42*0.5</f>
        <v>14.635</v>
      </c>
      <c r="I32" s="39">
        <f t="shared" ref="I32:I37" si="2">(F32*G32)+H32</f>
        <v>50.644999999999996</v>
      </c>
      <c r="J32" s="3"/>
      <c r="K32" s="3"/>
    </row>
    <row r="33" spans="2:11" ht="30" x14ac:dyDescent="0.25">
      <c r="B33" s="38" t="s">
        <v>47</v>
      </c>
      <c r="C33" s="16" t="s">
        <v>44</v>
      </c>
      <c r="D33" s="28" t="s">
        <v>78</v>
      </c>
      <c r="E33" s="26" t="s">
        <v>12</v>
      </c>
      <c r="F33" s="26">
        <v>1</v>
      </c>
      <c r="G33" s="59">
        <v>100</v>
      </c>
      <c r="H33" s="27">
        <f>$D$42*0.5</f>
        <v>14.635</v>
      </c>
      <c r="I33" s="39">
        <f t="shared" si="2"/>
        <v>114.63500000000001</v>
      </c>
      <c r="J33" s="3"/>
      <c r="K33" s="3"/>
    </row>
    <row r="34" spans="2:11" ht="30" x14ac:dyDescent="0.25">
      <c r="B34" s="38" t="s">
        <v>48</v>
      </c>
      <c r="C34" s="16" t="s">
        <v>45</v>
      </c>
      <c r="D34" s="28" t="s">
        <v>78</v>
      </c>
      <c r="E34" s="26" t="s">
        <v>12</v>
      </c>
      <c r="F34" s="26">
        <v>1</v>
      </c>
      <c r="G34" s="59">
        <v>100</v>
      </c>
      <c r="H34" s="27">
        <f>$D$42*0.5</f>
        <v>14.635</v>
      </c>
      <c r="I34" s="39">
        <f t="shared" si="2"/>
        <v>114.63500000000001</v>
      </c>
      <c r="J34" s="3"/>
      <c r="K34" s="3"/>
    </row>
    <row r="35" spans="2:11" ht="45" x14ac:dyDescent="0.25">
      <c r="B35" s="38" t="s">
        <v>49</v>
      </c>
      <c r="C35" s="9" t="s">
        <v>61</v>
      </c>
      <c r="D35" s="28" t="s">
        <v>78</v>
      </c>
      <c r="E35" s="26" t="s">
        <v>12</v>
      </c>
      <c r="F35" s="26">
        <v>1</v>
      </c>
      <c r="G35" s="59">
        <v>355.67</v>
      </c>
      <c r="H35" s="27">
        <f>$D$42*2</f>
        <v>58.54</v>
      </c>
      <c r="I35" s="39">
        <f t="shared" si="2"/>
        <v>414.21000000000004</v>
      </c>
      <c r="J35" s="2"/>
      <c r="K35" s="2"/>
    </row>
    <row r="36" spans="2:11" ht="30" x14ac:dyDescent="0.25">
      <c r="B36" s="38" t="s">
        <v>50</v>
      </c>
      <c r="C36" s="9" t="s">
        <v>62</v>
      </c>
      <c r="D36" s="28" t="s">
        <v>78</v>
      </c>
      <c r="E36" s="26" t="s">
        <v>12</v>
      </c>
      <c r="F36" s="26">
        <v>4</v>
      </c>
      <c r="G36" s="59">
        <v>499</v>
      </c>
      <c r="H36" s="27">
        <f>$D$42*3</f>
        <v>87.81</v>
      </c>
      <c r="I36" s="39">
        <f t="shared" si="2"/>
        <v>2083.81</v>
      </c>
    </row>
    <row r="37" spans="2:11" ht="30" x14ac:dyDescent="0.25">
      <c r="B37" s="38" t="s">
        <v>51</v>
      </c>
      <c r="C37" s="9" t="s">
        <v>63</v>
      </c>
      <c r="D37" s="28" t="s">
        <v>78</v>
      </c>
      <c r="E37" s="26" t="s">
        <v>12</v>
      </c>
      <c r="F37" s="26">
        <v>1</v>
      </c>
      <c r="G37" s="59">
        <v>66.5</v>
      </c>
      <c r="H37" s="27">
        <f>$D$42*2</f>
        <v>58.54</v>
      </c>
      <c r="I37" s="39">
        <f t="shared" si="2"/>
        <v>125.03999999999999</v>
      </c>
    </row>
    <row r="38" spans="2:11" ht="45" x14ac:dyDescent="0.25">
      <c r="B38" s="38" t="s">
        <v>52</v>
      </c>
      <c r="C38" s="9" t="s">
        <v>64</v>
      </c>
      <c r="D38" s="41" t="s">
        <v>39</v>
      </c>
      <c r="E38" s="26" t="s">
        <v>12</v>
      </c>
      <c r="F38" s="26">
        <v>1</v>
      </c>
      <c r="G38" s="59">
        <v>280.42</v>
      </c>
      <c r="H38" s="27">
        <f>$D$42*6</f>
        <v>175.62</v>
      </c>
      <c r="I38" s="39">
        <f>(F38*G38)+H38</f>
        <v>456.04</v>
      </c>
    </row>
    <row r="39" spans="2:11" ht="30" x14ac:dyDescent="0.25">
      <c r="B39" s="40" t="s">
        <v>53</v>
      </c>
      <c r="C39" s="16" t="s">
        <v>56</v>
      </c>
      <c r="D39" s="28" t="s">
        <v>78</v>
      </c>
      <c r="E39" s="36" t="s">
        <v>12</v>
      </c>
      <c r="F39" s="36">
        <v>2</v>
      </c>
      <c r="G39" s="59">
        <v>0.06</v>
      </c>
      <c r="H39" s="27">
        <f>$D$42*0.5</f>
        <v>14.635</v>
      </c>
      <c r="I39" s="39">
        <f>(F39*G39)+H39</f>
        <v>14.754999999999999</v>
      </c>
    </row>
    <row r="40" spans="2:11" ht="30" x14ac:dyDescent="0.25">
      <c r="B40" s="38" t="s">
        <v>54</v>
      </c>
      <c r="C40" s="16" t="s">
        <v>46</v>
      </c>
      <c r="D40" s="28" t="s">
        <v>78</v>
      </c>
      <c r="E40" s="36" t="s">
        <v>12</v>
      </c>
      <c r="F40" s="36">
        <v>2</v>
      </c>
      <c r="G40" s="59">
        <v>399.3</v>
      </c>
      <c r="H40" s="27">
        <f>$D$42*1</f>
        <v>29.27</v>
      </c>
      <c r="I40" s="39">
        <f t="shared" ref="I40" si="3">F40*G40</f>
        <v>798.6</v>
      </c>
    </row>
    <row r="41" spans="2:11" ht="15.75" thickBot="1" x14ac:dyDescent="0.3">
      <c r="B41" s="69" t="s">
        <v>74</v>
      </c>
      <c r="C41" s="70"/>
      <c r="D41" s="70"/>
      <c r="E41" s="70"/>
      <c r="F41" s="70"/>
      <c r="G41" s="70"/>
      <c r="H41" s="70"/>
      <c r="I41" s="35">
        <f>SUM(I31:I40)</f>
        <v>4357.97</v>
      </c>
    </row>
    <row r="42" spans="2:11" x14ac:dyDescent="0.25">
      <c r="B42" s="37" t="s">
        <v>71</v>
      </c>
      <c r="D42" s="1">
        <v>29.27</v>
      </c>
    </row>
    <row r="43" spans="2:11" ht="15.75" thickBot="1" x14ac:dyDescent="0.3"/>
    <row r="44" spans="2:11" ht="15.75" thickBot="1" x14ac:dyDescent="0.3">
      <c r="B44" s="63" t="s">
        <v>80</v>
      </c>
      <c r="C44" s="64"/>
      <c r="D44" s="64"/>
      <c r="E44" s="64"/>
      <c r="F44" s="64"/>
      <c r="G44" s="64"/>
      <c r="H44" s="65"/>
      <c r="I44" s="60">
        <f>I7+I15+I27+I41</f>
        <v>7934.5</v>
      </c>
    </row>
  </sheetData>
  <mergeCells count="9">
    <mergeCell ref="B44:H44"/>
    <mergeCell ref="C30:H30"/>
    <mergeCell ref="B41:H41"/>
    <mergeCell ref="B27:H27"/>
    <mergeCell ref="C4:H4"/>
    <mergeCell ref="C10:H10"/>
    <mergeCell ref="C18:H18"/>
    <mergeCell ref="B7:H7"/>
    <mergeCell ref="B15:H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  <rowBreaks count="1" manualBreakCount="1">
    <brk id="28" min="1" max="8" man="1"/>
  </rowBreaks>
  <ignoredErrors>
    <ignoredError sqref="H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Preços por item manut-gerador</vt:lpstr>
      <vt:lpstr>'Preços por item manut-gerador'!Area_de_impressao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Martino Caldeira</dc:creator>
  <cp:lastModifiedBy>Andréa Aparecida da Silva</cp:lastModifiedBy>
  <cp:lastPrinted>2019-09-17T13:29:01Z</cp:lastPrinted>
  <dcterms:created xsi:type="dcterms:W3CDTF">2019-06-17T18:05:43Z</dcterms:created>
  <dcterms:modified xsi:type="dcterms:W3CDTF">2019-10-22T15:05:38Z</dcterms:modified>
</cp:coreProperties>
</file>