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emili\Documents\Trabalho remoto 2021\Ruído\Artefato_PZR\Requerimento site\"/>
    </mc:Choice>
  </mc:AlternateContent>
  <xr:revisionPtr revIDLastSave="0" documentId="13_ncr:1_{C6512885-2ECA-4F12-BCE9-A30D22B231DB}" xr6:coauthVersionLast="47" xr6:coauthVersionMax="47" xr10:uidLastSave="{00000000-0000-0000-0000-000000000000}"/>
  <bookViews>
    <workbookView xWindow="-37440" yWindow="1830" windowWidth="20940" windowHeight="15045" activeTab="1" xr2:uid="{8F452466-5502-46BD-BE21-E46A4B1D56AC}"/>
  </bookViews>
  <sheets>
    <sheet name="Instruções Gerais" sheetId="2" r:id="rId1"/>
    <sheet name="Requerimento" sheetId="1" r:id="rId2"/>
  </sheets>
  <externalReferences>
    <externalReference r:id="rId3"/>
    <externalReference r:id="rId4"/>
  </externalReferences>
  <definedNames>
    <definedName name="_xlnm.Print_Area" localSheetId="1">Requerimento!#REF!</definedName>
    <definedName name="diferença" localSheetId="0">#REF!</definedName>
    <definedName name="diferença">Requerimento!#REF!</definedName>
    <definedName name="Erro_TFAC">[1]TFAC!$B$14</definedName>
    <definedName name="SEIConteúdo">#REF!</definedName>
    <definedName name="SEIProcesso">#REF!</definedName>
    <definedName name="vTratamento">[2]Validação!$C$2:$C$3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5" i="1" l="1"/>
  <c r="Y43" i="1"/>
  <c r="Y42" i="1"/>
  <c r="Y51" i="1" l="1"/>
  <c r="Y49" i="1"/>
  <c r="Y47" i="1"/>
  <c r="AB42" i="1" l="1"/>
  <c r="AB43" i="1"/>
  <c r="E53" i="1"/>
  <c r="D77" i="1" s="1"/>
  <c r="F53" i="1" l="1"/>
  <c r="E77" i="1" l="1"/>
  <c r="M25" i="1" l="1"/>
</calcChain>
</file>

<file path=xl/sharedStrings.xml><?xml version="1.0" encoding="utf-8"?>
<sst xmlns="http://schemas.openxmlformats.org/spreadsheetml/2006/main" count="152" uniqueCount="145">
  <si>
    <t>Tipo de AD</t>
  </si>
  <si>
    <t>Estados</t>
  </si>
  <si>
    <t>Tipo de solicitação</t>
  </si>
  <si>
    <t>Pista de Pouso e Decolagem</t>
  </si>
  <si>
    <t>AC</t>
  </si>
  <si>
    <t>Heliponto (FATO)</t>
  </si>
  <si>
    <t>AL</t>
  </si>
  <si>
    <t>Fundamentação:</t>
  </si>
  <si>
    <t>Ambos (Pista e FATO)</t>
  </si>
  <si>
    <t>AP</t>
  </si>
  <si>
    <t>Código Brasileiro de Aeronáutica (Lei nº 7.565, de 19 de dezembro de 1986)</t>
  </si>
  <si>
    <t>AM</t>
  </si>
  <si>
    <t>BA</t>
  </si>
  <si>
    <t>CE</t>
  </si>
  <si>
    <t>Termo de Responsabilidade:</t>
  </si>
  <si>
    <t>DF</t>
  </si>
  <si>
    <t>ES</t>
  </si>
  <si>
    <t>GO</t>
  </si>
  <si>
    <t>MA</t>
  </si>
  <si>
    <t>MT</t>
  </si>
  <si>
    <t>MS</t>
  </si>
  <si>
    <t>MG</t>
  </si>
  <si>
    <t>Li e concordo com o Termo de Responsabilidade (marque com um "X")</t>
  </si>
  <si>
    <t>PA</t>
  </si>
  <si>
    <t>PB</t>
  </si>
  <si>
    <t>PR</t>
  </si>
  <si>
    <t>Nome:</t>
  </si>
  <si>
    <t>PE</t>
  </si>
  <si>
    <t>E-mail:</t>
  </si>
  <si>
    <t>PI</t>
  </si>
  <si>
    <t>RJ</t>
  </si>
  <si>
    <t>RN</t>
  </si>
  <si>
    <t>RS</t>
  </si>
  <si>
    <t>RO</t>
  </si>
  <si>
    <t>Endereço:</t>
  </si>
  <si>
    <t>RR</t>
  </si>
  <si>
    <t>Município:</t>
  </si>
  <si>
    <t>UF:</t>
  </si>
  <si>
    <t>CEP:</t>
  </si>
  <si>
    <t>SC</t>
  </si>
  <si>
    <t>SP</t>
  </si>
  <si>
    <t>SE</t>
  </si>
  <si>
    <t>TO</t>
  </si>
  <si>
    <t>Identificação do Aeródromo</t>
  </si>
  <si>
    <t>Tipo de Infraestrutura</t>
  </si>
  <si>
    <t>Escolha se existem pista(s), heliponto(s) ou ambos os tipos</t>
  </si>
  <si>
    <t>Nome oficial</t>
  </si>
  <si>
    <t>Código CIAD</t>
  </si>
  <si>
    <t>Código OACI</t>
  </si>
  <si>
    <t>Quantidade de Pistas de Pouso e Decolagem</t>
  </si>
  <si>
    <t>Indique quantas pistas foram projetadas no aeródromo</t>
  </si>
  <si>
    <t>Quantidade de Áreas de Pouso e Decolagem de Helicópteros</t>
  </si>
  <si>
    <t>Declaração de encaminhamento</t>
  </si>
  <si>
    <t>INSTRUÇÕES GERAIS</t>
  </si>
  <si>
    <t>Instruções de Preenchimento:</t>
  </si>
  <si>
    <r>
      <t xml:space="preserve">b)     No Requerimento, devem ser preenchidos os campos com </t>
    </r>
    <r>
      <rPr>
        <b/>
        <sz val="11"/>
        <color theme="1"/>
        <rFont val="Calibri"/>
        <family val="2"/>
        <scheme val="minor"/>
      </rPr>
      <t>fundo cinza</t>
    </r>
    <r>
      <rPr>
        <sz val="11"/>
        <color theme="1"/>
        <rFont val="Calibri"/>
        <family val="2"/>
        <scheme val="minor"/>
      </rPr>
      <t xml:space="preserve"> para encaminhamento à ANAC do arquivo na extensão </t>
    </r>
    <r>
      <rPr>
        <b/>
        <sz val="11"/>
        <color theme="1"/>
        <rFont val="Calibri"/>
        <family val="2"/>
        <scheme val="minor"/>
      </rPr>
      <t>.xlsx</t>
    </r>
    <r>
      <rPr>
        <sz val="11"/>
        <color theme="1"/>
        <rFont val="Calibri"/>
        <family val="2"/>
        <scheme val="minor"/>
      </rPr>
      <t xml:space="preserve"> por meio de protocolo eletrônico no Sistema Eletrônico de Informações (SEI!). </t>
    </r>
    <r>
      <rPr>
        <b/>
        <sz val="11"/>
        <rFont val="Calibri"/>
        <family val="2"/>
        <scheme val="minor"/>
      </rPr>
      <t>Não serão aceitos requerimentos em formato PDF.</t>
    </r>
  </si>
  <si>
    <t xml:space="preserve">c) O envio do presente formulário deverá ser feito por meio de peticionamento eletrônico da ANAC (https://www.anac.gov.br/acesso-a-informacao/protocolo-eletronico/), utilizando-se os seguintes tipos de processo SEI: </t>
  </si>
  <si>
    <t>Tipo de processo SEI</t>
  </si>
  <si>
    <t>d)     As informações prestadas a partir deste formulário não possuem caráter restrito ou sigiloso (portanto são acessíveis em consulta pública de informações).</t>
  </si>
  <si>
    <t xml:space="preserve"> REGISTRO DE PLANO DE ZONEAMENTO DE RUÍDO - RBAC 161</t>
  </si>
  <si>
    <t>Resolução ANAC nº 153, de 18 de junho de 2010</t>
  </si>
  <si>
    <r>
      <t xml:space="preserve">a)     Este formulário deve ser utilizado para as solicitações de </t>
    </r>
    <r>
      <rPr>
        <b/>
        <sz val="11"/>
        <color theme="1"/>
        <rFont val="Calibri"/>
        <family val="2"/>
        <scheme val="minor"/>
      </rPr>
      <t>registro de Plano de Zoneamento de Ruído - PZR - para aeródromos civis públicos.</t>
    </r>
  </si>
  <si>
    <t>Plano Básico de Zoneamento de Ruído</t>
  </si>
  <si>
    <t>Aeródromos: Cadastro de Plano Básico de Zoneamento de Ruído</t>
  </si>
  <si>
    <t>Plano Específico de Zoneamento de Ruído</t>
  </si>
  <si>
    <t>Aeródromos: Cadastro de Plano Específico de Zoneamento de Ruído</t>
  </si>
  <si>
    <r>
      <t xml:space="preserve">e)     Os critérios para definição do tipo de Plano de Zoneamento de Ruído - </t>
    </r>
    <r>
      <rPr>
        <b/>
        <sz val="11"/>
        <color theme="1"/>
        <rFont val="Calibri"/>
        <family val="2"/>
        <scheme val="minor"/>
      </rPr>
      <t>Básico ou Específico</t>
    </r>
    <r>
      <rPr>
        <sz val="11"/>
        <color theme="1"/>
        <rFont val="Calibri"/>
        <family val="2"/>
        <scheme val="minor"/>
      </rPr>
      <t xml:space="preserve"> - a ser registrado estão previstos no requisito 161.15 do RBAC nº 161 - Emenda nº 03.</t>
    </r>
  </si>
  <si>
    <t>h)     A análise deste formulário fica condicionada à conferência de qualificação do remetente, ao adequado preenchimento das informações necessárias, à apresentação de eventuais anexos indicados no requerimento e à marcação do Termo de Responsabilidade no requerimento.</t>
  </si>
  <si>
    <t>REQUERIMENTO DE REGISTRO DE PLANO DE ZONEAMENTO DE RUÍDO - RBAC 161</t>
  </si>
  <si>
    <t>2)     Declaro não haver nenhum impedimento de ordem patrimonial e/ou judicial do aeródromo civil público para o registro que está sendo pleiteado.</t>
  </si>
  <si>
    <t>3) Comprometo-me a observar a regulamentação de segurança operacional; a observar as normas técnicas de engenharia e operações de aeródromo (Regulamentos Brasileiros da Aviação Civil da ANAC, regras e recomendações do Comando da Aeronáutica, normas da Associação Brasileira de Normas Técnicas – ABNT e demais normas aplicáveis); e a manter os dados reais existentes no aeródromo atualizados junto à ANAC, inclusive quando houver transferência de responsabilidade pelas informações fornecidas.</t>
  </si>
  <si>
    <t>4)  Estou ciente de que a operação no aeródromo poderá sofrer restrições ou ter sua inscrição no cadastro cancelada caso venham a ser implantadas edificações ou outras estruturas que interfiram nos gabaritos dos Planos de Zona de Proteção ou de Zoneamento de Ruído; e que a operação no aeródromo estará condicionada à prévia autorização de tráfego emanada pelo órgão de controle do tráfego aéreo.</t>
  </si>
  <si>
    <t>5) Garanto não haver impedimentos quanto ao cumprimento das deliberações de outras entidades da administração pública, em especial sobre a observância dos requisitos de licenciamento ambiental, de uso do solo e de zoneamento urbano, ou da observância dos condicionantes impostos pelo órgão responsável pelo controle do espaço aéreo.</t>
  </si>
  <si>
    <t>OBS: Somente os campos referentes ao tipo de registro selecionado estarão disponíveis para preenchimento no requerimento. Favor conferir até o final do formulário se todas as informações solicitadas foram preenchidas.</t>
  </si>
  <si>
    <r>
      <t xml:space="preserve">g)     Em caso de registro de </t>
    </r>
    <r>
      <rPr>
        <b/>
        <sz val="11"/>
        <color theme="1"/>
        <rFont val="Calibri"/>
        <family val="2"/>
        <scheme val="minor"/>
      </rPr>
      <t>Plano Específico de Zoneamento de Ruído</t>
    </r>
    <r>
      <rPr>
        <sz val="11"/>
        <color theme="1"/>
        <rFont val="Calibri"/>
        <family val="2"/>
        <scheme val="minor"/>
      </rPr>
      <t xml:space="preserve">, o requerimento deve ser enviado à ANAC juntamente com a documentação solicitada na </t>
    </r>
    <r>
      <rPr>
        <b/>
        <sz val="11"/>
        <color theme="1"/>
        <rFont val="Calibri"/>
        <family val="2"/>
        <scheme val="minor"/>
      </rPr>
      <t>Subparte D do RBAC nº 161 - Emenda nº 03</t>
    </r>
    <r>
      <rPr>
        <sz val="11"/>
        <color theme="1"/>
        <rFont val="Calibri"/>
        <family val="2"/>
        <scheme val="minor"/>
      </rPr>
      <t xml:space="preserve">. Somente os campos referentes ao PEZR estarão disponíveis para preenchimento no requerimento. </t>
    </r>
  </si>
  <si>
    <t>Classe Aeródromo</t>
  </si>
  <si>
    <t>Tipo de registro</t>
  </si>
  <si>
    <t>Plano Específico de Zoneamento de Ruído - PEZR:</t>
  </si>
  <si>
    <t>limites do sítio aeroportuário;</t>
  </si>
  <si>
    <t>escala gráfica;</t>
  </si>
  <si>
    <t>Plantas, em escala, com a representação das curvas de ruído atual, futura e a sobreposição dessas duas curvas, sendo possível a identificação de ruas e lotes da região, contendo os seguintes itens, no mínimo:</t>
  </si>
  <si>
    <t>localização das pistas de pouso e decolagem, dos pontos de teste de motor, e da FATO;</t>
  </si>
  <si>
    <t>coordenadas geográficas das cabeceiras das pistas de pouso e decolagem, dos pontos de teste de motor, e no caso de helipontos ou FATO, de seu centro geométrico;</t>
  </si>
  <si>
    <t>as curvas de ruído de 85, 80, 75, 70 e 65;</t>
  </si>
  <si>
    <t xml:space="preserve">Relatório Técnico assinado pelo profissional responsável pelo cálculo da curva de ruído e aprovado, em caráter administrativo, pelo gestor do aeródromo, contendo a memória de cálculo das cinco curvas de ruído e as justificativas que </t>
  </si>
  <si>
    <t>couberem para os dados de entrada</t>
  </si>
  <si>
    <t>legenda contendo no mínimo os dados de entrada fundamentais para a elaboração das curvas, descritos no parágrafo 161.33 (a) do RBAC nº 161.</t>
  </si>
  <si>
    <t>Portaria ANAC Nº 3352/SIA, de 30 de outubro de 2018</t>
  </si>
  <si>
    <r>
      <t xml:space="preserve">1)     Para fins de registro na ANAC e em atenção ao RBAC nº 161, solicito o pedido abaixo, e na condição de interessado, assumo inteira responsabilidade pelas informações prestadas, estando ciente que o </t>
    </r>
    <r>
      <rPr>
        <b/>
        <sz val="10"/>
        <rFont val="Calibri"/>
        <family val="2"/>
      </rPr>
      <t>Art. 299 do Código Penal</t>
    </r>
    <r>
      <rPr>
        <sz val="10"/>
        <rFont val="Calibri"/>
        <family val="2"/>
      </rPr>
      <t xml:space="preserve"> afirma que "omitir, em documento público ou particular, declaração que dele devia constar, ou nele inserir ou fazer inserir declaração falsa ou diversa da que devia ser escrita, com o fim de prejudicar direito, criar obrigação ou alterar a verdade sobre fato juridicamente relevante", constitui </t>
    </r>
    <r>
      <rPr>
        <b/>
        <sz val="10"/>
        <rFont val="Calibri"/>
        <family val="2"/>
      </rPr>
      <t>crime de falsidade ideológica</t>
    </r>
    <r>
      <rPr>
        <sz val="10"/>
        <rFont val="Calibri"/>
        <family val="2"/>
      </rPr>
      <t>.</t>
    </r>
  </si>
  <si>
    <t>Regulamento Brasileiro da Aviação Civil - RBAC nº 139, Emenda nº 05 (Resolução nº 96, de 11 de maio de 2009)</t>
  </si>
  <si>
    <t>Indique a classe do aeródromo, conforme Tabela C-1 do RBAC nº 161</t>
  </si>
  <si>
    <t>SOMENTE PPD</t>
  </si>
  <si>
    <t>SOMENTE HP</t>
  </si>
  <si>
    <t>PPD e HP</t>
  </si>
  <si>
    <t>SOMENTE PPD PEZR</t>
  </si>
  <si>
    <t>SOMENTE HP PEZR</t>
  </si>
  <si>
    <t>PPD e HP PEZR</t>
  </si>
  <si>
    <r>
      <t xml:space="preserve">f)     Em caso de registro de </t>
    </r>
    <r>
      <rPr>
        <b/>
        <sz val="11"/>
        <color theme="1"/>
        <rFont val="Calibri"/>
        <family val="2"/>
        <scheme val="minor"/>
      </rPr>
      <t>Plano Básico de Zoneamento de Ruído</t>
    </r>
    <r>
      <rPr>
        <sz val="11"/>
        <color theme="1"/>
        <rFont val="Calibri"/>
        <family val="2"/>
        <scheme val="minor"/>
      </rPr>
      <t xml:space="preserve">, o requerimento deve ser enviado à ANAC informando a </t>
    </r>
    <r>
      <rPr>
        <b/>
        <sz val="11"/>
        <color theme="1"/>
        <rFont val="Calibri"/>
        <family val="2"/>
        <scheme val="minor"/>
      </rPr>
      <t>classe de PBZR</t>
    </r>
    <r>
      <rPr>
        <sz val="11"/>
        <color theme="1"/>
        <rFont val="Calibri"/>
        <family val="2"/>
        <scheme val="minor"/>
      </rPr>
      <t xml:space="preserve"> em que o aeródromo se enquadra. A documentação solicitada na </t>
    </r>
    <r>
      <rPr>
        <b/>
        <sz val="11"/>
        <color theme="1"/>
        <rFont val="Calibri"/>
        <family val="2"/>
        <scheme val="minor"/>
      </rPr>
      <t xml:space="preserve">Subparte C do RBAC nº 161 - Emenda nº 03 </t>
    </r>
    <r>
      <rPr>
        <sz val="11"/>
        <color theme="1"/>
        <rFont val="Calibri"/>
        <family val="2"/>
        <scheme val="minor"/>
      </rPr>
      <t>deve ser mantida para eventual consulta ou fiscalização pela ANAC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. Somente os campos referentes ao PBZR estarão disponíveis para preenchimento no requerimento. </t>
    </r>
  </si>
  <si>
    <t>Declaro que o PBZR foi elaborado de acordo com a Subparte C do RBAC nº 161 - Emenda nº 03 e está disponível para futura consulta ou fiscalização da ANAC, conforme disposto no requisito 161.61(c)</t>
  </si>
  <si>
    <t>Declaro o encaminhamento, via protocolo eletrônico, da seguinte documentação para comprovação do registro do PEZR, para comprovação do atendimento aos requisitos técnicos previstos no RBAC nº 161.</t>
  </si>
  <si>
    <t>Indique quantos helipontos foram projetados no aeródromo (se houver)</t>
  </si>
  <si>
    <t>Pessoa Física Representante legal do Aeródromo (constante do Formulário de Qualificação de Responsáveis)</t>
  </si>
  <si>
    <t>Cargo:</t>
  </si>
  <si>
    <t>CPF:</t>
  </si>
  <si>
    <t>Logradouro</t>
  </si>
  <si>
    <t>Número</t>
  </si>
  <si>
    <t>Complemento</t>
  </si>
  <si>
    <t>Bairro</t>
  </si>
  <si>
    <t>Município</t>
  </si>
  <si>
    <t>UF</t>
  </si>
  <si>
    <t>CEP</t>
  </si>
  <si>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</si>
  <si>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</si>
  <si>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</si>
  <si>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</si>
  <si>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</si>
  <si>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</si>
  <si>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</si>
  <si>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</si>
  <si>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</si>
  <si>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</si>
  <si>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 xml:space="preserve">MATO GROSSO 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</si>
  <si>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</si>
  <si>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</si>
  <si>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</si>
  <si>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</si>
  <si>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</si>
  <si>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</si>
  <si>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</si>
  <si>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</si>
  <si>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</si>
  <si>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</si>
  <si>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</si>
  <si>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</si>
  <si>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</si>
  <si>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</si>
  <si>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</si>
  <si>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</si>
  <si>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Versão 2.1 - 01/02/2022</t>
  </si>
  <si>
    <t>Regulamento Brasileiro da Aviação Civil - RBAC nº 161, Emenda nº 03 (Resolução nº 609, de 23 de fevereiro de 2021</t>
  </si>
  <si>
    <t>Regulamento Brasileiro da Aviação Civil - RBAC nº 001, Emenda nº 08 (Resolução nº 608, de 11 de fevereiro de 2021)</t>
  </si>
  <si>
    <t>Versão 2.1 - 16/12/2022</t>
  </si>
  <si>
    <t>Regulamento Brasileiro da Aviação Civil - RBAC nº 001, Emenda nº 16 (Resolução nº 608, de 09 de fevereiro de 2024)</t>
  </si>
  <si>
    <r>
      <t>Regulamento Brasileiro da Aviação Civil - RBAC nº 161, Emenda nº 04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(Resolução 737, de 09 de fevereiro de 2024)</t>
    </r>
  </si>
  <si>
    <t>Regulamento Brasileiro da Aviação Civil - RBAC nº 139, Emenda nº 06 (Resolução nº 691, de 21 de setembro de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</si>
</sst>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####&quot;@&quot;##########&quot;.&quot;########"/>
    <numFmt numFmtId="165" formatCode="00000\-000"/>
    <numFmt numFmtId="166" formatCode="000&quot;.&quot;000&quot;.&quot;000\-00\ 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color theme="2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</font>
    <font>
      <sz val="8"/>
      <color theme="2" tint="-0.499984740745262"/>
      <name val="Calibri"/>
      <family val="2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horizontal="left" vertical="top" indent="4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justify" vertical="top" wrapText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/>
    <xf numFmtId="0" fontId="13" fillId="2" borderId="0" xfId="0" applyFont="1" applyFill="1" applyAlignment="1">
      <alignment vertical="center" wrapText="1"/>
    </xf>
    <xf numFmtId="0" fontId="4" fillId="0" borderId="8" xfId="0" applyFont="1" applyBorder="1"/>
    <xf numFmtId="0" fontId="9" fillId="2" borderId="0" xfId="0" applyFont="1" applyFill="1" applyAlignment="1">
      <alignment horizontal="center" vertical="center" wrapText="1"/>
    </xf>
    <xf numFmtId="0" fontId="4" fillId="0" borderId="12" xfId="0" applyFont="1" applyBorder="1"/>
    <xf numFmtId="0" fontId="4" fillId="0" borderId="14" xfId="0" applyFont="1" applyBorder="1"/>
    <xf numFmtId="0" fontId="9" fillId="2" borderId="15" xfId="0" applyFont="1" applyFill="1" applyBorder="1" applyAlignment="1">
      <alignment horizontal="left" vertical="center" wrapText="1" indent="1"/>
    </xf>
    <xf numFmtId="0" fontId="9" fillId="2" borderId="10" xfId="0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9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vertical="center"/>
    </xf>
    <xf numFmtId="1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21" fillId="2" borderId="9" xfId="0" applyFont="1" applyFill="1" applyBorder="1" applyAlignment="1">
      <alignment vertical="top"/>
    </xf>
    <xf numFmtId="0" fontId="21" fillId="2" borderId="9" xfId="0" applyFont="1" applyFill="1" applyBorder="1" applyAlignment="1">
      <alignment horizontal="left" vertical="top" indent="4"/>
    </xf>
    <xf numFmtId="0" fontId="21" fillId="0" borderId="0" xfId="0" applyFont="1" applyAlignment="1">
      <alignment horizontal="left" vertical="top" indent="2"/>
    </xf>
    <xf numFmtId="0" fontId="19" fillId="0" borderId="0" xfId="0" applyFont="1" applyAlignment="1">
      <alignment vertical="center"/>
    </xf>
    <xf numFmtId="0" fontId="3" fillId="2" borderId="20" xfId="0" applyFont="1" applyFill="1" applyBorder="1" applyAlignment="1">
      <alignment vertical="center"/>
    </xf>
    <xf numFmtId="0" fontId="0" fillId="0" borderId="1" xfId="0" applyBorder="1"/>
    <xf numFmtId="0" fontId="7" fillId="2" borderId="2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center" wrapText="1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21" fillId="2" borderId="9" xfId="0" applyFont="1" applyFill="1" applyBorder="1" applyAlignment="1">
      <alignment horizontal="left" vertical="top" indent="2"/>
    </xf>
    <xf numFmtId="0" fontId="3" fillId="2" borderId="0" xfId="0" applyFont="1" applyFill="1" applyAlignment="1">
      <alignment horizontal="left" vertical="top" indent="2"/>
    </xf>
    <xf numFmtId="0" fontId="3" fillId="2" borderId="9" xfId="0" applyFont="1" applyFill="1" applyBorder="1" applyAlignment="1">
      <alignment horizontal="left" vertical="top" indent="2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8" fillId="0" borderId="0" xfId="0" applyFont="1" applyAlignment="1">
      <alignment horizontal="justify" vertical="center" wrapText="1"/>
    </xf>
    <xf numFmtId="0" fontId="3" fillId="3" borderId="1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 wrapText="1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1" fillId="2" borderId="0" xfId="0" applyFont="1" applyFill="1" applyAlignment="1">
      <alignment horizontal="left" vertical="top" indent="2"/>
    </xf>
    <xf numFmtId="0" fontId="21" fillId="2" borderId="9" xfId="0" applyFont="1" applyFill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0" fontId="8" fillId="2" borderId="0" xfId="0" applyFont="1" applyFill="1" applyAlignment="1">
      <alignment horizontal="left" vertical="top"/>
    </xf>
    <xf numFmtId="0" fontId="0" fillId="0" borderId="0" xfId="0" applyAlignment="1">
      <alignment horizontal="justify" vertical="top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justify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0" xfId="0" applyAlignment="1">
      <alignment horizontal="justify" vertical="center" wrapText="1"/>
    </xf>
    <xf numFmtId="0" fontId="8" fillId="0" borderId="10" xfId="0" applyFont="1" applyBorder="1" applyAlignment="1">
      <alignment horizontal="center" vertical="top" wrapText="1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top" wrapText="1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10" fillId="2" borderId="18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4" fillId="0" borderId="19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3" borderId="15" xfId="0" applyFont="1" applyFill="1" applyBorder="1" applyAlignment="1" applyProtection="1">
      <alignment horizontal="left"/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65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16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 indent="2"/>
    </xf>
    <xf numFmtId="0" fontId="7" fillId="0" borderId="0" xfId="0" applyFont="1" applyAlignment="1">
      <alignment horizontal="justify" vertical="center" wrapText="1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166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166" fontId="9" fillId="3" borderId="16" xfId="0" applyNumberFormat="1" applyFont="1" applyFill="1" applyBorder="1" applyAlignment="1" applyProtection="1">
      <alignment horizontal="center" vertical="center" wrapText="1"/>
      <protection locked="0"/>
    </xf>
    <xf numFmtId="166" fontId="9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top" indent="2"/>
    </xf>
    <xf numFmtId="0" fontId="3" fillId="2" borderId="9" xfId="0" applyFont="1" applyFill="1" applyBorder="1" applyAlignment="1">
      <alignment horizontal="left" vertical="top" indent="2"/>
    </xf>
    <xf numFmtId="0" fontId="9" fillId="2" borderId="0" xfId="0" applyFont="1" applyFill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2" fillId="3" borderId="15" xfId="1" applyFill="1" applyBorder="1" applyAlignment="1" applyProtection="1">
      <alignment horizontal="left"/>
      <protection locked="0"/>
    </xf>
    <xf numFmtId="0" fontId="2" fillId="3" borderId="16" xfId="1" applyFill="1" applyBorder="1" applyAlignment="1" applyProtection="1">
      <alignment horizontal="left"/>
      <protection locked="0"/>
    </xf>
    <xf numFmtId="0" fontId="2" fillId="3" borderId="17" xfId="1" applyFill="1" applyBorder="1" applyAlignment="1" applyProtection="1">
      <alignment horizontal="left"/>
      <protection locked="0"/>
    </xf>
    <xf numFmtId="164" fontId="4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164" fontId="4" fillId="2" borderId="17" xfId="0" applyNumberFormat="1" applyFont="1" applyFill="1" applyBorder="1" applyAlignment="1">
      <alignment horizontal="center"/>
    </xf>
    <xf numFmtId="0" fontId="4" fillId="3" borderId="15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4" fillId="3" borderId="17" xfId="0" applyFont="1" applyFill="1" applyBorder="1" applyProtection="1">
      <protection locked="0"/>
    </xf>
  </cellXfs>
  <cellStyles count="2">
    <cellStyle name="Hiperlink" xfId="1" builtinId="8"/>
    <cellStyle name="Normal" xfId="0" builtinId="0"/>
  </cellStyles>
  <dxfs count="32"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rgb="FFFF0000"/>
      </font>
    </dxf>
    <dxf>
      <font>
        <color theme="9" tint="-0.2499465926084170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theme="0"/>
      </font>
      <fill>
        <patternFill patternType="solid">
          <fgColor theme="0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679450</xdr:colOff>
      <xdr:row>0</xdr:row>
      <xdr:rowOff>0</xdr:rowOff>
    </xdr:from>
    <xdr:to>
      <xdr:col>12</xdr:col>
      <xdr:colOff>16588</xdr:colOff>
      <xdr:row>1</xdr:row>
      <xdr:rowOff>66092</xdr:rowOff>
    </xdr:to>
    <xdr:sp macro="" textlink="">
      <xdr:nvSpPr>
        <xdr:cNvPr id="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94F3EDB9-4096-41AE-B528-59B7D182D189}"/>
            </a:ext>
          </a:extLst>
        </xdr:cNvPr>
        <xdr:cNvSpPr/>
      </xdr:nvSpPr>
      <xdr:spPr bwMode="auto">
        <a:xfrm>
          <a:off x="958850" y="0"/>
          <a:ext cx="3978988" cy="25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Li e concordo com o Termo de Responsabilidade</a:t>
          </a:r>
        </a:p>
      </xdr:txBody>
    </xdr:sp>
    <xdr:clientData fLocksWithSheet="0"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114430</xdr:rowOff>
    </xdr:to>
    <xdr:sp macro="" textlink="">
      <xdr:nvSpPr>
        <xdr:cNvPr id="3" name="AutoShape 33">
          <a:extLst>
            <a:ext uri="{FF2B5EF4-FFF2-40B4-BE49-F238E27FC236}">
              <a16:creationId xmlns:a16="http://schemas.microsoft.com/office/drawing/2014/main" id="{2A9BC775-1264-4878-B299-14F7FA4CFE67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4" name="AutoShape 33">
          <a:extLst>
            <a:ext uri="{FF2B5EF4-FFF2-40B4-BE49-F238E27FC236}">
              <a16:creationId xmlns:a16="http://schemas.microsoft.com/office/drawing/2014/main" id="{B276235F-0E13-42B9-A655-2B07FD7F545C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5" name="AutoShape 33">
          <a:extLst>
            <a:ext uri="{FF2B5EF4-FFF2-40B4-BE49-F238E27FC236}">
              <a16:creationId xmlns:a16="http://schemas.microsoft.com/office/drawing/2014/main" id="{1CECF9E5-2FD3-496D-ACD4-31965B8B607E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6" name="AutoShape 33">
          <a:extLst>
            <a:ext uri="{FF2B5EF4-FFF2-40B4-BE49-F238E27FC236}">
              <a16:creationId xmlns:a16="http://schemas.microsoft.com/office/drawing/2014/main" id="{935D7D9F-B6DA-4AF9-B5EA-031B1032F982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304800</xdr:colOff>
      <xdr:row>31</xdr:row>
      <xdr:rowOff>179744</xdr:rowOff>
    </xdr:to>
    <xdr:sp macro="" textlink="">
      <xdr:nvSpPr>
        <xdr:cNvPr id="7" name="AutoShape 33">
          <a:extLst>
            <a:ext uri="{FF2B5EF4-FFF2-40B4-BE49-F238E27FC236}">
              <a16:creationId xmlns:a16="http://schemas.microsoft.com/office/drawing/2014/main" id="{C8D484A2-A461-49DD-B3D8-D2EE4EF06A4C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679450</xdr:colOff>
      <xdr:row>0</xdr:row>
      <xdr:rowOff>0</xdr:rowOff>
    </xdr:from>
    <xdr:to>
      <xdr:col>12</xdr:col>
      <xdr:colOff>16588</xdr:colOff>
      <xdr:row>1</xdr:row>
      <xdr:rowOff>66092</xdr:rowOff>
    </xdr:to>
    <xdr:sp macro="" textlink="">
      <xdr:nvSpPr>
        <xdr:cNvPr id="8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F91EEDBE-119C-47B5-9905-AB3C9A47FD2C}"/>
            </a:ext>
          </a:extLst>
        </xdr:cNvPr>
        <xdr:cNvSpPr/>
      </xdr:nvSpPr>
      <xdr:spPr bwMode="auto">
        <a:xfrm>
          <a:off x="958850" y="0"/>
          <a:ext cx="3978988" cy="25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Li e concordo com o Termo de Responsabilidade</a:t>
          </a:r>
        </a:p>
      </xdr:txBody>
    </xdr:sp>
    <xdr:clientData fLocksWithSheet="0"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114430</xdr:rowOff>
    </xdr:to>
    <xdr:sp macro="" textlink="">
      <xdr:nvSpPr>
        <xdr:cNvPr id="9" name="AutoShape 33">
          <a:extLst>
            <a:ext uri="{FF2B5EF4-FFF2-40B4-BE49-F238E27FC236}">
              <a16:creationId xmlns:a16="http://schemas.microsoft.com/office/drawing/2014/main" id="{452225D4-16E0-4907-BA75-73549F28E29E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10" name="AutoShape 33">
          <a:extLst>
            <a:ext uri="{FF2B5EF4-FFF2-40B4-BE49-F238E27FC236}">
              <a16:creationId xmlns:a16="http://schemas.microsoft.com/office/drawing/2014/main" id="{73C47C89-50BE-4BCB-93AE-C28E5C9D43BC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11" name="AutoShape 33">
          <a:extLst>
            <a:ext uri="{FF2B5EF4-FFF2-40B4-BE49-F238E27FC236}">
              <a16:creationId xmlns:a16="http://schemas.microsoft.com/office/drawing/2014/main" id="{F3CE1B0E-E109-4C40-953D-E761B9E34650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12" name="AutoShape 33">
          <a:extLst>
            <a:ext uri="{FF2B5EF4-FFF2-40B4-BE49-F238E27FC236}">
              <a16:creationId xmlns:a16="http://schemas.microsoft.com/office/drawing/2014/main" id="{0508F18D-D0B6-4E4B-8731-1F6F3F469F96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304800</xdr:colOff>
      <xdr:row>31</xdr:row>
      <xdr:rowOff>179744</xdr:rowOff>
    </xdr:to>
    <xdr:sp macro="" textlink="">
      <xdr:nvSpPr>
        <xdr:cNvPr id="13" name="AutoShape 33">
          <a:extLst>
            <a:ext uri="{FF2B5EF4-FFF2-40B4-BE49-F238E27FC236}">
              <a16:creationId xmlns:a16="http://schemas.microsoft.com/office/drawing/2014/main" id="{D03044F4-150B-406D-A768-2C5663C50E20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304800</xdr:colOff>
      <xdr:row>31</xdr:row>
      <xdr:rowOff>180133</xdr:rowOff>
    </xdr:to>
    <xdr:sp macro="" textlink="">
      <xdr:nvSpPr>
        <xdr:cNvPr id="14" name="AutoShape 33">
          <a:extLst>
            <a:ext uri="{FF2B5EF4-FFF2-40B4-BE49-F238E27FC236}">
              <a16:creationId xmlns:a16="http://schemas.microsoft.com/office/drawing/2014/main" id="{C8076C5D-B1BD-4AA6-8498-45E29BC3A9E2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679450</xdr:colOff>
      <xdr:row>0</xdr:row>
      <xdr:rowOff>0</xdr:rowOff>
    </xdr:from>
    <xdr:to>
      <xdr:col>12</xdr:col>
      <xdr:colOff>16588</xdr:colOff>
      <xdr:row>1</xdr:row>
      <xdr:rowOff>66092</xdr:rowOff>
    </xdr:to>
    <xdr:sp macro="" textlink="">
      <xdr:nvSpPr>
        <xdr:cNvPr id="1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2436499F-AD5E-4A20-9CDF-EDDD4EEAD97A}"/>
            </a:ext>
          </a:extLst>
        </xdr:cNvPr>
        <xdr:cNvSpPr/>
      </xdr:nvSpPr>
      <xdr:spPr bwMode="auto">
        <a:xfrm>
          <a:off x="958850" y="0"/>
          <a:ext cx="3978988" cy="25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Li e concordo com o Termo de Responsabilidade</a:t>
          </a:r>
        </a:p>
      </xdr:txBody>
    </xdr:sp>
    <xdr:clientData fLocksWithSheet="0"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114430</xdr:rowOff>
    </xdr:to>
    <xdr:sp macro="" textlink="">
      <xdr:nvSpPr>
        <xdr:cNvPr id="16" name="AutoShape 33">
          <a:extLst>
            <a:ext uri="{FF2B5EF4-FFF2-40B4-BE49-F238E27FC236}">
              <a16:creationId xmlns:a16="http://schemas.microsoft.com/office/drawing/2014/main" id="{A5075707-A501-49A4-B546-76DF4EBE9760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17" name="AutoShape 33">
          <a:extLst>
            <a:ext uri="{FF2B5EF4-FFF2-40B4-BE49-F238E27FC236}">
              <a16:creationId xmlns:a16="http://schemas.microsoft.com/office/drawing/2014/main" id="{1A11615A-DC9D-4B7A-AC02-7C9D06F5CD75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18" name="AutoShape 33">
          <a:extLst>
            <a:ext uri="{FF2B5EF4-FFF2-40B4-BE49-F238E27FC236}">
              <a16:creationId xmlns:a16="http://schemas.microsoft.com/office/drawing/2014/main" id="{B6377CD2-4C11-46E8-AE83-647CE5DDC3BF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19" name="AutoShape 33">
          <a:extLst>
            <a:ext uri="{FF2B5EF4-FFF2-40B4-BE49-F238E27FC236}">
              <a16:creationId xmlns:a16="http://schemas.microsoft.com/office/drawing/2014/main" id="{652973D5-28B3-4938-8624-2EFC267272D5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304800</xdr:colOff>
      <xdr:row>31</xdr:row>
      <xdr:rowOff>179744</xdr:rowOff>
    </xdr:to>
    <xdr:sp macro="" textlink="">
      <xdr:nvSpPr>
        <xdr:cNvPr id="20" name="AutoShape 33">
          <a:extLst>
            <a:ext uri="{FF2B5EF4-FFF2-40B4-BE49-F238E27FC236}">
              <a16:creationId xmlns:a16="http://schemas.microsoft.com/office/drawing/2014/main" id="{3C5DD32B-408D-4C6E-AAFF-F51B7DC3D696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304800</xdr:colOff>
      <xdr:row>31</xdr:row>
      <xdr:rowOff>180133</xdr:rowOff>
    </xdr:to>
    <xdr:sp macro="" textlink="">
      <xdr:nvSpPr>
        <xdr:cNvPr id="21" name="AutoShape 33">
          <a:extLst>
            <a:ext uri="{FF2B5EF4-FFF2-40B4-BE49-F238E27FC236}">
              <a16:creationId xmlns:a16="http://schemas.microsoft.com/office/drawing/2014/main" id="{73335251-44F8-46CD-9D43-11CAFC77DA16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679450</xdr:colOff>
      <xdr:row>0</xdr:row>
      <xdr:rowOff>0</xdr:rowOff>
    </xdr:from>
    <xdr:ext cx="3983005" cy="25400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4AE5A131-D49C-4D0A-AAB2-EED2D6309ABD}"/>
            </a:ext>
          </a:extLst>
        </xdr:cNvPr>
        <xdr:cNvSpPr/>
      </xdr:nvSpPr>
      <xdr:spPr bwMode="auto">
        <a:xfrm>
          <a:off x="958850" y="0"/>
          <a:ext cx="398300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Li e concordo com o Termo de Responsabilidade</a:t>
          </a:r>
        </a:p>
      </xdr:txBody>
    </xdr:sp>
    <xdr:clientData fLocksWithSheet="0"/>
  </xdr:oneCellAnchor>
  <xdr:oneCellAnchor>
    <xdr:from>
      <xdr:col>23</xdr:col>
      <xdr:colOff>0</xdr:colOff>
      <xdr:row>0</xdr:row>
      <xdr:rowOff>0</xdr:rowOff>
    </xdr:from>
    <xdr:ext cx="304800" cy="302338"/>
    <xdr:sp macro="" textlink="">
      <xdr:nvSpPr>
        <xdr:cNvPr id="23" name="AutoShape 33">
          <a:extLst>
            <a:ext uri="{FF2B5EF4-FFF2-40B4-BE49-F238E27FC236}">
              <a16:creationId xmlns:a16="http://schemas.microsoft.com/office/drawing/2014/main" id="{6B6F0066-53E1-495D-B8F9-C3E05B159BE9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2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0</xdr:row>
      <xdr:rowOff>0</xdr:rowOff>
    </xdr:from>
    <xdr:ext cx="304800" cy="302079"/>
    <xdr:sp macro="" textlink="">
      <xdr:nvSpPr>
        <xdr:cNvPr id="24" name="AutoShape 33">
          <a:extLst>
            <a:ext uri="{FF2B5EF4-FFF2-40B4-BE49-F238E27FC236}">
              <a16:creationId xmlns:a16="http://schemas.microsoft.com/office/drawing/2014/main" id="{EF58B07A-90D8-4CD7-8D48-20440AA43189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0</xdr:row>
      <xdr:rowOff>0</xdr:rowOff>
    </xdr:from>
    <xdr:ext cx="304800" cy="302079"/>
    <xdr:sp macro="" textlink="">
      <xdr:nvSpPr>
        <xdr:cNvPr id="25" name="AutoShape 33">
          <a:extLst>
            <a:ext uri="{FF2B5EF4-FFF2-40B4-BE49-F238E27FC236}">
              <a16:creationId xmlns:a16="http://schemas.microsoft.com/office/drawing/2014/main" id="{C57EBFCF-BEBF-4BC6-B819-8B74716B8D5B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0</xdr:row>
      <xdr:rowOff>0</xdr:rowOff>
    </xdr:from>
    <xdr:ext cx="304800" cy="302079"/>
    <xdr:sp macro="" textlink="">
      <xdr:nvSpPr>
        <xdr:cNvPr id="26" name="AutoShape 33">
          <a:extLst>
            <a:ext uri="{FF2B5EF4-FFF2-40B4-BE49-F238E27FC236}">
              <a16:creationId xmlns:a16="http://schemas.microsoft.com/office/drawing/2014/main" id="{52EF082B-CFFB-4B88-8CC5-9E0AF06A1AAD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30</xdr:row>
      <xdr:rowOff>0</xdr:rowOff>
    </xdr:from>
    <xdr:ext cx="304800" cy="301690"/>
    <xdr:sp macro="" textlink="">
      <xdr:nvSpPr>
        <xdr:cNvPr id="27" name="AutoShape 33">
          <a:extLst>
            <a:ext uri="{FF2B5EF4-FFF2-40B4-BE49-F238E27FC236}">
              <a16:creationId xmlns:a16="http://schemas.microsoft.com/office/drawing/2014/main" id="{F72312E8-71B8-4AAA-A47C-47AD1CFF1510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301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30</xdr:row>
      <xdr:rowOff>0</xdr:rowOff>
    </xdr:from>
    <xdr:ext cx="304800" cy="302079"/>
    <xdr:sp macro="" textlink="">
      <xdr:nvSpPr>
        <xdr:cNvPr id="28" name="AutoShape 33">
          <a:extLst>
            <a:ext uri="{FF2B5EF4-FFF2-40B4-BE49-F238E27FC236}">
              <a16:creationId xmlns:a16="http://schemas.microsoft.com/office/drawing/2014/main" id="{802C927B-482A-42F5-B0F6-8D7D2FDA66AA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679450</xdr:colOff>
      <xdr:row>0</xdr:row>
      <xdr:rowOff>0</xdr:rowOff>
    </xdr:from>
    <xdr:to>
      <xdr:col>12</xdr:col>
      <xdr:colOff>16588</xdr:colOff>
      <xdr:row>1</xdr:row>
      <xdr:rowOff>66092</xdr:rowOff>
    </xdr:to>
    <xdr:sp macro="" textlink="">
      <xdr:nvSpPr>
        <xdr:cNvPr id="29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D921FEED-7BD4-49E4-8639-8A0A392DC70F}"/>
            </a:ext>
          </a:extLst>
        </xdr:cNvPr>
        <xdr:cNvSpPr/>
      </xdr:nvSpPr>
      <xdr:spPr bwMode="auto">
        <a:xfrm>
          <a:off x="958850" y="0"/>
          <a:ext cx="3978988" cy="256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Li e concordo com o Termo de Responsabilidade</a:t>
          </a:r>
        </a:p>
      </xdr:txBody>
    </xdr:sp>
    <xdr:clientData fLocksWithSheet="0"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114430</xdr:rowOff>
    </xdr:to>
    <xdr:sp macro="" textlink="">
      <xdr:nvSpPr>
        <xdr:cNvPr id="30" name="AutoShape 33">
          <a:extLst>
            <a:ext uri="{FF2B5EF4-FFF2-40B4-BE49-F238E27FC236}">
              <a16:creationId xmlns:a16="http://schemas.microsoft.com/office/drawing/2014/main" id="{A0796672-7FF9-48A2-B16A-C4E07DBDAC9F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31" name="AutoShape 33">
          <a:extLst>
            <a:ext uri="{FF2B5EF4-FFF2-40B4-BE49-F238E27FC236}">
              <a16:creationId xmlns:a16="http://schemas.microsoft.com/office/drawing/2014/main" id="{660971A3-908D-41F3-B66D-B0B63CAF1DE4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32" name="AutoShape 33">
          <a:extLst>
            <a:ext uri="{FF2B5EF4-FFF2-40B4-BE49-F238E27FC236}">
              <a16:creationId xmlns:a16="http://schemas.microsoft.com/office/drawing/2014/main" id="{AE09184D-E808-4BAE-8644-1F7CC4FBEBE8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304800</xdr:colOff>
      <xdr:row>1</xdr:row>
      <xdr:rowOff>114171</xdr:rowOff>
    </xdr:to>
    <xdr:sp macro="" textlink="">
      <xdr:nvSpPr>
        <xdr:cNvPr id="33" name="AutoShape 33">
          <a:extLst>
            <a:ext uri="{FF2B5EF4-FFF2-40B4-BE49-F238E27FC236}">
              <a16:creationId xmlns:a16="http://schemas.microsoft.com/office/drawing/2014/main" id="{F7F0347B-D8C2-4C11-9743-B5E51459EF6F}"/>
            </a:ext>
          </a:extLst>
        </xdr:cNvPr>
        <xdr:cNvSpPr>
          <a:spLocks noChangeAspect="1" noChangeArrowheads="1"/>
        </xdr:cNvSpPr>
      </xdr:nvSpPr>
      <xdr:spPr bwMode="auto">
        <a:xfrm>
          <a:off x="8305800" y="0"/>
          <a:ext cx="304800" cy="304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304800</xdr:colOff>
      <xdr:row>31</xdr:row>
      <xdr:rowOff>179744</xdr:rowOff>
    </xdr:to>
    <xdr:sp macro="" textlink="">
      <xdr:nvSpPr>
        <xdr:cNvPr id="34" name="AutoShape 33">
          <a:extLst>
            <a:ext uri="{FF2B5EF4-FFF2-40B4-BE49-F238E27FC236}">
              <a16:creationId xmlns:a16="http://schemas.microsoft.com/office/drawing/2014/main" id="{E794DA72-D14B-4564-A4E9-9343B01EC312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304800</xdr:colOff>
      <xdr:row>31</xdr:row>
      <xdr:rowOff>180133</xdr:rowOff>
    </xdr:to>
    <xdr:sp macro="" textlink="">
      <xdr:nvSpPr>
        <xdr:cNvPr id="35" name="AutoShape 33">
          <a:extLst>
            <a:ext uri="{FF2B5EF4-FFF2-40B4-BE49-F238E27FC236}">
              <a16:creationId xmlns:a16="http://schemas.microsoft.com/office/drawing/2014/main" id="{13AD3C6B-291C-49B1-A7A1-B6D2E80D082E}"/>
            </a:ext>
          </a:extLst>
        </xdr:cNvPr>
        <xdr:cNvSpPr>
          <a:spLocks noChangeAspect="1" noChangeArrowheads="1"/>
        </xdr:cNvSpPr>
      </xdr:nvSpPr>
      <xdr:spPr bwMode="auto">
        <a:xfrm>
          <a:off x="8305800" y="11633200"/>
          <a:ext cx="304800" cy="24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181429</xdr:colOff>
      <xdr:row>1</xdr:row>
      <xdr:rowOff>64795</xdr:rowOff>
    </xdr:from>
    <xdr:to>
      <xdr:col>2</xdr:col>
      <xdr:colOff>1278749</xdr:colOff>
      <xdr:row>1</xdr:row>
      <xdr:rowOff>454234</xdr:rowOff>
    </xdr:to>
    <xdr:pic>
      <xdr:nvPicPr>
        <xdr:cNvPr id="36" name="Imagem 35" descr="anac_comp_horz_esp-cor.png">
          <a:extLst>
            <a:ext uri="{FF2B5EF4-FFF2-40B4-BE49-F238E27FC236}">
              <a16:creationId xmlns:a16="http://schemas.microsoft.com/office/drawing/2014/main" id="{4516E13B-ACE2-46C0-9DE0-4E195C132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1" y="252703"/>
          <a:ext cx="1097320" cy="389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ac.sharepoint.com/Users/danuz/OneDrive%20-%20ANAC/&#193;rea%20de%20Trabalho/SIA/Cadastro%20Aer&#243;dromos/Autoriza&#231;&#227;o%20Pr&#233;via%20Revis&#227;o/Artefatos/Artefato%20Autoriza&#231;&#227;o%20Pr&#233;via%20Padr&#227;o_1806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rj1201\anac\Users\vagner.neto\Desktop\Cadastro%20do%20operador%20de%20aerodro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ções"/>
      <sheetName val="Requerimento"/>
      <sheetName val="TFAC"/>
      <sheetName val="SEIDoc"/>
      <sheetName val="SEI Autorização"/>
      <sheetName val="SEI Pendências"/>
      <sheetName val="ListaSuspensa"/>
      <sheetName val="Tabela_Autorizaçã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Requisitos"/>
      <sheetName val="Intermediários"/>
      <sheetName val="Validação"/>
      <sheetName val="Dados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AC</v>
          </cell>
          <cell r="C2" t="str">
            <v>Masculino</v>
          </cell>
        </row>
        <row r="3">
          <cell r="C3" t="str">
            <v>Feminino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70DD-3131-487F-B275-03ED1930A501}">
  <dimension ref="A1:Y25"/>
  <sheetViews>
    <sheetView showGridLines="0" workbookViewId="0">
      <selection activeCell="C9" sqref="C9:O9"/>
    </sheetView>
  </sheetViews>
  <sheetFormatPr defaultRowHeight="14.4" x14ac:dyDescent="0.3"/>
  <cols>
    <col min="1" max="2" width="3" customWidth="1"/>
    <col min="13" max="13" width="8.33203125" customWidth="1"/>
    <col min="16" max="17" width="3" customWidth="1"/>
  </cols>
  <sheetData>
    <row r="1" spans="1:25" s="44" customFormat="1" ht="15" customHeight="1" thickBot="1" x14ac:dyDescent="0.35">
      <c r="A1" s="42"/>
      <c r="B1" s="78" t="s">
        <v>138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42"/>
      <c r="R1" s="43"/>
      <c r="S1" s="43"/>
      <c r="T1" s="43"/>
      <c r="U1" s="42"/>
      <c r="V1" s="42"/>
      <c r="W1" s="42"/>
      <c r="X1" s="42"/>
      <c r="Y1" s="42"/>
    </row>
    <row r="2" spans="1:25" s="44" customFormat="1" ht="42" customHeight="1" thickTop="1" thickBot="1" x14ac:dyDescent="0.35">
      <c r="A2" s="42"/>
      <c r="B2" s="80" t="s">
        <v>53</v>
      </c>
      <c r="C2" s="81"/>
      <c r="D2" s="81"/>
      <c r="E2" s="82"/>
      <c r="F2" s="83" t="s">
        <v>59</v>
      </c>
      <c r="G2" s="84"/>
      <c r="H2" s="84"/>
      <c r="I2" s="84"/>
      <c r="J2" s="84"/>
      <c r="K2" s="84"/>
      <c r="L2" s="84"/>
      <c r="M2" s="84"/>
      <c r="N2" s="84"/>
      <c r="O2" s="84"/>
      <c r="P2" s="85"/>
      <c r="Q2" s="42"/>
      <c r="R2" s="43"/>
      <c r="S2" s="43"/>
      <c r="T2" s="43"/>
      <c r="U2" s="42"/>
      <c r="V2" s="42"/>
      <c r="W2" s="42"/>
      <c r="X2" s="42"/>
      <c r="Y2" s="42"/>
    </row>
    <row r="3" spans="1:25" s="44" customFormat="1" ht="13.5" customHeight="1" thickTop="1" x14ac:dyDescent="0.3">
      <c r="A3" s="42"/>
      <c r="B3" s="45"/>
      <c r="C3" s="42"/>
      <c r="D3" s="46"/>
      <c r="E3" s="46"/>
      <c r="F3" s="47"/>
      <c r="G3" s="47"/>
      <c r="H3" s="47"/>
      <c r="I3" s="47"/>
      <c r="J3" s="47"/>
      <c r="K3" s="47"/>
      <c r="L3" s="47"/>
      <c r="M3" s="47"/>
      <c r="N3" s="47"/>
      <c r="O3" s="47"/>
      <c r="P3" s="48"/>
      <c r="Q3" s="42"/>
      <c r="R3" s="43"/>
      <c r="S3" s="43"/>
      <c r="T3" s="43"/>
      <c r="U3" s="42"/>
      <c r="V3" s="42"/>
      <c r="W3" s="42"/>
      <c r="X3" s="42"/>
      <c r="Y3" s="42"/>
    </row>
    <row r="4" spans="1:25" s="44" customFormat="1" ht="13.5" customHeight="1" x14ac:dyDescent="0.3">
      <c r="A4" s="42"/>
      <c r="B4" s="49"/>
      <c r="C4" s="76" t="s">
        <v>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48"/>
      <c r="Q4" s="42"/>
      <c r="R4" s="43"/>
      <c r="S4" s="43"/>
      <c r="T4" s="43"/>
      <c r="U4" s="42"/>
      <c r="V4" s="42"/>
      <c r="W4" s="42"/>
      <c r="X4" s="42"/>
      <c r="Y4" s="42"/>
    </row>
    <row r="5" spans="1:25" s="44" customFormat="1" ht="13.5" customHeight="1" x14ac:dyDescent="0.3">
      <c r="A5" s="42"/>
      <c r="B5" s="49"/>
      <c r="C5" s="75" t="s">
        <v>10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50"/>
      <c r="Q5" s="42"/>
      <c r="R5" s="43"/>
      <c r="S5" s="43"/>
      <c r="T5" s="43"/>
      <c r="U5" s="42"/>
      <c r="V5" s="42"/>
      <c r="W5" s="42"/>
      <c r="X5" s="42"/>
      <c r="Y5" s="42"/>
    </row>
    <row r="6" spans="1:25" x14ac:dyDescent="0.3">
      <c r="B6" s="49"/>
      <c r="C6" s="73" t="s">
        <v>139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</row>
    <row r="7" spans="1:25" x14ac:dyDescent="0.3">
      <c r="B7" s="49"/>
      <c r="C7" s="73" t="s">
        <v>89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4"/>
    </row>
    <row r="8" spans="1:25" x14ac:dyDescent="0.3">
      <c r="B8" s="49"/>
      <c r="C8" s="73" t="s">
        <v>140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4"/>
    </row>
    <row r="9" spans="1:25" x14ac:dyDescent="0.3">
      <c r="B9" s="49"/>
      <c r="C9" s="75" t="s">
        <v>60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63"/>
    </row>
    <row r="10" spans="1:25" x14ac:dyDescent="0.3">
      <c r="B10" s="49"/>
      <c r="C10" s="75" t="s">
        <v>87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51"/>
    </row>
    <row r="11" spans="1:25" ht="5.0999999999999996" customHeight="1" x14ac:dyDescent="0.3">
      <c r="B11" s="49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1"/>
    </row>
    <row r="12" spans="1:25" ht="14.4" customHeight="1" x14ac:dyDescent="0.3">
      <c r="B12" s="49"/>
      <c r="C12" s="76" t="s">
        <v>54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48"/>
    </row>
    <row r="13" spans="1:25" ht="32.4" customHeight="1" x14ac:dyDescent="0.3">
      <c r="B13" s="49"/>
      <c r="C13" s="77" t="s">
        <v>61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48"/>
      <c r="R13" s="86"/>
      <c r="S13" s="86"/>
      <c r="T13" s="86"/>
      <c r="U13" s="86"/>
      <c r="V13" s="86"/>
      <c r="W13" s="86"/>
      <c r="X13" s="86"/>
    </row>
    <row r="14" spans="1:25" ht="37.5" customHeight="1" x14ac:dyDescent="0.3">
      <c r="B14" s="49"/>
      <c r="C14" s="77" t="s">
        <v>55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48"/>
      <c r="R14" s="53"/>
    </row>
    <row r="15" spans="1:25" ht="35.1" customHeight="1" x14ac:dyDescent="0.3">
      <c r="B15" s="49"/>
      <c r="C15" s="87" t="s">
        <v>56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48"/>
      <c r="R15" s="53"/>
    </row>
    <row r="16" spans="1:25" ht="14.4" customHeight="1" x14ac:dyDescent="0.3">
      <c r="B16" s="49"/>
      <c r="C16" s="60"/>
      <c r="D16" s="90" t="s">
        <v>76</v>
      </c>
      <c r="E16" s="90"/>
      <c r="F16" s="90"/>
      <c r="G16" s="90"/>
      <c r="H16" s="90" t="s">
        <v>57</v>
      </c>
      <c r="I16" s="90"/>
      <c r="J16" s="90"/>
      <c r="K16" s="90"/>
      <c r="L16" s="90"/>
      <c r="M16" s="90"/>
      <c r="N16" s="90"/>
      <c r="O16" s="60"/>
      <c r="P16" s="48"/>
      <c r="R16" s="53"/>
    </row>
    <row r="17" spans="2:18" ht="14.4" customHeight="1" x14ac:dyDescent="0.3">
      <c r="B17" s="49"/>
      <c r="C17" s="60"/>
      <c r="D17" s="88" t="s">
        <v>62</v>
      </c>
      <c r="E17" s="88"/>
      <c r="F17" s="88"/>
      <c r="G17" s="88"/>
      <c r="H17" s="88" t="s">
        <v>63</v>
      </c>
      <c r="I17" s="88"/>
      <c r="J17" s="88"/>
      <c r="K17" s="88"/>
      <c r="L17" s="88"/>
      <c r="M17" s="88"/>
      <c r="N17" s="88"/>
      <c r="O17" s="60"/>
      <c r="P17" s="48"/>
      <c r="R17" s="53"/>
    </row>
    <row r="18" spans="2:18" ht="14.4" customHeight="1" x14ac:dyDescent="0.3">
      <c r="B18" s="49"/>
      <c r="C18" s="60"/>
      <c r="D18" s="88" t="s">
        <v>64</v>
      </c>
      <c r="E18" s="88"/>
      <c r="F18" s="88"/>
      <c r="G18" s="88"/>
      <c r="H18" s="88" t="s">
        <v>65</v>
      </c>
      <c r="I18" s="88"/>
      <c r="J18" s="88"/>
      <c r="K18" s="88"/>
      <c r="L18" s="88"/>
      <c r="M18" s="88"/>
      <c r="N18" s="88"/>
      <c r="O18" s="60"/>
      <c r="P18" s="48"/>
      <c r="R18" s="53"/>
    </row>
    <row r="19" spans="2:18" ht="36" customHeight="1" x14ac:dyDescent="0.3">
      <c r="B19" s="49"/>
      <c r="C19" s="87" t="s">
        <v>58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48"/>
      <c r="R19" s="53"/>
    </row>
    <row r="20" spans="2:18" ht="31.5" customHeight="1" x14ac:dyDescent="0.3">
      <c r="B20" s="49"/>
      <c r="C20" s="77" t="s">
        <v>66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48"/>
    </row>
    <row r="21" spans="2:18" ht="66" customHeight="1" x14ac:dyDescent="0.3">
      <c r="B21" s="49"/>
      <c r="C21" s="77" t="s">
        <v>97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48"/>
    </row>
    <row r="22" spans="2:18" ht="47.1" customHeight="1" x14ac:dyDescent="0.3">
      <c r="B22" s="49"/>
      <c r="C22" s="77" t="s">
        <v>74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48"/>
    </row>
    <row r="23" spans="2:18" ht="49.5" customHeight="1" x14ac:dyDescent="0.3">
      <c r="B23" s="49"/>
      <c r="C23" s="89" t="s">
        <v>67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48"/>
    </row>
    <row r="24" spans="2:18" ht="15" thickBot="1" x14ac:dyDescent="0.35"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6"/>
    </row>
    <row r="25" spans="2:18" ht="15" thickTop="1" x14ac:dyDescent="0.3"/>
  </sheetData>
  <sheetProtection algorithmName="SHA-512" hashValue="rGg2P6hR+nJUG43o1B6TrsXR+wMyx5775hn9m2Kges4LuvJSL97Dkl7VuY8btMrAfxEOSLKvFrOVdSqvEUJeZA==" saltValue="bLq75lPuiA3BjAu10PpDiw==" spinCount="100000" sheet="1" selectLockedCells="1"/>
  <mergeCells count="26">
    <mergeCell ref="R13:X13"/>
    <mergeCell ref="C14:O14"/>
    <mergeCell ref="C15:O15"/>
    <mergeCell ref="D18:G18"/>
    <mergeCell ref="C23:O23"/>
    <mergeCell ref="C19:O19"/>
    <mergeCell ref="C20:O20"/>
    <mergeCell ref="C21:O21"/>
    <mergeCell ref="C22:O22"/>
    <mergeCell ref="D16:G16"/>
    <mergeCell ref="D17:G17"/>
    <mergeCell ref="H16:N16"/>
    <mergeCell ref="H17:N17"/>
    <mergeCell ref="H18:N18"/>
    <mergeCell ref="B1:P1"/>
    <mergeCell ref="B2:E2"/>
    <mergeCell ref="F2:P2"/>
    <mergeCell ref="C4:O4"/>
    <mergeCell ref="C5:O5"/>
    <mergeCell ref="C6:P6"/>
    <mergeCell ref="C10:O10"/>
    <mergeCell ref="C12:O12"/>
    <mergeCell ref="C13:O13"/>
    <mergeCell ref="C7:P7"/>
    <mergeCell ref="C8:P8"/>
    <mergeCell ref="C9:O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E8FF-CF50-4645-9D2F-4415CD792318}">
  <sheetPr codeName="Planilha5">
    <pageSetUpPr fitToPage="1"/>
  </sheetPr>
  <dimension ref="A1:AJ79"/>
  <sheetViews>
    <sheetView showGridLines="0" tabSelected="1" zoomScaleNormal="100" workbookViewId="0">
      <selection activeCell="D17" sqref="D17"/>
    </sheetView>
  </sheetViews>
  <sheetFormatPr defaultColWidth="9.109375" defaultRowHeight="13.8" x14ac:dyDescent="0.3"/>
  <cols>
    <col min="1" max="1" width="1.6640625" style="1" customWidth="1"/>
    <col min="2" max="2" width="2.33203125" style="1" customWidth="1"/>
    <col min="3" max="3" width="20.5546875" style="1" customWidth="1"/>
    <col min="4" max="4" width="5.109375" style="1" customWidth="1"/>
    <col min="5" max="5" width="5.33203125" style="1" customWidth="1"/>
    <col min="6" max="6" width="5.109375" style="1" customWidth="1"/>
    <col min="7" max="7" width="5.88671875" style="1" customWidth="1"/>
    <col min="8" max="9" width="4.6640625" style="1" customWidth="1"/>
    <col min="10" max="10" width="5.5546875" style="1" customWidth="1"/>
    <col min="11" max="12" width="4.6640625" style="1" customWidth="1"/>
    <col min="13" max="13" width="4.5546875" style="1" customWidth="1"/>
    <col min="14" max="14" width="5.44140625" style="1" customWidth="1"/>
    <col min="15" max="15" width="5.5546875" style="1" customWidth="1"/>
    <col min="16" max="16" width="6.5546875" style="1" bestFit="1" customWidth="1"/>
    <col min="17" max="20" width="4.6640625" style="1" customWidth="1"/>
    <col min="21" max="21" width="5" style="1" customWidth="1"/>
    <col min="22" max="22" width="2.33203125" style="1" customWidth="1"/>
    <col min="23" max="23" width="2.88671875" style="1" customWidth="1"/>
    <col min="24" max="24" width="5.44140625" style="1" customWidth="1"/>
    <col min="25" max="25" width="9.88671875" style="2" hidden="1" customWidth="1"/>
    <col min="26" max="26" width="9.109375" style="2" hidden="1" customWidth="1"/>
    <col min="27" max="27" width="13.44140625" style="2" hidden="1" customWidth="1"/>
    <col min="28" max="28" width="10.6640625" style="2" hidden="1" customWidth="1"/>
    <col min="29" max="29" width="19" style="2" hidden="1" customWidth="1"/>
    <col min="30" max="32" width="9.109375" style="2" hidden="1" customWidth="1"/>
    <col min="33" max="33" width="20.88671875" style="2" hidden="1" customWidth="1"/>
    <col min="34" max="34" width="9.109375" style="2" hidden="1" customWidth="1"/>
    <col min="35" max="35" width="29" style="2" hidden="1" customWidth="1"/>
    <col min="36" max="36" width="9.109375" style="2" customWidth="1"/>
    <col min="37" max="16384" width="9.109375" style="2"/>
  </cols>
  <sheetData>
    <row r="1" spans="2:35" ht="15" thickBot="1" x14ac:dyDescent="0.35">
      <c r="B1" s="79" t="s">
        <v>141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AC1" s="3" t="s">
        <v>0</v>
      </c>
      <c r="AF1" s="4" t="s">
        <v>1</v>
      </c>
      <c r="AI1" s="5" t="s">
        <v>2</v>
      </c>
    </row>
    <row r="2" spans="2:35" ht="42.75" customHeight="1" thickTop="1" thickBot="1" x14ac:dyDescent="0.35">
      <c r="B2" s="136"/>
      <c r="C2" s="137"/>
      <c r="D2" s="138"/>
      <c r="E2" s="139" t="s">
        <v>68</v>
      </c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1"/>
      <c r="AC2" s="6" t="s">
        <v>3</v>
      </c>
      <c r="AF2" s="6" t="s">
        <v>4</v>
      </c>
      <c r="AG2" s="6" t="s">
        <v>111</v>
      </c>
      <c r="AI2" s="2" t="s">
        <v>62</v>
      </c>
    </row>
    <row r="3" spans="2:35" ht="15.75" customHeight="1" thickTop="1" x14ac:dyDescent="0.3">
      <c r="B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AC3" s="6" t="s">
        <v>5</v>
      </c>
      <c r="AF3" s="6" t="s">
        <v>6</v>
      </c>
      <c r="AG3" s="6" t="s">
        <v>112</v>
      </c>
      <c r="AI3" s="2" t="s">
        <v>64</v>
      </c>
    </row>
    <row r="4" spans="2:35" ht="15.75" customHeight="1" x14ac:dyDescent="0.3">
      <c r="B4" s="10"/>
      <c r="C4" s="76" t="s">
        <v>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11"/>
      <c r="AC4" s="6" t="s">
        <v>8</v>
      </c>
      <c r="AF4" s="6" t="s">
        <v>9</v>
      </c>
      <c r="AG4" s="6" t="s">
        <v>113</v>
      </c>
    </row>
    <row r="5" spans="2:35" ht="15.75" customHeight="1" x14ac:dyDescent="0.3">
      <c r="B5" s="10"/>
      <c r="C5" s="142" t="s">
        <v>10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1"/>
      <c r="AC5" s="6"/>
      <c r="AF5" s="6" t="s">
        <v>11</v>
      </c>
      <c r="AG5" s="6" t="s">
        <v>114</v>
      </c>
    </row>
    <row r="6" spans="2:35" ht="15.75" customHeight="1" x14ac:dyDescent="0.3">
      <c r="B6" s="10"/>
      <c r="C6" s="149" t="s">
        <v>143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50"/>
      <c r="AF6" s="6" t="s">
        <v>12</v>
      </c>
      <c r="AG6" s="6" t="s">
        <v>115</v>
      </c>
    </row>
    <row r="7" spans="2:35" ht="15.75" customHeight="1" x14ac:dyDescent="0.3">
      <c r="B7" s="10"/>
      <c r="C7" s="64" t="s">
        <v>144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5"/>
      <c r="AF7" s="6" t="s">
        <v>13</v>
      </c>
      <c r="AG7" s="6" t="s">
        <v>116</v>
      </c>
    </row>
    <row r="8" spans="2:35" ht="15.75" customHeight="1" x14ac:dyDescent="0.3">
      <c r="B8" s="10"/>
      <c r="C8" s="64" t="s">
        <v>142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5"/>
      <c r="AF8" s="6" t="s">
        <v>15</v>
      </c>
      <c r="AG8" s="6" t="s">
        <v>117</v>
      </c>
    </row>
    <row r="9" spans="2:35" ht="15.75" customHeight="1" x14ac:dyDescent="0.3">
      <c r="B9" s="10"/>
      <c r="C9" s="64" t="s">
        <v>60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5"/>
      <c r="AF9" s="6" t="s">
        <v>16</v>
      </c>
      <c r="AG9" s="6" t="s">
        <v>118</v>
      </c>
    </row>
    <row r="10" spans="2:35" ht="15.75" customHeight="1" x14ac:dyDescent="0.3">
      <c r="B10" s="10"/>
      <c r="C10" s="142" t="s">
        <v>87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2"/>
      <c r="AF10" s="6" t="s">
        <v>17</v>
      </c>
      <c r="AG10" s="6" t="s">
        <v>119</v>
      </c>
    </row>
    <row r="11" spans="2:35" ht="14.4" customHeight="1" x14ac:dyDescent="0.3">
      <c r="B11" s="10"/>
      <c r="C11" s="155" t="s">
        <v>14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3"/>
      <c r="AF11" s="6" t="s">
        <v>18</v>
      </c>
      <c r="AG11" s="6" t="s">
        <v>120</v>
      </c>
    </row>
    <row r="12" spans="2:35" ht="74.400000000000006" customHeight="1" x14ac:dyDescent="0.3">
      <c r="B12" s="10"/>
      <c r="C12" s="151" t="s">
        <v>88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3"/>
      <c r="AF12" s="6" t="s">
        <v>19</v>
      </c>
      <c r="AG12" s="6" t="s">
        <v>121</v>
      </c>
      <c r="AH12" s="6"/>
    </row>
    <row r="13" spans="2:35" ht="27.9" customHeight="1" x14ac:dyDescent="0.3">
      <c r="B13" s="10"/>
      <c r="C13" s="151" t="s">
        <v>69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3"/>
      <c r="AD13" s="6"/>
      <c r="AE13" s="6"/>
      <c r="AF13" s="6" t="s">
        <v>20</v>
      </c>
      <c r="AG13" s="6" t="s">
        <v>122</v>
      </c>
      <c r="AH13" s="6"/>
    </row>
    <row r="14" spans="2:35" ht="65.099999999999994" customHeight="1" x14ac:dyDescent="0.3">
      <c r="B14" s="10"/>
      <c r="C14" s="151" t="s">
        <v>70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3"/>
      <c r="AC14" s="6"/>
      <c r="AD14" s="6"/>
      <c r="AE14" s="6"/>
      <c r="AF14" s="6" t="s">
        <v>21</v>
      </c>
      <c r="AG14" s="6" t="s">
        <v>123</v>
      </c>
      <c r="AH14" s="6"/>
    </row>
    <row r="15" spans="2:35" ht="48" customHeight="1" x14ac:dyDescent="0.3">
      <c r="B15" s="10"/>
      <c r="C15" s="151" t="s">
        <v>71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3"/>
      <c r="AC15" s="6"/>
      <c r="AD15" s="6"/>
      <c r="AE15" s="6"/>
      <c r="AF15" s="6" t="s">
        <v>23</v>
      </c>
      <c r="AG15" s="6" t="s">
        <v>124</v>
      </c>
      <c r="AH15" s="6"/>
    </row>
    <row r="16" spans="2:35" ht="44.1" customHeight="1" x14ac:dyDescent="0.3">
      <c r="B16" s="10"/>
      <c r="C16" s="152" t="s">
        <v>72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3"/>
      <c r="AC16" s="6"/>
      <c r="AD16" s="6"/>
      <c r="AE16" s="6"/>
      <c r="AF16" s="6" t="s">
        <v>24</v>
      </c>
      <c r="AG16" s="6" t="s">
        <v>125</v>
      </c>
      <c r="AH16" s="6"/>
    </row>
    <row r="17" spans="2:34" ht="20.100000000000001" customHeight="1" x14ac:dyDescent="0.3">
      <c r="B17" s="10"/>
      <c r="C17" s="14"/>
      <c r="D17" s="15"/>
      <c r="E17" s="153" t="s">
        <v>22</v>
      </c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6"/>
      <c r="W17" s="17"/>
      <c r="X17" s="17"/>
      <c r="Y17" s="17"/>
      <c r="Z17" s="17"/>
      <c r="AA17" s="17"/>
      <c r="AC17" s="6"/>
      <c r="AD17" s="6"/>
      <c r="AE17" s="6"/>
      <c r="AF17" s="6" t="s">
        <v>25</v>
      </c>
      <c r="AG17" s="6" t="s">
        <v>126</v>
      </c>
      <c r="AH17" s="6"/>
    </row>
    <row r="18" spans="2:34" ht="5.0999999999999996" customHeight="1" x14ac:dyDescent="0.3">
      <c r="B18" s="10"/>
      <c r="C18" s="14"/>
      <c r="D18" s="59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16"/>
      <c r="W18" s="17"/>
      <c r="X18" s="17"/>
      <c r="Y18" s="17"/>
      <c r="Z18" s="17"/>
      <c r="AA18" s="17"/>
      <c r="AC18" s="6"/>
      <c r="AD18" s="6"/>
      <c r="AE18" s="6"/>
      <c r="AF18" s="6" t="s">
        <v>27</v>
      </c>
      <c r="AG18" s="6" t="s">
        <v>127</v>
      </c>
      <c r="AH18" s="6"/>
    </row>
    <row r="19" spans="2:34" ht="32.1" customHeight="1" x14ac:dyDescent="0.3">
      <c r="B19" s="10"/>
      <c r="C19" s="143" t="s">
        <v>73</v>
      </c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6"/>
      <c r="W19" s="17"/>
      <c r="X19" s="17"/>
      <c r="Y19" s="17"/>
      <c r="Z19" s="17"/>
      <c r="AA19" s="17"/>
      <c r="AC19" s="6"/>
      <c r="AD19" s="6"/>
      <c r="AE19" s="6"/>
      <c r="AF19" s="6" t="s">
        <v>29</v>
      </c>
      <c r="AG19" s="6" t="s">
        <v>128</v>
      </c>
      <c r="AH19" s="6"/>
    </row>
    <row r="20" spans="2:34" customFormat="1" ht="11.25" customHeight="1" x14ac:dyDescent="0.3"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6"/>
      <c r="AC20" s="6"/>
      <c r="AD20" s="6"/>
      <c r="AE20" s="6"/>
      <c r="AF20" s="6" t="s">
        <v>30</v>
      </c>
      <c r="AG20" s="6" t="s">
        <v>129</v>
      </c>
      <c r="AH20" s="6"/>
    </row>
    <row r="21" spans="2:34" customFormat="1" ht="11.4" customHeight="1" x14ac:dyDescent="0.3">
      <c r="B21" s="20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21"/>
      <c r="AC21" s="6"/>
      <c r="AD21" s="6"/>
      <c r="AE21" s="6"/>
      <c r="AF21" s="6" t="s">
        <v>31</v>
      </c>
      <c r="AG21" s="6" t="s">
        <v>130</v>
      </c>
      <c r="AH21" s="6"/>
    </row>
    <row r="22" spans="2:34" customFormat="1" ht="14.4" customHeight="1" x14ac:dyDescent="0.3">
      <c r="B22" s="18"/>
      <c r="C22" s="108" t="s">
        <v>101</v>
      </c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6"/>
      <c r="AC22" s="2"/>
      <c r="AD22" s="2"/>
      <c r="AE22" s="2"/>
      <c r="AF22" s="6" t="s">
        <v>32</v>
      </c>
      <c r="AG22" s="6" t="s">
        <v>131</v>
      </c>
      <c r="AH22" s="6"/>
    </row>
    <row r="23" spans="2:34" customFormat="1" ht="14.4" x14ac:dyDescent="0.3">
      <c r="B23" s="18"/>
      <c r="C23" s="22" t="s">
        <v>26</v>
      </c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1"/>
      <c r="V23" s="16"/>
      <c r="AC23" s="2"/>
      <c r="AD23" s="2"/>
      <c r="AE23" s="2"/>
      <c r="AF23" s="6" t="s">
        <v>33</v>
      </c>
      <c r="AG23" s="6" t="s">
        <v>132</v>
      </c>
      <c r="AH23" s="6"/>
    </row>
    <row r="24" spans="2:34" customFormat="1" ht="14.4" x14ac:dyDescent="0.3">
      <c r="B24" s="18"/>
      <c r="C24" s="22" t="s">
        <v>102</v>
      </c>
      <c r="D24" s="144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71" t="s">
        <v>103</v>
      </c>
      <c r="P24" s="146"/>
      <c r="Q24" s="147"/>
      <c r="R24" s="147"/>
      <c r="S24" s="147"/>
      <c r="T24" s="147"/>
      <c r="U24" s="148"/>
      <c r="V24" s="16"/>
      <c r="AC24" s="2"/>
      <c r="AD24" s="2"/>
      <c r="AE24" s="2"/>
      <c r="AF24" s="6" t="s">
        <v>35</v>
      </c>
      <c r="AG24" s="6" t="s">
        <v>133</v>
      </c>
      <c r="AH24" s="6"/>
    </row>
    <row r="25" spans="2:34" customFormat="1" ht="14.4" x14ac:dyDescent="0.3">
      <c r="B25" s="18"/>
      <c r="C25" s="22" t="s">
        <v>28</v>
      </c>
      <c r="D25" s="156"/>
      <c r="E25" s="157"/>
      <c r="F25" s="157"/>
      <c r="G25" s="157"/>
      <c r="H25" s="157"/>
      <c r="I25" s="157"/>
      <c r="J25" s="157"/>
      <c r="K25" s="157"/>
      <c r="L25" s="158"/>
      <c r="M25" s="159" t="str">
        <f>IF(ISNUMBER(MATCH("*@*.???*",D25,0)) = FALSE, "E-mail INVÁLIDO","E-mail VÁLIDO")</f>
        <v>E-mail INVÁLIDO</v>
      </c>
      <c r="N25" s="160"/>
      <c r="O25" s="160"/>
      <c r="P25" s="160"/>
      <c r="Q25" s="160"/>
      <c r="R25" s="160"/>
      <c r="S25" s="160"/>
      <c r="T25" s="160"/>
      <c r="U25" s="161"/>
      <c r="V25" s="16"/>
      <c r="AC25" s="2"/>
      <c r="AD25" s="2"/>
      <c r="AE25" s="2"/>
      <c r="AF25" s="6" t="s">
        <v>39</v>
      </c>
      <c r="AG25" s="6" t="s">
        <v>134</v>
      </c>
      <c r="AH25" s="6"/>
    </row>
    <row r="26" spans="2:34" customFormat="1" ht="14.4" x14ac:dyDescent="0.3">
      <c r="B26" s="18"/>
      <c r="C26" s="22" t="s">
        <v>34</v>
      </c>
      <c r="D26" s="162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4"/>
      <c r="V26" s="16"/>
      <c r="AC26" s="2"/>
      <c r="AD26" s="2"/>
      <c r="AE26" s="2"/>
      <c r="AF26" s="6" t="s">
        <v>40</v>
      </c>
      <c r="AG26" s="6" t="s">
        <v>135</v>
      </c>
      <c r="AH26" s="6"/>
    </row>
    <row r="27" spans="2:34" customFormat="1" ht="14.4" x14ac:dyDescent="0.3">
      <c r="B27" s="18"/>
      <c r="C27" s="22" t="s">
        <v>36</v>
      </c>
      <c r="D27" s="128"/>
      <c r="E27" s="129"/>
      <c r="F27" s="129"/>
      <c r="G27" s="129"/>
      <c r="H27" s="129"/>
      <c r="I27" s="129"/>
      <c r="J27" s="129"/>
      <c r="K27" s="129"/>
      <c r="L27" s="129"/>
      <c r="M27" s="130"/>
      <c r="N27" s="23" t="s">
        <v>37</v>
      </c>
      <c r="O27" s="62"/>
      <c r="P27" s="131" t="s">
        <v>38</v>
      </c>
      <c r="Q27" s="132"/>
      <c r="R27" s="133"/>
      <c r="S27" s="134"/>
      <c r="T27" s="134"/>
      <c r="U27" s="135"/>
      <c r="V27" s="16"/>
      <c r="AC27" s="2"/>
      <c r="AD27" s="2"/>
      <c r="AE27" s="2"/>
      <c r="AF27" s="6" t="s">
        <v>41</v>
      </c>
      <c r="AG27" s="6" t="s">
        <v>136</v>
      </c>
      <c r="AH27" s="6"/>
    </row>
    <row r="28" spans="2:34" customFormat="1" ht="14.4" x14ac:dyDescent="0.3">
      <c r="B28" s="18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6"/>
      <c r="AC28" s="2"/>
      <c r="AD28" s="2"/>
      <c r="AE28" s="2"/>
      <c r="AF28" s="6" t="s">
        <v>42</v>
      </c>
      <c r="AG28" s="6" t="s">
        <v>137</v>
      </c>
      <c r="AH28" s="6"/>
    </row>
    <row r="29" spans="2:34" customFormat="1" ht="14.4" x14ac:dyDescent="0.3">
      <c r="B29" s="18"/>
      <c r="C29" s="3" t="s">
        <v>76</v>
      </c>
      <c r="D29" s="105"/>
      <c r="E29" s="106"/>
      <c r="F29" s="106"/>
      <c r="G29" s="106"/>
      <c r="H29" s="106"/>
      <c r="I29" s="106"/>
      <c r="J29" s="106"/>
      <c r="K29" s="107"/>
      <c r="L29" s="24"/>
      <c r="M29" s="24"/>
      <c r="T29" s="2"/>
      <c r="U29" s="2"/>
      <c r="V29" s="16"/>
      <c r="W29" s="2"/>
      <c r="X29" s="2"/>
      <c r="Y29" s="2"/>
      <c r="Z29" s="2"/>
      <c r="AA29" s="2"/>
      <c r="AF29" s="2"/>
    </row>
    <row r="30" spans="2:34" customFormat="1" ht="5.0999999999999996" customHeight="1" x14ac:dyDescent="0.3">
      <c r="B30" s="18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16"/>
      <c r="AC30" s="2"/>
      <c r="AD30" s="2"/>
      <c r="AE30" s="2"/>
      <c r="AF30" s="2"/>
      <c r="AG30" s="2"/>
      <c r="AH30" s="2"/>
    </row>
    <row r="31" spans="2:34" customFormat="1" ht="5.0999999999999996" customHeight="1" x14ac:dyDescent="0.3">
      <c r="B31" s="1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16"/>
      <c r="AF31" s="2"/>
    </row>
    <row r="32" spans="2:34" ht="15.75" customHeight="1" x14ac:dyDescent="0.3">
      <c r="B32" s="10"/>
      <c r="C32" s="118" t="s">
        <v>43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26"/>
    </row>
    <row r="33" spans="2:29" ht="15.6" customHeight="1" x14ac:dyDescent="0.3">
      <c r="B33" s="10"/>
      <c r="C33" s="27" t="s">
        <v>44</v>
      </c>
      <c r="D33" s="97"/>
      <c r="E33" s="97"/>
      <c r="F33" s="97"/>
      <c r="G33" s="97"/>
      <c r="H33" s="97"/>
      <c r="I33" s="119" t="s">
        <v>45</v>
      </c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28"/>
    </row>
    <row r="34" spans="2:29" ht="15.75" customHeight="1" x14ac:dyDescent="0.3">
      <c r="B34" s="10"/>
      <c r="C34" s="27" t="s">
        <v>46</v>
      </c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3"/>
      <c r="V34" s="28"/>
    </row>
    <row r="35" spans="2:29" ht="15.75" customHeight="1" x14ac:dyDescent="0.3">
      <c r="B35" s="10"/>
      <c r="C35" s="27" t="s">
        <v>104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28"/>
    </row>
    <row r="36" spans="2:29" ht="15.75" customHeight="1" x14ac:dyDescent="0.3">
      <c r="B36" s="10"/>
      <c r="C36" s="27" t="s">
        <v>105</v>
      </c>
      <c r="D36" s="98"/>
      <c r="E36" s="98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28"/>
    </row>
    <row r="37" spans="2:29" ht="15.75" customHeight="1" x14ac:dyDescent="0.3">
      <c r="B37" s="10"/>
      <c r="C37" s="27" t="s">
        <v>106</v>
      </c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28"/>
    </row>
    <row r="38" spans="2:29" ht="15.75" customHeight="1" x14ac:dyDescent="0.3">
      <c r="B38" s="10"/>
      <c r="C38" s="27" t="s">
        <v>107</v>
      </c>
      <c r="D38" s="97"/>
      <c r="E38" s="97"/>
      <c r="F38" s="97"/>
      <c r="G38" s="97"/>
      <c r="H38" s="97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28"/>
    </row>
    <row r="39" spans="2:29" ht="15.75" customHeight="1" x14ac:dyDescent="0.3">
      <c r="B39" s="10"/>
      <c r="C39" s="27" t="s">
        <v>108</v>
      </c>
      <c r="D39" s="97"/>
      <c r="E39" s="97"/>
      <c r="F39" s="97"/>
      <c r="G39" s="97"/>
      <c r="H39" s="97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28"/>
    </row>
    <row r="40" spans="2:29" ht="15.75" customHeight="1" x14ac:dyDescent="0.3">
      <c r="B40" s="10"/>
      <c r="C40" s="27" t="s">
        <v>109</v>
      </c>
      <c r="D40" s="91"/>
      <c r="E40" s="92"/>
      <c r="F40" s="92"/>
      <c r="G40" s="92"/>
      <c r="H40" s="93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28"/>
    </row>
    <row r="41" spans="2:29" ht="15.75" customHeight="1" x14ac:dyDescent="0.3">
      <c r="B41" s="10"/>
      <c r="C41" s="27" t="s">
        <v>110</v>
      </c>
      <c r="D41" s="94"/>
      <c r="E41" s="95"/>
      <c r="F41" s="95"/>
      <c r="G41" s="95"/>
      <c r="H41" s="96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28"/>
    </row>
    <row r="42" spans="2:29" ht="15.75" customHeight="1" x14ac:dyDescent="0.3">
      <c r="B42" s="10"/>
      <c r="C42" s="27" t="s">
        <v>47</v>
      </c>
      <c r="D42" s="115"/>
      <c r="E42" s="115"/>
      <c r="F42" s="116"/>
      <c r="G42" s="117"/>
      <c r="H42" s="117"/>
      <c r="I42" s="117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8"/>
      <c r="Y42" s="2" t="str">
        <f>IF(AND(D29="Plano Básico de Zoneamento de Ruído",(AND(G45&lt;&gt;"",G47&lt;&gt;"",D51="x")),(OR(J49="",J49=0))), "CORRETO", "INCORRETO")</f>
        <v>INCORRETO</v>
      </c>
      <c r="Z42" s="2" t="s">
        <v>91</v>
      </c>
      <c r="AB42" s="2" t="str">
        <f>IF(OR(Y42="CORRETO",Y45="CORRETO",Y47="CORRETO",Y51="CORRETO"), "PPD","")</f>
        <v/>
      </c>
    </row>
    <row r="43" spans="2:29" ht="15.75" customHeight="1" x14ac:dyDescent="0.3">
      <c r="B43" s="10"/>
      <c r="C43" s="27" t="s">
        <v>48</v>
      </c>
      <c r="D43" s="97"/>
      <c r="E43" s="97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8"/>
      <c r="Y43" s="2" t="str">
        <f>IF(AND(D29="Plano Básico de Zoneamento de Ruído",(AND(G45=0,G47=0,D51="x")),(AND(J49&gt;0))), "CORRETO", "INCORRETO")</f>
        <v>INCORRETO</v>
      </c>
      <c r="Z43" s="2" t="s">
        <v>92</v>
      </c>
      <c r="AB43" s="2" t="str">
        <f>IF(OR(Y43="CORRETO",Y45="CORRETO",Y49="CORRETO",Y51="CORRETO"), "HP","")</f>
        <v/>
      </c>
    </row>
    <row r="44" spans="2:29" ht="5.0999999999999996" customHeight="1" x14ac:dyDescent="0.3">
      <c r="B44" s="10"/>
      <c r="C44" s="27"/>
      <c r="D44" s="31"/>
      <c r="E44" s="31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8"/>
    </row>
    <row r="45" spans="2:29" ht="15.75" customHeight="1" x14ac:dyDescent="0.3">
      <c r="B45" s="10"/>
      <c r="C45" s="100" t="s">
        <v>49</v>
      </c>
      <c r="D45" s="100"/>
      <c r="E45" s="100"/>
      <c r="F45" s="100"/>
      <c r="G45" s="32"/>
      <c r="H45" s="124" t="s">
        <v>50</v>
      </c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3"/>
      <c r="Y45" s="27" t="str">
        <f>IF(AND(D29="Plano Básico de Zoneamento de Ruído",(AND(G45&lt;&gt;"",G47&lt;&gt;"",D51="x")),(AND(J49&gt;0))), "CORRETO", "INCORRETO")</f>
        <v>INCORRETO</v>
      </c>
      <c r="Z45" s="27" t="s">
        <v>93</v>
      </c>
      <c r="AA45" s="27"/>
      <c r="AB45" s="27"/>
      <c r="AC45" s="27"/>
    </row>
    <row r="46" spans="2:29" ht="5.0999999999999996" customHeight="1" x14ac:dyDescent="0.3">
      <c r="B46" s="10"/>
      <c r="C46" s="30"/>
      <c r="D46" s="30"/>
      <c r="E46" s="30"/>
      <c r="F46" s="30"/>
      <c r="G46" s="34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13"/>
      <c r="Y46" s="27"/>
      <c r="Z46" s="27"/>
      <c r="AA46" s="27"/>
      <c r="AB46" s="27"/>
      <c r="AC46" s="27"/>
    </row>
    <row r="47" spans="2:29" ht="15.75" customHeight="1" x14ac:dyDescent="0.3">
      <c r="B47" s="10"/>
      <c r="C47" s="27" t="s">
        <v>75</v>
      </c>
      <c r="D47" s="2"/>
      <c r="E47" s="2"/>
      <c r="F47" s="30"/>
      <c r="G47" s="69"/>
      <c r="H47" s="124" t="s">
        <v>90</v>
      </c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3"/>
      <c r="Y47" s="27" t="str">
        <f>IF(AND(D29="Plano Específico de Zoneamento de Ruído",G45&gt;=1,(OR(J49="",J49=0))), "CORRETO", "INCORRETO")</f>
        <v>INCORRETO</v>
      </c>
      <c r="Z47" s="100" t="s">
        <v>94</v>
      </c>
      <c r="AA47" s="100"/>
      <c r="AB47" s="27"/>
      <c r="AC47" s="27"/>
    </row>
    <row r="48" spans="2:29" ht="5.0999999999999996" customHeight="1" x14ac:dyDescent="0.3">
      <c r="B48" s="10"/>
      <c r="C48" s="27"/>
      <c r="D48" s="2"/>
      <c r="E48" s="2"/>
      <c r="F48" s="30"/>
      <c r="G48" s="70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13"/>
      <c r="Y48" s="27"/>
      <c r="Z48" s="27"/>
      <c r="AA48" s="27"/>
      <c r="AB48" s="27"/>
      <c r="AC48" s="27"/>
    </row>
    <row r="49" spans="2:29" ht="15.75" customHeight="1" x14ac:dyDescent="0.3">
      <c r="B49" s="10"/>
      <c r="C49" s="100" t="s">
        <v>51</v>
      </c>
      <c r="D49" s="100"/>
      <c r="E49" s="100"/>
      <c r="F49" s="100"/>
      <c r="G49" s="100"/>
      <c r="H49" s="100"/>
      <c r="I49" s="100"/>
      <c r="J49" s="32"/>
      <c r="K49" s="33" t="s">
        <v>100</v>
      </c>
      <c r="M49" s="25"/>
      <c r="N49" s="25"/>
      <c r="O49" s="25"/>
      <c r="P49" s="25"/>
      <c r="Q49" s="25"/>
      <c r="R49" s="25"/>
      <c r="S49" s="25"/>
      <c r="T49" s="25"/>
      <c r="U49" s="25"/>
      <c r="V49" s="13"/>
      <c r="Y49" s="27" t="str">
        <f>IF(AND(D29="Plano Específico de Zoneamento de Ruído",J49&gt;=1,(OR(G45="",G45=0))), "CORRETO", "INCORRETO")</f>
        <v>INCORRETO</v>
      </c>
      <c r="Z49" s="100" t="s">
        <v>95</v>
      </c>
      <c r="AA49" s="100"/>
      <c r="AB49" s="27"/>
      <c r="AC49" s="27"/>
    </row>
    <row r="50" spans="2:29" ht="5.0999999999999996" customHeight="1" x14ac:dyDescent="0.3">
      <c r="B50" s="10"/>
      <c r="C50" s="30"/>
      <c r="D50" s="30"/>
      <c r="E50" s="30"/>
      <c r="F50" s="30"/>
      <c r="G50" s="30"/>
      <c r="H50" s="30"/>
      <c r="I50" s="30"/>
      <c r="J50" s="34"/>
      <c r="K50" s="25"/>
      <c r="M50" s="25"/>
      <c r="N50" s="25"/>
      <c r="O50" s="25"/>
      <c r="P50" s="25"/>
      <c r="Q50" s="25"/>
      <c r="R50" s="25"/>
      <c r="S50" s="25"/>
      <c r="T50" s="25"/>
      <c r="U50" s="25"/>
      <c r="V50" s="13"/>
      <c r="Y50" s="27"/>
      <c r="Z50" s="27"/>
      <c r="AA50" s="27"/>
      <c r="AB50" s="27"/>
      <c r="AC50" s="27"/>
    </row>
    <row r="51" spans="2:29" ht="21.9" customHeight="1" x14ac:dyDescent="0.3">
      <c r="B51" s="10"/>
      <c r="C51" s="30"/>
      <c r="D51" s="15"/>
      <c r="E51" s="113" t="s">
        <v>98</v>
      </c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3"/>
      <c r="Y51" s="27" t="str">
        <f>IF(AND(D29="Plano Específico de Zoneamento de Ruído",G45&gt;0,J49&gt;0), "CORRETO", "INCORRETO")</f>
        <v>INCORRETO</v>
      </c>
      <c r="Z51" s="100" t="s">
        <v>96</v>
      </c>
      <c r="AA51" s="100"/>
      <c r="AB51" s="27"/>
      <c r="AC51" s="27"/>
    </row>
    <row r="52" spans="2:29" ht="5.0999999999999996" customHeight="1" x14ac:dyDescent="0.3">
      <c r="B52" s="10"/>
      <c r="C52" s="30"/>
      <c r="D52" s="30"/>
      <c r="E52" s="30"/>
      <c r="F52" s="30"/>
      <c r="G52" s="30"/>
      <c r="H52" s="30"/>
      <c r="I52" s="30"/>
      <c r="J52" s="34"/>
      <c r="K52" s="25"/>
      <c r="M52" s="25"/>
      <c r="N52" s="25"/>
      <c r="O52" s="25"/>
      <c r="P52" s="25"/>
      <c r="Q52" s="25"/>
      <c r="R52" s="25"/>
      <c r="S52" s="25"/>
      <c r="T52" s="25"/>
      <c r="U52" s="25"/>
      <c r="V52" s="13"/>
      <c r="Y52" s="27"/>
      <c r="Z52" s="27"/>
      <c r="AA52" s="27"/>
      <c r="AB52" s="27"/>
      <c r="AC52" s="27"/>
    </row>
    <row r="53" spans="2:29" ht="15.75" customHeight="1" x14ac:dyDescent="0.3">
      <c r="B53" s="10"/>
      <c r="C53" s="30"/>
      <c r="D53" s="30"/>
      <c r="E53" s="31">
        <f>IF(OR(Y42="CORRETO",Y43="CORRETO",Y45="CORRETO",Y47="CORRETO",Y49="CORRETO",Y51="CORRETO"),1,2)</f>
        <v>2</v>
      </c>
      <c r="F53" s="100" t="str">
        <f>IF(E53=1, "Preenchimento correto", "Preenchimento incorreto")</f>
        <v>Preenchimento incorreto</v>
      </c>
      <c r="G53" s="100"/>
      <c r="H53" s="100"/>
      <c r="I53" s="100"/>
      <c r="J53" s="100"/>
      <c r="K53" s="100"/>
      <c r="L53" s="100"/>
      <c r="M53" s="25"/>
      <c r="N53" s="25"/>
      <c r="O53" s="25"/>
      <c r="P53" s="25"/>
      <c r="Q53" s="25"/>
      <c r="R53" s="25"/>
      <c r="S53" s="25"/>
      <c r="T53" s="25"/>
      <c r="U53" s="25"/>
      <c r="V53" s="13"/>
      <c r="AB53" s="27"/>
      <c r="AC53" s="27"/>
    </row>
    <row r="54" spans="2:29" ht="5.0999999999999996" customHeight="1" x14ac:dyDescent="0.3">
      <c r="B54" s="10"/>
      <c r="C54" s="30"/>
      <c r="D54" s="30"/>
      <c r="E54" s="30"/>
      <c r="F54" s="30"/>
      <c r="G54" s="30"/>
      <c r="H54" s="30"/>
      <c r="I54" s="30"/>
      <c r="J54" s="34"/>
      <c r="K54" s="25"/>
      <c r="M54" s="25"/>
      <c r="N54" s="25"/>
      <c r="O54" s="25"/>
      <c r="P54" s="25"/>
      <c r="Q54" s="25"/>
      <c r="R54" s="25"/>
      <c r="S54" s="25"/>
      <c r="T54" s="25"/>
      <c r="U54" s="25"/>
      <c r="V54" s="13"/>
      <c r="Y54" s="27"/>
      <c r="Z54" s="27"/>
      <c r="AA54" s="27"/>
      <c r="AB54" s="27"/>
      <c r="AC54" s="27"/>
    </row>
    <row r="55" spans="2:29" ht="15.75" customHeight="1" x14ac:dyDescent="0.3">
      <c r="B55" s="10"/>
      <c r="C55" s="126" t="s">
        <v>52</v>
      </c>
      <c r="D55" s="126"/>
      <c r="E55" s="126"/>
      <c r="F55" s="126"/>
      <c r="G55" s="126"/>
      <c r="H55" s="126"/>
      <c r="I55" s="126"/>
      <c r="J55" s="19"/>
      <c r="K55" s="36"/>
      <c r="L55" s="36"/>
      <c r="M55" s="36"/>
      <c r="N55" s="35"/>
      <c r="O55" s="35"/>
      <c r="P55" s="35"/>
      <c r="Q55" s="35"/>
      <c r="R55" s="35"/>
      <c r="S55" s="35"/>
      <c r="T55" s="35"/>
      <c r="U55" s="35"/>
      <c r="V55" s="13"/>
    </row>
    <row r="56" spans="2:29" ht="35.1" customHeight="1" x14ac:dyDescent="0.3">
      <c r="B56" s="10"/>
      <c r="C56" s="127" t="s">
        <v>99</v>
      </c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3"/>
    </row>
    <row r="57" spans="2:29" ht="5.0999999999999996" customHeight="1" x14ac:dyDescent="0.3">
      <c r="B57" s="10"/>
      <c r="C57" s="30"/>
      <c r="D57" s="30"/>
      <c r="E57" s="30"/>
      <c r="F57" s="30"/>
      <c r="J57" s="19"/>
      <c r="K57" s="36"/>
      <c r="L57" s="36"/>
      <c r="M57" s="36"/>
      <c r="N57" s="35"/>
      <c r="O57" s="35"/>
      <c r="P57" s="35"/>
      <c r="Q57" s="35"/>
      <c r="R57" s="35"/>
      <c r="S57" s="35"/>
      <c r="T57" s="35"/>
      <c r="U57" s="35"/>
      <c r="V57" s="13"/>
    </row>
    <row r="58" spans="2:29" ht="15.75" customHeight="1" x14ac:dyDescent="0.3">
      <c r="B58" s="10"/>
      <c r="C58" s="101" t="s">
        <v>77</v>
      </c>
      <c r="D58" s="101"/>
      <c r="E58" s="101"/>
      <c r="F58" s="101"/>
      <c r="G58" s="101"/>
      <c r="H58" s="101"/>
      <c r="I58" s="101"/>
      <c r="J58" s="101"/>
      <c r="K58" s="61"/>
      <c r="L58" s="61"/>
      <c r="M58" s="30"/>
      <c r="N58" s="30"/>
      <c r="O58" s="30"/>
      <c r="P58" s="30"/>
      <c r="Q58" s="30"/>
      <c r="R58" s="30"/>
      <c r="S58" s="30"/>
      <c r="T58" s="30"/>
      <c r="U58" s="61"/>
      <c r="V58" s="13"/>
    </row>
    <row r="59" spans="2:29" ht="5.0999999999999996" customHeight="1" x14ac:dyDescent="0.3">
      <c r="B59" s="10"/>
      <c r="C59" s="67"/>
      <c r="D59" s="67"/>
      <c r="E59" s="67"/>
      <c r="F59" s="67"/>
      <c r="G59" s="67"/>
      <c r="H59" s="67"/>
      <c r="I59" s="67"/>
      <c r="J59" s="67"/>
      <c r="K59" s="61"/>
      <c r="L59" s="61"/>
      <c r="M59" s="30"/>
      <c r="N59" s="30"/>
      <c r="O59" s="30"/>
      <c r="P59" s="30"/>
      <c r="Q59" s="30"/>
      <c r="R59" s="30"/>
      <c r="S59" s="30"/>
      <c r="T59" s="30"/>
      <c r="U59" s="61"/>
      <c r="V59" s="13"/>
    </row>
    <row r="60" spans="2:29" ht="21.9" customHeight="1" x14ac:dyDescent="0.3">
      <c r="B60" s="10"/>
      <c r="C60" s="67"/>
      <c r="D60" s="15"/>
      <c r="E60" s="102" t="s">
        <v>80</v>
      </c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3"/>
    </row>
    <row r="61" spans="2:29" ht="5.0999999999999996" customHeight="1" x14ac:dyDescent="0.3">
      <c r="B61" s="10"/>
      <c r="C61" s="67"/>
      <c r="D61" s="67"/>
      <c r="E61" s="67"/>
      <c r="F61" s="67"/>
      <c r="G61" s="67"/>
      <c r="H61" s="67"/>
      <c r="I61" s="67"/>
      <c r="J61" s="67"/>
      <c r="K61" s="61"/>
      <c r="L61" s="61"/>
      <c r="M61" s="30"/>
      <c r="N61" s="30"/>
      <c r="O61" s="30"/>
      <c r="P61" s="30"/>
      <c r="Q61" s="30"/>
      <c r="R61" s="30"/>
      <c r="S61" s="30"/>
      <c r="T61" s="30"/>
      <c r="U61" s="61"/>
      <c r="V61" s="13"/>
    </row>
    <row r="62" spans="2:29" ht="24" customHeight="1" x14ac:dyDescent="0.3">
      <c r="B62" s="10"/>
      <c r="C62" s="67"/>
      <c r="D62" s="67"/>
      <c r="E62" s="15"/>
      <c r="F62" s="102" t="s">
        <v>81</v>
      </c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61"/>
      <c r="V62" s="13"/>
    </row>
    <row r="63" spans="2:29" ht="5.0999999999999996" customHeight="1" x14ac:dyDescent="0.3">
      <c r="B63" s="10"/>
      <c r="C63" s="67"/>
      <c r="D63" s="67"/>
      <c r="E63" s="67"/>
      <c r="F63" s="67"/>
      <c r="G63" s="67"/>
      <c r="H63" s="67"/>
      <c r="I63" s="67"/>
      <c r="J63" s="67"/>
      <c r="K63" s="61"/>
      <c r="L63" s="61"/>
      <c r="M63" s="30"/>
      <c r="N63" s="30"/>
      <c r="O63" s="30"/>
      <c r="P63" s="30"/>
      <c r="Q63" s="30"/>
      <c r="R63" s="30"/>
      <c r="S63" s="30"/>
      <c r="T63" s="30"/>
      <c r="U63" s="61"/>
      <c r="V63" s="13"/>
    </row>
    <row r="64" spans="2:29" ht="24" customHeight="1" x14ac:dyDescent="0.3">
      <c r="B64" s="10"/>
      <c r="C64" s="67"/>
      <c r="D64" s="67"/>
      <c r="E64" s="15"/>
      <c r="F64" s="102" t="s">
        <v>82</v>
      </c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61"/>
      <c r="V64" s="13"/>
    </row>
    <row r="65" spans="2:36" ht="5.0999999999999996" customHeight="1" x14ac:dyDescent="0.3">
      <c r="B65" s="10"/>
      <c r="C65" s="67"/>
      <c r="D65" s="67"/>
      <c r="U65" s="61"/>
      <c r="V65" s="13"/>
    </row>
    <row r="66" spans="2:36" ht="24" customHeight="1" x14ac:dyDescent="0.3">
      <c r="B66" s="10"/>
      <c r="C66" s="67"/>
      <c r="D66" s="67"/>
      <c r="E66" s="15"/>
      <c r="F66" s="102" t="s">
        <v>78</v>
      </c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61"/>
      <c r="V66" s="13"/>
    </row>
    <row r="67" spans="2:36" ht="5.0999999999999996" customHeight="1" x14ac:dyDescent="0.3">
      <c r="B67" s="10"/>
      <c r="C67" s="67"/>
      <c r="D67" s="67"/>
      <c r="E67" s="67"/>
      <c r="F67" s="67"/>
      <c r="G67" s="67"/>
      <c r="H67" s="67"/>
      <c r="I67" s="67"/>
      <c r="J67" s="67"/>
      <c r="K67" s="61"/>
      <c r="L67" s="61"/>
      <c r="M67" s="30"/>
      <c r="N67" s="30"/>
      <c r="O67" s="30"/>
      <c r="P67" s="30"/>
      <c r="Q67" s="30"/>
      <c r="R67" s="30"/>
      <c r="S67" s="30"/>
      <c r="T67" s="30"/>
      <c r="U67" s="61"/>
      <c r="V67" s="13"/>
    </row>
    <row r="68" spans="2:36" ht="24" customHeight="1" x14ac:dyDescent="0.3">
      <c r="B68" s="10"/>
      <c r="C68" s="67"/>
      <c r="D68" s="67"/>
      <c r="E68" s="15"/>
      <c r="F68" s="102" t="s">
        <v>83</v>
      </c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61"/>
      <c r="V68" s="13"/>
    </row>
    <row r="69" spans="2:36" ht="5.0999999999999996" customHeight="1" x14ac:dyDescent="0.3">
      <c r="B69" s="10"/>
      <c r="C69" s="67"/>
      <c r="D69" s="67"/>
      <c r="E69" s="67"/>
      <c r="F69" s="67"/>
      <c r="G69" s="67"/>
      <c r="H69" s="67"/>
      <c r="I69" s="67"/>
      <c r="J69" s="67"/>
      <c r="K69" s="61"/>
      <c r="L69" s="61"/>
      <c r="M69" s="30"/>
      <c r="N69" s="30"/>
      <c r="O69" s="30"/>
      <c r="P69" s="30"/>
      <c r="Q69" s="30"/>
      <c r="R69" s="30"/>
      <c r="S69" s="30"/>
      <c r="T69" s="30"/>
      <c r="U69" s="61"/>
      <c r="V69" s="13"/>
    </row>
    <row r="70" spans="2:36" ht="24" customHeight="1" x14ac:dyDescent="0.3">
      <c r="B70" s="10"/>
      <c r="C70" s="67"/>
      <c r="D70" s="67"/>
      <c r="E70" s="15"/>
      <c r="F70" s="102" t="s">
        <v>79</v>
      </c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61"/>
      <c r="V70" s="13"/>
    </row>
    <row r="71" spans="2:36" ht="5.0999999999999996" customHeight="1" x14ac:dyDescent="0.3">
      <c r="B71" s="10"/>
      <c r="C71" s="67"/>
      <c r="D71" s="67"/>
      <c r="E71" s="67"/>
      <c r="F71" s="67"/>
      <c r="G71" s="67"/>
      <c r="H71" s="67"/>
      <c r="I71" s="67"/>
      <c r="J71" s="67"/>
      <c r="K71" s="61"/>
      <c r="L71" s="61"/>
      <c r="M71" s="30"/>
      <c r="N71" s="30"/>
      <c r="O71" s="30"/>
      <c r="P71" s="30"/>
      <c r="Q71" s="30"/>
      <c r="R71" s="30"/>
      <c r="S71" s="30"/>
      <c r="T71" s="30"/>
      <c r="U71" s="61"/>
      <c r="V71" s="13"/>
    </row>
    <row r="72" spans="2:36" ht="24" customHeight="1" x14ac:dyDescent="0.3">
      <c r="B72" s="10"/>
      <c r="C72" s="67"/>
      <c r="D72" s="67"/>
      <c r="E72" s="15"/>
      <c r="F72" s="102" t="s">
        <v>86</v>
      </c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61"/>
      <c r="V72" s="13"/>
    </row>
    <row r="73" spans="2:36" ht="5.0999999999999996" customHeight="1" x14ac:dyDescent="0.3">
      <c r="B73" s="10"/>
      <c r="C73" s="67"/>
      <c r="D73" s="67"/>
      <c r="E73" s="67"/>
      <c r="F73" s="67"/>
      <c r="G73" s="67"/>
      <c r="H73" s="67"/>
      <c r="I73" s="67"/>
      <c r="J73" s="67"/>
      <c r="K73" s="61"/>
      <c r="L73" s="61"/>
      <c r="M73" s="30"/>
      <c r="N73" s="30"/>
      <c r="O73" s="30"/>
      <c r="P73" s="30"/>
      <c r="Q73" s="30"/>
      <c r="R73" s="30"/>
      <c r="S73" s="30"/>
      <c r="T73" s="30"/>
      <c r="U73" s="61"/>
      <c r="V73" s="13"/>
    </row>
    <row r="74" spans="2:36" ht="24" customHeight="1" x14ac:dyDescent="0.3">
      <c r="B74" s="10"/>
      <c r="C74" s="67"/>
      <c r="D74" s="15"/>
      <c r="E74" s="112" t="s">
        <v>84</v>
      </c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13"/>
    </row>
    <row r="75" spans="2:36" ht="12.6" customHeight="1" x14ac:dyDescent="0.3">
      <c r="B75" s="10"/>
      <c r="C75" s="67"/>
      <c r="D75" s="67"/>
      <c r="E75" s="99" t="s">
        <v>85</v>
      </c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13"/>
    </row>
    <row r="76" spans="2:36" ht="12.6" customHeight="1" x14ac:dyDescent="0.3">
      <c r="B76" s="10"/>
      <c r="C76" s="67"/>
      <c r="D76" s="67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13"/>
    </row>
    <row r="77" spans="2:36" ht="20.100000000000001" customHeight="1" x14ac:dyDescent="0.3">
      <c r="B77" s="10"/>
      <c r="C77" s="67"/>
      <c r="D77" s="31">
        <f>IF(OR(AND(D60="x",E62="x",E64="x",E66="x",E68="x",E70="x",E72="x",D74="x"),(AND(D29="Plano Básico de Zoneamento de Ruído",E53=1))),1,2)</f>
        <v>2</v>
      </c>
      <c r="E77" s="100" t="str">
        <f>IF(D77=1,"Todos os campos da documentação foram marcados com X corretamente!","Campos obrigatórios da documentação não foram marcados com X corretamente!")</f>
        <v>Campos obrigatórios da documentação não foram marcados com X corretamente!</v>
      </c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68"/>
      <c r="V77" s="13"/>
    </row>
    <row r="78" spans="2:36" s="1" customFormat="1" ht="14.4" thickBot="1" x14ac:dyDescent="0.35">
      <c r="B78" s="37"/>
      <c r="C78" s="38"/>
      <c r="D78" s="38"/>
      <c r="E78" s="38"/>
      <c r="F78" s="38"/>
      <c r="G78" s="38"/>
      <c r="H78" s="39"/>
      <c r="I78" s="39"/>
      <c r="J78" s="38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8"/>
      <c r="V78" s="40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2:36" s="1" customFormat="1" ht="14.4" thickTop="1" x14ac:dyDescent="0.3">
      <c r="H79" s="41"/>
      <c r="I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</sheetData>
  <sheetProtection algorithmName="SHA-512" hashValue="C2MI9SRp9TUN6aoDPcPxo0rJtPeCF+ZoHuqQi5qLrrAbP+MKuPNJF8eACrtVWvAumhdYLVQv5he9NFoXhc3w4g==" saltValue="mou9gq6nC2CLP39fFq6D2w==" spinCount="100000" sheet="1" selectLockedCells="1"/>
  <mergeCells count="63">
    <mergeCell ref="Z47:AA47"/>
    <mergeCell ref="Z49:AA49"/>
    <mergeCell ref="Z51:AA51"/>
    <mergeCell ref="C6:V6"/>
    <mergeCell ref="C15:U15"/>
    <mergeCell ref="C16:U16"/>
    <mergeCell ref="E17:U17"/>
    <mergeCell ref="H47:U47"/>
    <mergeCell ref="C10:U10"/>
    <mergeCell ref="C11:U11"/>
    <mergeCell ref="C12:U12"/>
    <mergeCell ref="C13:U13"/>
    <mergeCell ref="C14:U14"/>
    <mergeCell ref="D25:L25"/>
    <mergeCell ref="M25:U25"/>
    <mergeCell ref="D26:U26"/>
    <mergeCell ref="D27:M27"/>
    <mergeCell ref="P27:Q27"/>
    <mergeCell ref="R27:U27"/>
    <mergeCell ref="B1:V1"/>
    <mergeCell ref="B2:D2"/>
    <mergeCell ref="E2:V2"/>
    <mergeCell ref="C4:U4"/>
    <mergeCell ref="C5:U5"/>
    <mergeCell ref="C19:U19"/>
    <mergeCell ref="D24:N24"/>
    <mergeCell ref="P24:U24"/>
    <mergeCell ref="H45:U45"/>
    <mergeCell ref="C49:I49"/>
    <mergeCell ref="F53:L53"/>
    <mergeCell ref="C55:I55"/>
    <mergeCell ref="C56:U56"/>
    <mergeCell ref="C28:U28"/>
    <mergeCell ref="D29:K29"/>
    <mergeCell ref="C22:U22"/>
    <mergeCell ref="D23:U23"/>
    <mergeCell ref="E74:U74"/>
    <mergeCell ref="E51:U51"/>
    <mergeCell ref="F62:T62"/>
    <mergeCell ref="D42:E42"/>
    <mergeCell ref="F42:I42"/>
    <mergeCell ref="D43:E43"/>
    <mergeCell ref="C32:U32"/>
    <mergeCell ref="D33:H33"/>
    <mergeCell ref="I33:U33"/>
    <mergeCell ref="D34:U34"/>
    <mergeCell ref="E60:U60"/>
    <mergeCell ref="C45:F45"/>
    <mergeCell ref="E75:U75"/>
    <mergeCell ref="E77:T77"/>
    <mergeCell ref="C58:J58"/>
    <mergeCell ref="F64:T64"/>
    <mergeCell ref="F66:T66"/>
    <mergeCell ref="F68:T68"/>
    <mergeCell ref="F70:T70"/>
    <mergeCell ref="F72:T72"/>
    <mergeCell ref="D40:H40"/>
    <mergeCell ref="D41:H41"/>
    <mergeCell ref="D35:U35"/>
    <mergeCell ref="D36:E36"/>
    <mergeCell ref="D37:U37"/>
    <mergeCell ref="D38:H38"/>
    <mergeCell ref="D39:H39"/>
  </mergeCells>
  <conditionalFormatting sqref="C29">
    <cfRule type="expression" dxfId="31" priority="34">
      <formula>$D$17&lt;&gt;"x"</formula>
    </cfRule>
    <cfRule type="expression" dxfId="30" priority="55">
      <formula>$D$29=""</formula>
    </cfRule>
  </conditionalFormatting>
  <conditionalFormatting sqref="C22:U77">
    <cfRule type="expression" dxfId="29" priority="59">
      <formula>$D$17&lt;&gt;"x"</formula>
    </cfRule>
  </conditionalFormatting>
  <conditionalFormatting sqref="C32:U77">
    <cfRule type="expression" dxfId="28" priority="8">
      <formula>$D$29=""</formula>
    </cfRule>
  </conditionalFormatting>
  <conditionalFormatting sqref="C47:U47">
    <cfRule type="expression" dxfId="27" priority="14">
      <formula>$D$29="Plano Específico de Zoneamento de Ruído"</formula>
    </cfRule>
    <cfRule type="expression" dxfId="26" priority="31">
      <formula>$G$45=0</formula>
    </cfRule>
  </conditionalFormatting>
  <conditionalFormatting sqref="C55:U77">
    <cfRule type="expression" dxfId="25" priority="7">
      <formula>$F$53="Preenchimento incorreto"</formula>
    </cfRule>
    <cfRule type="expression" dxfId="24" priority="9">
      <formula>$D$29="Plano Básico de Zoneamento de Ruído"</formula>
    </cfRule>
    <cfRule type="expression" dxfId="23" priority="57">
      <formula>$D$29="Plano Básico de Zoneamento de Ruído"</formula>
    </cfRule>
  </conditionalFormatting>
  <conditionalFormatting sqref="D40:D41">
    <cfRule type="expression" dxfId="22" priority="2">
      <formula>$D$17&lt;&gt;"x"</formula>
    </cfRule>
  </conditionalFormatting>
  <conditionalFormatting sqref="D41">
    <cfRule type="expression" dxfId="21" priority="1">
      <formula>$D$29=""</formula>
    </cfRule>
  </conditionalFormatting>
  <conditionalFormatting sqref="D77:T77">
    <cfRule type="expression" dxfId="20" priority="33">
      <formula>$D$17&lt;&gt;"x"</formula>
    </cfRule>
  </conditionalFormatting>
  <conditionalFormatting sqref="D51:U51">
    <cfRule type="expression" dxfId="19" priority="11">
      <formula>$D$29="Plano Específico de Zoneamento de Ruído"</formula>
    </cfRule>
  </conditionalFormatting>
  <conditionalFormatting sqref="E53">
    <cfRule type="expression" dxfId="18" priority="15">
      <formula>$D$17=""</formula>
    </cfRule>
  </conditionalFormatting>
  <conditionalFormatting sqref="E77:T77">
    <cfRule type="expression" dxfId="17" priority="35">
      <formula>$E$77="Todos os campos da documentação foram marcados com X corretamente!"</formula>
    </cfRule>
    <cfRule type="expression" dxfId="16" priority="36">
      <formula>$E$77="Campos obrigatórios da documentação não foram marcados com X corretamente!"</formula>
    </cfRule>
  </conditionalFormatting>
  <conditionalFormatting sqref="E17:U18">
    <cfRule type="expression" dxfId="15" priority="161">
      <formula>$D$17&lt;&gt;"X"</formula>
    </cfRule>
  </conditionalFormatting>
  <conditionalFormatting sqref="E60:U60">
    <cfRule type="expression" dxfId="14" priority="44">
      <formula>$D$60="x"</formula>
    </cfRule>
  </conditionalFormatting>
  <conditionalFormatting sqref="E74:U75">
    <cfRule type="expression" dxfId="13" priority="37">
      <formula>$D$74="X"</formula>
    </cfRule>
  </conditionalFormatting>
  <conditionalFormatting sqref="F53:L53">
    <cfRule type="expression" dxfId="12" priority="22">
      <formula>$E$53=1</formula>
    </cfRule>
    <cfRule type="expression" dxfId="11" priority="21">
      <formula>$E$53=2</formula>
    </cfRule>
    <cfRule type="expression" dxfId="10" priority="17">
      <formula>$D$17&lt;&gt;"x"</formula>
    </cfRule>
    <cfRule type="expression" dxfId="9" priority="16">
      <formula>$D$29=""</formula>
    </cfRule>
  </conditionalFormatting>
  <conditionalFormatting sqref="F62:T62">
    <cfRule type="expression" dxfId="8" priority="43">
      <formula>$E$62="x"</formula>
    </cfRule>
  </conditionalFormatting>
  <conditionalFormatting sqref="F64:T64">
    <cfRule type="expression" dxfId="7" priority="42">
      <formula>$E$64="x"</formula>
    </cfRule>
  </conditionalFormatting>
  <conditionalFormatting sqref="F66:T66">
    <cfRule type="expression" dxfId="6" priority="41">
      <formula>$E$66="x"</formula>
    </cfRule>
  </conditionalFormatting>
  <conditionalFormatting sqref="F68:T68">
    <cfRule type="expression" dxfId="5" priority="40">
      <formula>$E$68="x"</formula>
    </cfRule>
  </conditionalFormatting>
  <conditionalFormatting sqref="F70:T70">
    <cfRule type="expression" dxfId="4" priority="39">
      <formula>$E$70="x"</formula>
    </cfRule>
  </conditionalFormatting>
  <conditionalFormatting sqref="F72:T72">
    <cfRule type="expression" dxfId="3" priority="38">
      <formula>$E$72="x"</formula>
    </cfRule>
  </conditionalFormatting>
  <conditionalFormatting sqref="M25 K30:U30">
    <cfRule type="cellIs" dxfId="2" priority="162" operator="equal">
      <formula>"E-mail INVÁLIDO"</formula>
    </cfRule>
    <cfRule type="cellIs" dxfId="1" priority="163" operator="equal">
      <formula>"E-mail VÁLIDO"</formula>
    </cfRule>
    <cfRule type="cellIs" dxfId="0" priority="164" operator="equal">
      <formula>"""E-mail VÁLIDO"""</formula>
    </cfRule>
  </conditionalFormatting>
  <dataValidations count="18">
    <dataValidation allowBlank="1" showInputMessage="1" showErrorMessage="1" promptTitle="Atenção!" prompt="Nesse campo deve ser inserido os dados do responsável pela abertura do processo no SEI, que também deve estar devidamente identificado no Formulário de Qualificação de Responsáveis). Pode ser o proprietário do aeródromo ou seu representante legal." sqref="O24" xr:uid="{32254AB2-05CB-4C12-9BBE-7905ABB7DC2B}"/>
    <dataValidation type="whole" showInputMessage="1" showErrorMessage="1" errorTitle="Atenção!" error="O campo CEP é obrigatório e deve ser preenchido com valores entre &quot;0000000&quot; e &quot;9999999&quot;" promptTitle="Atenção!" prompt="O preenchimento do CEP é obrigatório e o não preenchimento ou informação incorreta inviabilizará o processamento da solicitação._x000a__x000a_Preencher somente com números (Ex: 70450-020, digitar 70450020)" sqref="R27:U27" xr:uid="{7CF38294-5C1C-40EB-866E-A7CF301F6877}">
      <formula1>0</formula1>
      <formula2>99999999</formula2>
    </dataValidation>
    <dataValidation allowBlank="1" showInputMessage="1" showErrorMessage="1" promptTitle="Atenção!" prompt="Informe o código CIAD do aeródromo, caso não tenha essa informação, solicite pelo e-mail cadastro.aeroportuario@anac.gov.br " sqref="D42:E42" xr:uid="{18746639-A1BA-4AD2-B70F-E9E8A7BF370A}"/>
    <dataValidation type="list" allowBlank="1" showInputMessage="1" showErrorMessage="1" sqref="D33" xr:uid="{D4A16D5E-FA0B-4002-ADF2-4638FA8EB549}">
      <formula1>$AC$2:$AC$4</formula1>
    </dataValidation>
    <dataValidation allowBlank="1" showErrorMessage="1" prompt="_x000a_" sqref="D44:E44" xr:uid="{E74C2330-573C-4C3E-85D4-0EBAC6AE34BD}"/>
    <dataValidation type="list" allowBlank="1" showInputMessage="1" showErrorMessage="1" promptTitle="Atenção!" prompt="Selecione o tipo de Plano de Zoneamento de Ruído a ser registrado" sqref="D29:K29" xr:uid="{5E09C321-33E1-4291-B28E-811E55CBDCA9}">
      <formula1>$AI$2:$AI$3</formula1>
    </dataValidation>
    <dataValidation type="whole" showInputMessage="1" showErrorMessage="1" errorTitle="Atenção!" error="O campo CEP é obrigatório e deve ser preenchido com valores entre &quot;1000000&quot; e &quot;9999999&quot;" promptTitle="Atenção!" prompt="O preenchimento do CEP é obrigatório e o não preenchimento ou informação incorreta inviabilizará o processamento da solicitação._x000a__x000a_Preencher somente com números (Ex: 70450-020, digitar 70450020)" sqref="N27 P27" xr:uid="{68E3AD45-E74A-44B6-BA3E-E3BAC2BE22E0}">
      <formula1>10000000</formula1>
      <formula2>99999999</formula2>
    </dataValidation>
    <dataValidation allowBlank="1" showInputMessage="1" showErrorMessage="1" promptTitle="Atenção!" prompt="Esse endereço eletrônico será cadastrado como referência para comunicação no que diz respeito à sua solicitação, portanto tenha certeza de que se trata de um e-mail válido. Se o e-mail for inválido, sua solicitação não será processada." sqref="D25" xr:uid="{9F1C6F54-0B40-47B8-9255-6E77D4A995FA}"/>
    <dataValidation type="list" allowBlank="1" showInputMessage="1" showErrorMessage="1" sqref="G45 J49" xr:uid="{E69A60F0-50C3-4786-8111-6553032B192A}">
      <formula1>"0, 1, 2, 3, 4, 5"</formula1>
    </dataValidation>
    <dataValidation type="list" allowBlank="1" showInputMessage="1" showErrorMessage="1" sqref="D17 D60 E62 E64 E66 E68 E70 E72 D74 D51" xr:uid="{33B42CF5-D6C9-4856-98FB-BAD86DDACCA3}">
      <formula1>"X,x"</formula1>
    </dataValidation>
    <dataValidation allowBlank="1" showInputMessage="1" showErrorMessage="1" promptTitle="Atenção!" prompt="Informe o código OACI do aeródromo._x000a_" sqref="D43:E43" xr:uid="{B5ED63C0-65A8-48BC-A241-8A124B399C7C}"/>
    <dataValidation type="list" allowBlank="1" showInputMessage="1" showErrorMessage="1" promptTitle="Atenção!" prompt="Informe a classe do aeródromo, de acordo com a classificação da Tabela C-1 do RBAC nº 161, referente ao número médio de movimentos de aeronaves nos últimos 3 (três) anos_x000a_" sqref="G47" xr:uid="{C388614C-BBEF-4F4B-992C-B28B57CBE19A}">
      <formula1>"1,2,3,4"</formula1>
    </dataValidation>
    <dataValidation allowBlank="1" showInputMessage="1" showErrorMessage="1" promptTitle="Atenção!" prompt="Informe a classe do aeródromo, de acordo com a classificação da Tabela C-1 do RBAC nº 161, referente ao número médio de movimentos de aeronaves nos últimos 3 (três) anos_x000a_" sqref="G48" xr:uid="{9DC1D7FF-449C-4C98-B100-9685E67D372A}"/>
    <dataValidation allowBlank="1" showInputMessage="1" showErrorMessage="1" promptTitle="Atenção!" prompt="Nesse campo deve ser inserido os dados da pessoa física representante legal do aeródromo público, que também deve estar devidamente identificado no Formulário de Qualificação de Responsáveis). " sqref="D23:U23" xr:uid="{E99A0BDF-5177-4268-8493-B990282C0F24}"/>
    <dataValidation allowBlank="1" showInputMessage="1" showErrorMessage="1" promptTitle="Atenção!" prompt="Nesse campo deve ser inserido o cargo ocupado pelo representante legal do aeródromo público. (Ex: gestor do aeródromo, gerente de segurança operacional)" sqref="D24:N24" xr:uid="{D3115868-851A-43CD-A420-EDDAB9A220C9}"/>
    <dataValidation allowBlank="1" showInputMessage="1" showErrorMessage="1" promptTitle="Atenção!" prompt="Nesse campo deve ser inserido os dados do CPF do responsável legal do aeródromo público. _x000a_Preencher somente com números (Ex: 012.345.678-90, digitar 01234567890)" sqref="P24:U24" xr:uid="{2D64181F-DBAA-483E-9FEB-55C0356E28DA}"/>
    <dataValidation type="list" allowBlank="1" showInputMessage="1" showErrorMessage="1" sqref="D40:H40" xr:uid="{7155FA3F-9BAD-41A1-9293-FEE4449026FD}">
      <formula1>$AG$2:$AG$28</formula1>
    </dataValidation>
    <dataValidation type="list" showInputMessage="1" showErrorMessage="1" sqref="O27" xr:uid="{9C5FC719-97DB-46AD-9D23-D808CF9030E0}">
      <formula1>$AF$2:$AF$28</formula1>
    </dataValidation>
  </dataValidations>
  <pageMargins left="0.25" right="0.25" top="0.75" bottom="0.75" header="0.3" footer="0.3"/>
  <pageSetup paperSize="9" scale="93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4" id="{40572F59-0863-476B-849B-568317C67407}">
            <x14:iconSet iconSet="3Symbol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Symbols" iconId="2"/>
              <x14:cfIcon iconSet="3Symbols" iconId="0"/>
            </x14:iconSet>
          </x14:cfRule>
          <xm:sqref>D77</xm:sqref>
        </x14:conditionalFormatting>
        <x14:conditionalFormatting xmlns:xm="http://schemas.microsoft.com/office/excel/2006/main">
          <x14:cfRule type="iconSet" priority="24" id="{F5CD5C41-2D8A-4269-BC81-B3668B02047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NoIcons" iconId="0"/>
              <x14:cfIcon iconSet="3Symbols" iconId="2"/>
              <x14:cfIcon iconSet="3Symbols" iconId="0"/>
            </x14:iconSet>
          </x14:cfRule>
          <xm:sqref>E53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B175C92A687447AFC29F236A96BEF9" ma:contentTypeVersion="13" ma:contentTypeDescription="Crie um novo documento." ma:contentTypeScope="" ma:versionID="8d4de6914bd6fce2e23224734d73e465">
  <xsd:schema xmlns:xsd="http://www.w3.org/2001/XMLSchema" xmlns:xs="http://www.w3.org/2001/XMLSchema" xmlns:p="http://schemas.microsoft.com/office/2006/metadata/properties" xmlns:ns3="a0924e1f-e50f-4922-a84c-302c28569776" xmlns:ns4="8368da1e-f3ac-416a-9310-5183e664d7e7" targetNamespace="http://schemas.microsoft.com/office/2006/metadata/properties" ma:root="true" ma:fieldsID="07b0fe0ffaa2ad2a9333145dedf7e0ef" ns3:_="" ns4:_="">
    <xsd:import namespace="a0924e1f-e50f-4922-a84c-302c28569776"/>
    <xsd:import namespace="8368da1e-f3ac-416a-9310-5183e664d7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24e1f-e50f-4922-a84c-302c28569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8da1e-f3ac-416a-9310-5183e664d7e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0C3765-BAF7-448E-8236-113ADE2CB5EE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8368da1e-f3ac-416a-9310-5183e664d7e7"/>
    <ds:schemaRef ds:uri="http://schemas.openxmlformats.org/package/2006/metadata/core-properties"/>
    <ds:schemaRef ds:uri="a0924e1f-e50f-4922-a84c-302c2856977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A5633D-B45F-436D-A727-91FDC8325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8F7DFF-F8F7-4C3D-B151-6E0AC4C0E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924e1f-e50f-4922-a84c-302c28569776"/>
    <ds:schemaRef ds:uri="8368da1e-f3ac-416a-9310-5183e664d7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 Gerais</vt:lpstr>
      <vt:lpstr>Requerimento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Danuza Marino</dc:creator>
  <cp:lastModifiedBy>Emilia Raphael dos Santos</cp:lastModifiedBy>
  <dcterms:created xsi:type="dcterms:W3CDTF">2020-10-29T12:06:17Z</dcterms:created>
  <dcterms:modified xsi:type="dcterms:W3CDTF">2024-07-01T20:14:26Z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0x010100C9B175C92A687447AFC29F236A96BEF9</vt:lpwstr>
  </property>
</Properties>
</file>