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Demandas.Carro-pipa" sheetId="1" r:id="rId1"/>
    <sheet name="Planilha1" sheetId="2" r:id="rId2"/>
  </sheets>
  <definedNames>
    <definedName name="_xlnm.Print_Area" localSheetId="0">'Demandas.Carro-pipa'!$B$2:$L$54</definedName>
  </definedNames>
  <calcPr fullCalcOnLoad="1"/>
</workbook>
</file>

<file path=xl/sharedStrings.xml><?xml version="1.0" encoding="utf-8"?>
<sst xmlns="http://schemas.openxmlformats.org/spreadsheetml/2006/main" count="94" uniqueCount="66">
  <si>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</si>
  <si>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</si>
  <si>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</si>
  <si>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</si>
  <si>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</si>
  <si>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</si>
  <si>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</si>
  <si>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</si>
  <si>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</si>
  <si>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</si>
  <si>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</si>
  <si>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</si>
  <si>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</si>
  <si>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Planilha orientativa para captação por meio de carro-pipa</t>
  </si>
  <si>
    <t xml:space="preserve">Passo 1: </t>
  </si>
  <si>
    <t xml:space="preserve">Passo 2: </t>
  </si>
  <si>
    <t>Vol. (m³/dia)</t>
  </si>
  <si>
    <t>Vol. (m³/mês)</t>
  </si>
  <si>
    <t xml:space="preserve">Nº de carros-pipa a </t>
  </si>
  <si>
    <t>Quadro de operação da captação estimado para o ponto.</t>
  </si>
  <si>
    <t>Identificação do ponto:</t>
  </si>
  <si>
    <t>Total anual</t>
  </si>
  <si>
    <t>Preencher este campo com a razão social ou nome do requerente.</t>
  </si>
  <si>
    <t xml:space="preserve">Nº de dias/mês </t>
  </si>
  <si>
    <t xml:space="preserve"> com captação?</t>
  </si>
  <si>
    <t xml:space="preserve">Volume mensal estimado </t>
  </si>
  <si>
    <t xml:space="preserve">Passo 4: </t>
  </si>
  <si>
    <t>serem usados no mês?</t>
  </si>
  <si>
    <t xml:space="preserve">Prencher com a identificação do ponto. Como exemplos: Ponto 1, Ponto 2, </t>
  </si>
  <si>
    <t>Passo 5:</t>
  </si>
  <si>
    <t>Requerente da outorga:</t>
  </si>
  <si>
    <t>As informações do empreendimento deverão ser preenchidas apenas nos campos de cor amarela.</t>
  </si>
  <si>
    <r>
      <t>Os outros campos serão calculados automaticamente. Não devem permanecer valores</t>
    </r>
    <r>
      <rPr>
        <sz val="12"/>
        <color indexed="10"/>
        <rFont val="Times New Roman"/>
        <family val="1"/>
      </rPr>
      <t xml:space="preserve"> em vermelho </t>
    </r>
    <r>
      <rPr>
        <sz val="12"/>
        <color indexed="8"/>
        <rFont val="Times New Roman"/>
        <family val="1"/>
      </rPr>
      <t>nos resultados.</t>
    </r>
  </si>
  <si>
    <t>Caracterização</t>
  </si>
  <si>
    <t>mensal:</t>
  </si>
  <si>
    <t xml:space="preserve">Nº de vezes que cada  </t>
  </si>
  <si>
    <t>carro será enchido por dia?</t>
  </si>
  <si>
    <t>volumes mensais necessários.</t>
  </si>
  <si>
    <r>
      <rPr>
        <b/>
        <sz val="15"/>
        <color indexed="8"/>
        <rFont val="Times New Roman"/>
        <family val="1"/>
      </rPr>
      <t>Passo 3: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Estimativa dos</t>
    </r>
  </si>
  <si>
    <t>Orientações de preenchimento:</t>
  </si>
  <si>
    <t xml:space="preserve">Devem ser preenchidas as informações mensais dos campos das três colunas abaixo. </t>
  </si>
  <si>
    <t>Deverá ser preenchida uma planilha por ponto de captação.</t>
  </si>
  <si>
    <t>Após a definição final do quadro de operação de captação (passo 4), ele deverá ser transcrito para o Sistema Regla.</t>
  </si>
  <si>
    <t>Caso não haja previsão de captação no mês, os valores dos três campos devem ser deixados iguais a zero (0).</t>
  </si>
  <si>
    <t>Definição do quadro de operação da captação para o ponto com base nas informações preenchidas nos passos anteriores.</t>
  </si>
  <si>
    <t>A planilha visa sistematizar o preenchimento de pedidos de outorga de captações realizadas por meio de carros-pipa.</t>
  </si>
  <si>
    <t>No preenchimento desta planilha, deverão ser seguidos os passos indicados abaixo.</t>
  </si>
  <si>
    <t>Prenchimento de informações cadastrais  e técnicas do ponto de captação a ser solicidada a outorga.</t>
  </si>
  <si>
    <r>
      <t>Vazão da bomba de captação do carro-pipa</t>
    </r>
    <r>
      <rPr>
        <b/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(em m³/h)</t>
    </r>
  </si>
  <si>
    <r>
      <t>Capacidade do carro-pipa em volume</t>
    </r>
    <r>
      <rPr>
        <b/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(m³/carro)</t>
    </r>
  </si>
  <si>
    <r>
      <rPr>
        <b/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No caso de ser usado mais de um carro-pipa, com diferentes vazões de bombas ou volumes, entrar com valores médios ponderados de cada variável.</t>
    </r>
  </si>
  <si>
    <r>
      <t>Nºcarros-pipa</t>
    </r>
    <r>
      <rPr>
        <sz val="11"/>
        <color indexed="8"/>
        <rFont val="Times New Roman"/>
        <family val="1"/>
      </rPr>
      <t>²</t>
    </r>
    <r>
      <rPr>
        <b/>
        <sz val="11"/>
        <color indexed="8"/>
        <rFont val="Times New Roman"/>
        <family val="1"/>
      </rPr>
      <t xml:space="preserve"> </t>
    </r>
  </si>
  <si>
    <r>
      <t>Nºench./dia/carro</t>
    </r>
    <r>
      <rPr>
        <sz val="11"/>
        <color indexed="8"/>
        <rFont val="Times New Roman"/>
        <family val="1"/>
      </rPr>
      <t>³</t>
    </r>
  </si>
  <si>
    <r>
      <t>Nº dias/mês</t>
    </r>
    <r>
      <rPr>
        <b/>
        <vertAlign val="superscript"/>
        <sz val="11"/>
        <color indexed="8"/>
        <rFont val="Times New Roman"/>
        <family val="1"/>
      </rPr>
      <t>4</t>
    </r>
  </si>
  <si>
    <t xml:space="preserve">  ²(de 0 até 20)</t>
  </si>
  <si>
    <r>
      <rPr>
        <b/>
        <vertAlign val="superscript"/>
        <sz val="11"/>
        <color indexed="8"/>
        <rFont val="Times New Roman"/>
        <family val="1"/>
      </rPr>
      <t xml:space="preserve">  3</t>
    </r>
    <r>
      <rPr>
        <sz val="11"/>
        <color indexed="8"/>
        <rFont val="Times New Roman"/>
        <family val="1"/>
      </rPr>
      <t>(de 0 até 24)</t>
    </r>
  </si>
  <si>
    <r>
      <rPr>
        <b/>
        <vertAlign val="superscript"/>
        <sz val="11"/>
        <color indexed="8"/>
        <rFont val="Times New Roman"/>
        <family val="1"/>
      </rPr>
      <t xml:space="preserve">  4</t>
    </r>
    <r>
      <rPr>
        <sz val="11"/>
        <color indexed="8"/>
        <rFont val="Times New Roman"/>
        <family val="1"/>
      </rPr>
      <t>(de 0 até 29, 30 ou 31)</t>
    </r>
  </si>
  <si>
    <t>No caso de dúvidas entrar em contato por:</t>
  </si>
  <si>
    <r>
      <t>Q. (m³/h)</t>
    </r>
    <r>
      <rPr>
        <b/>
        <vertAlign val="superscript"/>
        <sz val="11"/>
        <color indexed="8"/>
        <rFont val="Times New Roman"/>
        <family val="1"/>
      </rPr>
      <t>5</t>
    </r>
  </si>
  <si>
    <r>
      <t>Horas/dia</t>
    </r>
    <r>
      <rPr>
        <b/>
        <vertAlign val="superscript"/>
        <sz val="11"/>
        <color indexed="8"/>
        <rFont val="Times New Roman"/>
        <family val="1"/>
      </rPr>
      <t>5</t>
    </r>
  </si>
  <si>
    <r>
      <t>Dias/mês</t>
    </r>
    <r>
      <rPr>
        <b/>
        <vertAlign val="superscript"/>
        <sz val="11"/>
        <color indexed="8"/>
        <rFont val="Times New Roman"/>
        <family val="1"/>
      </rPr>
      <t>5</t>
    </r>
  </si>
  <si>
    <r>
      <rPr>
        <b/>
        <vertAlign val="superscript"/>
        <sz val="11"/>
        <color indexed="8"/>
        <rFont val="Times New Roman"/>
        <family val="1"/>
      </rPr>
      <t xml:space="preserve">5 </t>
    </r>
    <r>
      <rPr>
        <sz val="11"/>
        <color indexed="8"/>
        <rFont val="Times New Roman"/>
        <family val="1"/>
      </rPr>
      <t>Colunas a serem preenchidas no sistema Regla com os valores exatamente iguais.</t>
    </r>
  </si>
  <si>
    <t>Faixa de valores aceitos no preenchimento das colunas ao lado:</t>
  </si>
  <si>
    <t>E-mail: coout@ana.gov.br</t>
  </si>
  <si>
    <t>Telefone: (61) 2109-5228</t>
  </si>
  <si>
    <t>Após a definição do quadro de operação de captação para o ponto, os valores mensais de vazão (m³/h), horas/dia e dias/mês deverão ser transcritos para o quadro correspondente no Sistema Regla.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</si>
</sst>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0"/>
      <color theme="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0" fontId="46" fillId="31" borderId="10" xfId="0" applyNumberFormat="1" applyFont="1" applyFill="1" applyBorder="1" applyAlignment="1" applyProtection="1">
      <alignment horizontal="center"/>
      <protection locked="0"/>
    </xf>
    <xf numFmtId="0" fontId="47" fillId="23" borderId="0" xfId="0" applyFont="1" applyFill="1" applyAlignment="1" applyProtection="1">
      <alignment horizontal="center"/>
      <protection/>
    </xf>
    <xf numFmtId="0" fontId="47" fillId="2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51" fillId="0" borderId="12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9" xfId="0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 horizontal="left"/>
      <protection/>
    </xf>
    <xf numFmtId="0" fontId="46" fillId="0" borderId="12" xfId="0" applyFont="1" applyBorder="1" applyAlignment="1" applyProtection="1">
      <alignment horizontal="center"/>
      <protection/>
    </xf>
    <xf numFmtId="171" fontId="46" fillId="0" borderId="10" xfId="0" applyNumberFormat="1" applyFont="1" applyBorder="1" applyAlignment="1" applyProtection="1">
      <alignment horizontal="center"/>
      <protection/>
    </xf>
    <xf numFmtId="171" fontId="46" fillId="0" borderId="12" xfId="0" applyNumberFormat="1" applyFont="1" applyBorder="1" applyAlignment="1" applyProtection="1">
      <alignment horizontal="center"/>
      <protection/>
    </xf>
    <xf numFmtId="171" fontId="46" fillId="0" borderId="20" xfId="0" applyNumberFormat="1" applyFont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/>
      <protection/>
    </xf>
    <xf numFmtId="171" fontId="48" fillId="0" borderId="21" xfId="0" applyNumberFormat="1" applyFont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171" fontId="48" fillId="0" borderId="11" xfId="0" applyNumberFormat="1" applyFont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0" fontId="46" fillId="31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/>
    </xf>
    <xf numFmtId="0" fontId="48" fillId="0" borderId="0" xfId="0" applyFont="1" applyFill="1" applyBorder="1" applyAlignment="1" applyProtection="1">
      <alignment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vertical="top"/>
      <protection/>
    </xf>
    <xf numFmtId="0" fontId="46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49" fillId="31" borderId="0" xfId="0" applyFont="1" applyFill="1" applyAlignment="1" applyProtection="1">
      <alignment horizontal="left"/>
      <protection/>
    </xf>
    <xf numFmtId="0" fontId="48" fillId="0" borderId="22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top"/>
    </xf>
    <xf numFmtId="0" fontId="48" fillId="0" borderId="13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horizontal="right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49" fillId="0" borderId="0" xfId="0" applyFont="1" applyBorder="1" applyAlignment="1" applyProtection="1">
      <alignment horizontal="left" wrapText="1"/>
      <protection/>
    </xf>
    <xf numFmtId="0" fontId="46" fillId="0" borderId="0" xfId="0" applyFont="1" applyBorder="1" applyAlignment="1" applyProtection="1">
      <alignment horizontal="left" wrapText="1"/>
      <protection/>
    </xf>
    <xf numFmtId="0" fontId="53" fillId="31" borderId="11" xfId="0" applyFont="1" applyFill="1" applyBorder="1" applyAlignment="1" applyProtection="1">
      <alignment horizontal="center"/>
      <protection locked="0"/>
    </xf>
    <xf numFmtId="0" fontId="53" fillId="31" borderId="13" xfId="0" applyFont="1" applyFill="1" applyBorder="1" applyAlignment="1" applyProtection="1">
      <alignment horizontal="center"/>
      <protection locked="0"/>
    </xf>
    <xf numFmtId="0" fontId="0" fillId="31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6" fillId="0" borderId="23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46" fillId="0" borderId="23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showGridLines="0" tabSelected="1" zoomScaleSheetLayoutView="100" zoomScalePageLayoutView="0" workbookViewId="0" topLeftCell="A1">
      <selection activeCell="D55" sqref="D55"/>
    </sheetView>
  </sheetViews>
  <sheetFormatPr defaultColWidth="0" defaultRowHeight="15" zeroHeight="1"/>
  <cols>
    <col min="1" max="1" width="9.140625" style="68" customWidth="1"/>
    <col min="2" max="2" width="2.28125" style="0" customWidth="1"/>
    <col min="3" max="3" width="11.57421875" style="0" customWidth="1"/>
    <col min="4" max="4" width="12.7109375" style="0" customWidth="1"/>
    <col min="5" max="5" width="6.00390625" style="0" customWidth="1"/>
    <col min="6" max="6" width="11.42187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3.421875" style="0" customWidth="1"/>
    <col min="11" max="11" width="15.00390625" style="0" customWidth="1"/>
    <col min="12" max="12" width="7.57421875" style="0" customWidth="1"/>
    <col min="13" max="16384" width="20.8515625" style="0" hidden="1" customWidth="1"/>
  </cols>
  <sheetData>
    <row r="1" s="68" customFormat="1" ht="14.25"/>
    <row r="2" spans="2:12" ht="25.5">
      <c r="B2" s="3"/>
      <c r="C2" s="4" t="s">
        <v>13</v>
      </c>
      <c r="D2" s="3"/>
      <c r="E2" s="3"/>
      <c r="F2" s="3"/>
      <c r="G2" s="3"/>
      <c r="H2" s="3"/>
      <c r="I2" s="3"/>
      <c r="J2" s="3"/>
      <c r="K2" s="3"/>
      <c r="L2" s="3"/>
    </row>
    <row r="3" spans="2:12" ht="18" customHeight="1">
      <c r="B3" s="5"/>
      <c r="C3" s="19" t="s">
        <v>39</v>
      </c>
      <c r="D3" s="7"/>
      <c r="E3" s="8"/>
      <c r="F3" s="8"/>
      <c r="G3" s="8"/>
      <c r="H3" s="8"/>
      <c r="I3" s="8"/>
      <c r="J3" s="9"/>
      <c r="K3" s="5"/>
      <c r="L3" s="10"/>
    </row>
    <row r="4" spans="2:12" ht="15">
      <c r="B4" s="5"/>
      <c r="C4" s="11" t="s">
        <v>45</v>
      </c>
      <c r="D4" s="11"/>
      <c r="E4" s="11"/>
      <c r="F4" s="11"/>
      <c r="G4" s="11"/>
      <c r="H4" s="11"/>
      <c r="I4" s="11"/>
      <c r="J4" s="12"/>
      <c r="K4" s="13"/>
      <c r="L4" s="10"/>
    </row>
    <row r="5" spans="2:12" ht="15">
      <c r="B5" s="5"/>
      <c r="C5" s="14" t="s">
        <v>41</v>
      </c>
      <c r="D5" s="11"/>
      <c r="E5" s="11"/>
      <c r="F5" s="11"/>
      <c r="G5" s="11"/>
      <c r="H5" s="11"/>
      <c r="I5" s="11"/>
      <c r="J5" s="12"/>
      <c r="K5" s="13"/>
      <c r="L5" s="10"/>
    </row>
    <row r="6" spans="2:12" ht="15">
      <c r="B6" s="5"/>
      <c r="C6" s="15" t="s">
        <v>31</v>
      </c>
      <c r="D6" s="16"/>
      <c r="E6" s="15"/>
      <c r="F6" s="15"/>
      <c r="G6" s="15"/>
      <c r="H6" s="15"/>
      <c r="I6" s="15"/>
      <c r="J6" s="65"/>
      <c r="K6" s="13"/>
      <c r="L6" s="10"/>
    </row>
    <row r="7" spans="2:12" ht="15">
      <c r="B7" s="5"/>
      <c r="C7" s="11" t="s">
        <v>32</v>
      </c>
      <c r="D7" s="11"/>
      <c r="E7" s="11"/>
      <c r="F7" s="11"/>
      <c r="G7" s="11"/>
      <c r="H7" s="11"/>
      <c r="I7" s="11"/>
      <c r="J7" s="12"/>
      <c r="K7" s="13"/>
      <c r="L7" s="10"/>
    </row>
    <row r="8" spans="2:12" ht="15">
      <c r="B8" s="5"/>
      <c r="C8" s="11" t="s">
        <v>42</v>
      </c>
      <c r="D8" s="12"/>
      <c r="E8" s="11"/>
      <c r="F8" s="11"/>
      <c r="G8" s="11"/>
      <c r="H8" s="11"/>
      <c r="I8" s="11"/>
      <c r="J8" s="12"/>
      <c r="K8" s="13"/>
      <c r="L8" s="10"/>
    </row>
    <row r="9" spans="2:12" ht="15">
      <c r="B9" s="5"/>
      <c r="C9" s="11" t="s">
        <v>46</v>
      </c>
      <c r="D9" s="13"/>
      <c r="E9" s="17"/>
      <c r="F9" s="17"/>
      <c r="G9" s="17"/>
      <c r="H9" s="17"/>
      <c r="I9" s="17"/>
      <c r="J9" s="13"/>
      <c r="K9" s="13"/>
      <c r="L9" s="10"/>
    </row>
    <row r="10" spans="2:12" ht="14.25">
      <c r="B10" s="5"/>
      <c r="C10" s="17"/>
      <c r="D10" s="5"/>
      <c r="E10" s="18"/>
      <c r="F10" s="18"/>
      <c r="G10" s="18"/>
      <c r="H10" s="18"/>
      <c r="I10" s="18"/>
      <c r="J10" s="5"/>
      <c r="K10" s="5"/>
      <c r="L10" s="10"/>
    </row>
    <row r="11" spans="2:12" ht="18.75">
      <c r="B11" s="5"/>
      <c r="C11" s="19" t="s">
        <v>14</v>
      </c>
      <c r="D11" s="20" t="s">
        <v>47</v>
      </c>
      <c r="E11" s="8"/>
      <c r="F11" s="8"/>
      <c r="G11" s="8"/>
      <c r="H11" s="8"/>
      <c r="I11" s="8"/>
      <c r="J11" s="9"/>
      <c r="K11" s="9"/>
      <c r="L11" s="10"/>
    </row>
    <row r="12" spans="2:12" ht="14.25">
      <c r="B12" s="5"/>
      <c r="C12" s="21" t="s">
        <v>30</v>
      </c>
      <c r="D12" s="21"/>
      <c r="E12" s="79" t="s">
        <v>22</v>
      </c>
      <c r="F12" s="80"/>
      <c r="G12" s="80"/>
      <c r="H12" s="80"/>
      <c r="I12" s="80"/>
      <c r="J12" s="80"/>
      <c r="K12" s="81"/>
      <c r="L12" s="10"/>
    </row>
    <row r="13" spans="2:12" ht="14.25">
      <c r="B13" s="5"/>
      <c r="C13" s="22" t="s">
        <v>20</v>
      </c>
      <c r="D13" s="23"/>
      <c r="E13" s="79" t="s">
        <v>28</v>
      </c>
      <c r="F13" s="80"/>
      <c r="G13" s="80"/>
      <c r="H13" s="80"/>
      <c r="I13" s="80"/>
      <c r="J13" s="80"/>
      <c r="K13" s="82"/>
      <c r="L13" s="10"/>
    </row>
    <row r="14" spans="1:12" s="1" customFormat="1" ht="14.25">
      <c r="A14" s="69"/>
      <c r="B14" s="18"/>
      <c r="C14" s="6"/>
      <c r="D14" s="24"/>
      <c r="E14" s="25"/>
      <c r="F14" s="25"/>
      <c r="G14" s="26"/>
      <c r="H14" s="8"/>
      <c r="I14" s="8"/>
      <c r="J14" s="8"/>
      <c r="K14" s="8"/>
      <c r="L14" s="10"/>
    </row>
    <row r="15" spans="2:12" ht="15" customHeight="1">
      <c r="B15" s="5"/>
      <c r="C15" s="27" t="s">
        <v>48</v>
      </c>
      <c r="D15" s="28"/>
      <c r="E15" s="28"/>
      <c r="F15" s="28"/>
      <c r="G15" s="29"/>
      <c r="H15" s="2">
        <v>50</v>
      </c>
      <c r="I15" s="83" t="s">
        <v>50</v>
      </c>
      <c r="J15" s="83"/>
      <c r="K15" s="83"/>
      <c r="L15" s="10"/>
    </row>
    <row r="16" spans="2:12" ht="16.5">
      <c r="B16" s="5"/>
      <c r="C16" s="27" t="s">
        <v>49</v>
      </c>
      <c r="D16" s="28"/>
      <c r="E16" s="28"/>
      <c r="F16" s="28"/>
      <c r="G16" s="29"/>
      <c r="H16" s="2">
        <v>10</v>
      </c>
      <c r="I16" s="83"/>
      <c r="J16" s="83"/>
      <c r="K16" s="83"/>
      <c r="L16" s="10"/>
    </row>
    <row r="17" spans="2:12" ht="14.25">
      <c r="B17" s="5"/>
      <c r="C17" s="8"/>
      <c r="D17" s="7"/>
      <c r="E17" s="8"/>
      <c r="F17" s="8"/>
      <c r="G17" s="8"/>
      <c r="H17" s="8"/>
      <c r="I17" s="84"/>
      <c r="J17" s="84"/>
      <c r="K17" s="84"/>
      <c r="L17" s="10"/>
    </row>
    <row r="18" spans="2:12" ht="15" customHeight="1">
      <c r="B18" s="5"/>
      <c r="C18" s="30" t="s">
        <v>15</v>
      </c>
      <c r="D18" s="20" t="s">
        <v>40</v>
      </c>
      <c r="E18" s="8"/>
      <c r="F18" s="8"/>
      <c r="G18" s="8"/>
      <c r="H18" s="8"/>
      <c r="I18" s="8"/>
      <c r="J18" s="9"/>
      <c r="K18" s="9"/>
      <c r="L18" s="10"/>
    </row>
    <row r="19" spans="1:12" s="64" customFormat="1" ht="15" customHeight="1">
      <c r="A19" s="70"/>
      <c r="B19" s="58"/>
      <c r="C19" s="59"/>
      <c r="D19" s="60" t="s">
        <v>43</v>
      </c>
      <c r="E19" s="61"/>
      <c r="F19" s="61"/>
      <c r="G19" s="61"/>
      <c r="H19" s="61"/>
      <c r="I19" s="61"/>
      <c r="J19" s="62"/>
      <c r="K19" s="62"/>
      <c r="L19" s="63"/>
    </row>
    <row r="20" spans="2:12" ht="19.5" customHeight="1">
      <c r="B20" s="5"/>
      <c r="C20" s="31"/>
      <c r="D20" s="32" t="s">
        <v>33</v>
      </c>
      <c r="E20" s="33"/>
      <c r="F20" s="34" t="s">
        <v>18</v>
      </c>
      <c r="G20" s="33"/>
      <c r="H20" s="34" t="s">
        <v>35</v>
      </c>
      <c r="I20" s="33"/>
      <c r="J20" s="35" t="s">
        <v>23</v>
      </c>
      <c r="K20" s="85" t="s">
        <v>62</v>
      </c>
      <c r="L20" s="86"/>
    </row>
    <row r="21" spans="2:12" ht="12" customHeight="1">
      <c r="B21" s="5"/>
      <c r="C21" s="9"/>
      <c r="D21" s="66" t="s">
        <v>34</v>
      </c>
      <c r="E21" s="36"/>
      <c r="F21" s="37" t="s">
        <v>27</v>
      </c>
      <c r="G21" s="36"/>
      <c r="H21" s="37" t="s">
        <v>36</v>
      </c>
      <c r="I21" s="36"/>
      <c r="J21" s="38" t="s">
        <v>24</v>
      </c>
      <c r="K21" s="87"/>
      <c r="L21" s="86"/>
    </row>
    <row r="22" spans="2:12" ht="19.5" customHeight="1">
      <c r="B22" s="5"/>
      <c r="C22" s="9"/>
      <c r="D22" s="39" t="s">
        <v>0</v>
      </c>
      <c r="E22" s="67"/>
      <c r="F22" s="71" t="s">
        <v>51</v>
      </c>
      <c r="G22" s="72"/>
      <c r="H22" s="71" t="s">
        <v>52</v>
      </c>
      <c r="I22" s="72"/>
      <c r="J22" s="73" t="s">
        <v>53</v>
      </c>
      <c r="K22" s="87"/>
      <c r="L22" s="86"/>
    </row>
    <row r="23" spans="2:12" ht="18" customHeight="1">
      <c r="B23" s="5"/>
      <c r="C23" s="9"/>
      <c r="D23" s="40" t="s">
        <v>1</v>
      </c>
      <c r="E23" s="8"/>
      <c r="F23" s="57">
        <v>10</v>
      </c>
      <c r="G23" s="8"/>
      <c r="H23" s="57">
        <v>10</v>
      </c>
      <c r="I23" s="8"/>
      <c r="J23" s="57">
        <v>31</v>
      </c>
      <c r="K23" s="76"/>
      <c r="L23" s="75"/>
    </row>
    <row r="24" spans="2:12" ht="18" customHeight="1">
      <c r="B24" s="5"/>
      <c r="C24" s="9"/>
      <c r="D24" s="40" t="s">
        <v>2</v>
      </c>
      <c r="E24" s="8"/>
      <c r="F24" s="57">
        <v>1</v>
      </c>
      <c r="G24" s="8"/>
      <c r="H24" s="57">
        <v>10</v>
      </c>
      <c r="I24" s="8"/>
      <c r="J24" s="57">
        <v>29</v>
      </c>
      <c r="K24" s="20" t="s">
        <v>54</v>
      </c>
      <c r="L24" s="75"/>
    </row>
    <row r="25" spans="2:12" ht="18" customHeight="1">
      <c r="B25" s="5"/>
      <c r="C25" s="9"/>
      <c r="D25" s="40" t="s">
        <v>3</v>
      </c>
      <c r="E25" s="8"/>
      <c r="F25" s="57">
        <v>1</v>
      </c>
      <c r="G25" s="8"/>
      <c r="H25" s="57">
        <v>10</v>
      </c>
      <c r="I25" s="8"/>
      <c r="J25" s="57">
        <v>31</v>
      </c>
      <c r="L25" s="10"/>
    </row>
    <row r="26" spans="2:12" ht="18" customHeight="1">
      <c r="B26" s="5"/>
      <c r="C26" s="9"/>
      <c r="D26" s="40" t="s">
        <v>4</v>
      </c>
      <c r="E26" s="8"/>
      <c r="F26" s="57">
        <v>1</v>
      </c>
      <c r="G26" s="8"/>
      <c r="H26" s="57">
        <v>10</v>
      </c>
      <c r="I26" s="8"/>
      <c r="J26" s="57">
        <v>30</v>
      </c>
      <c r="K26" s="20" t="s">
        <v>55</v>
      </c>
      <c r="L26" s="10"/>
    </row>
    <row r="27" spans="2:12" ht="18" customHeight="1">
      <c r="B27" s="5"/>
      <c r="C27" s="9"/>
      <c r="D27" s="40" t="s">
        <v>5</v>
      </c>
      <c r="E27" s="8"/>
      <c r="F27" s="57">
        <v>1</v>
      </c>
      <c r="G27" s="8"/>
      <c r="H27" s="57">
        <v>10</v>
      </c>
      <c r="I27" s="8"/>
      <c r="J27" s="57">
        <v>31</v>
      </c>
      <c r="L27" s="10"/>
    </row>
    <row r="28" spans="2:12" ht="18" customHeight="1">
      <c r="B28" s="5"/>
      <c r="C28" s="9"/>
      <c r="D28" s="40" t="s">
        <v>6</v>
      </c>
      <c r="E28" s="8"/>
      <c r="F28" s="57">
        <v>1</v>
      </c>
      <c r="G28" s="8"/>
      <c r="H28" s="57">
        <v>10</v>
      </c>
      <c r="I28" s="8"/>
      <c r="J28" s="57">
        <v>30</v>
      </c>
      <c r="K28" s="74" t="s">
        <v>56</v>
      </c>
      <c r="L28" s="10"/>
    </row>
    <row r="29" spans="2:12" ht="18" customHeight="1">
      <c r="B29" s="5"/>
      <c r="C29" s="9"/>
      <c r="D29" s="40" t="s">
        <v>7</v>
      </c>
      <c r="E29" s="8"/>
      <c r="F29" s="57">
        <v>1</v>
      </c>
      <c r="G29" s="8"/>
      <c r="H29" s="57">
        <v>10</v>
      </c>
      <c r="I29" s="8"/>
      <c r="J29" s="57">
        <v>31</v>
      </c>
      <c r="L29" s="10"/>
    </row>
    <row r="30" spans="2:12" ht="18" customHeight="1">
      <c r="B30" s="5"/>
      <c r="C30" s="9"/>
      <c r="D30" s="40" t="s">
        <v>8</v>
      </c>
      <c r="E30" s="8"/>
      <c r="F30" s="57">
        <v>1</v>
      </c>
      <c r="G30" s="8"/>
      <c r="H30" s="57">
        <v>10</v>
      </c>
      <c r="I30" s="8"/>
      <c r="J30" s="57">
        <v>31</v>
      </c>
      <c r="K30" s="88" t="s">
        <v>57</v>
      </c>
      <c r="L30" s="89"/>
    </row>
    <row r="31" spans="2:12" ht="18" customHeight="1">
      <c r="B31" s="5"/>
      <c r="C31" s="9"/>
      <c r="D31" s="40" t="s">
        <v>9</v>
      </c>
      <c r="E31" s="8"/>
      <c r="F31" s="57">
        <v>1</v>
      </c>
      <c r="G31" s="8"/>
      <c r="H31" s="57">
        <v>10</v>
      </c>
      <c r="I31" s="8"/>
      <c r="J31" s="57">
        <v>30</v>
      </c>
      <c r="K31" s="88"/>
      <c r="L31" s="89"/>
    </row>
    <row r="32" spans="2:12" ht="18" customHeight="1">
      <c r="B32" s="5"/>
      <c r="C32" s="9"/>
      <c r="D32" s="40" t="s">
        <v>10</v>
      </c>
      <c r="E32" s="8"/>
      <c r="F32" s="57">
        <v>1</v>
      </c>
      <c r="G32" s="8"/>
      <c r="H32" s="57">
        <v>10</v>
      </c>
      <c r="I32" s="8"/>
      <c r="J32" s="57">
        <v>31</v>
      </c>
      <c r="K32" s="90" t="s">
        <v>64</v>
      </c>
      <c r="L32" s="91"/>
    </row>
    <row r="33" spans="2:12" ht="18" customHeight="1">
      <c r="B33" s="5"/>
      <c r="C33" s="9"/>
      <c r="D33" s="41" t="s">
        <v>11</v>
      </c>
      <c r="E33" s="8"/>
      <c r="F33" s="57">
        <v>1</v>
      </c>
      <c r="G33" s="8"/>
      <c r="H33" s="57">
        <v>10</v>
      </c>
      <c r="I33" s="8"/>
      <c r="J33" s="57">
        <v>30</v>
      </c>
      <c r="K33" s="9" t="s">
        <v>63</v>
      </c>
      <c r="L33" s="10"/>
    </row>
    <row r="34" spans="2:12" ht="18" customHeight="1">
      <c r="B34" s="5"/>
      <c r="C34" s="9"/>
      <c r="D34" s="40" t="s">
        <v>12</v>
      </c>
      <c r="E34" s="42"/>
      <c r="F34" s="57">
        <v>1</v>
      </c>
      <c r="G34" s="42"/>
      <c r="H34" s="57">
        <v>10</v>
      </c>
      <c r="I34" s="42"/>
      <c r="J34" s="57">
        <v>31</v>
      </c>
      <c r="K34" s="9"/>
      <c r="L34" s="10"/>
    </row>
    <row r="35" spans="2:12" ht="29.25" customHeight="1">
      <c r="B35" s="5"/>
      <c r="C35" s="43" t="s">
        <v>38</v>
      </c>
      <c r="D35" s="44"/>
      <c r="E35" s="44"/>
      <c r="F35" s="19" t="s">
        <v>26</v>
      </c>
      <c r="G35" s="78" t="s">
        <v>44</v>
      </c>
      <c r="H35" s="78"/>
      <c r="I35" s="78"/>
      <c r="J35" s="78"/>
      <c r="K35" s="78"/>
      <c r="L35" s="10"/>
    </row>
    <row r="36" spans="2:12" ht="14.25">
      <c r="B36" s="5"/>
      <c r="C36" s="43" t="s">
        <v>37</v>
      </c>
      <c r="D36" s="44"/>
      <c r="E36" s="44"/>
      <c r="F36" s="8"/>
      <c r="G36" s="78"/>
      <c r="H36" s="78"/>
      <c r="I36" s="78"/>
      <c r="J36" s="78"/>
      <c r="K36" s="78"/>
      <c r="L36" s="10"/>
    </row>
    <row r="37" spans="2:12" ht="18" customHeight="1">
      <c r="B37" s="5"/>
      <c r="C37" s="45" t="s">
        <v>25</v>
      </c>
      <c r="D37" s="6"/>
      <c r="E37" s="9"/>
      <c r="F37" s="6" t="s">
        <v>19</v>
      </c>
      <c r="G37" s="8"/>
      <c r="H37" s="8"/>
      <c r="I37" s="8"/>
      <c r="J37" s="8"/>
      <c r="K37" s="8"/>
      <c r="L37" s="5"/>
    </row>
    <row r="38" spans="2:12" ht="18" customHeight="1">
      <c r="B38" s="5"/>
      <c r="C38" s="40" t="s">
        <v>0</v>
      </c>
      <c r="D38" s="40" t="s">
        <v>17</v>
      </c>
      <c r="E38" s="9"/>
      <c r="F38" s="40" t="s">
        <v>0</v>
      </c>
      <c r="G38" s="40" t="s">
        <v>58</v>
      </c>
      <c r="H38" s="40" t="s">
        <v>59</v>
      </c>
      <c r="I38" s="40" t="s">
        <v>60</v>
      </c>
      <c r="J38" s="46" t="s">
        <v>16</v>
      </c>
      <c r="K38" s="40" t="s">
        <v>17</v>
      </c>
      <c r="L38" s="5"/>
    </row>
    <row r="39" spans="2:12" ht="18" customHeight="1">
      <c r="B39" s="5"/>
      <c r="C39" s="40" t="s">
        <v>1</v>
      </c>
      <c r="D39" s="47">
        <f aca="true" t="shared" si="0" ref="D39:D50">$H$16*F23*H23*J23</f>
        <v>31000</v>
      </c>
      <c r="E39" s="9"/>
      <c r="F39" s="40" t="s">
        <v>1</v>
      </c>
      <c r="G39" s="40">
        <f aca="true" t="shared" si="1" ref="G39:G50">IF(D39&gt;0,$H$15,0)</f>
        <v>50</v>
      </c>
      <c r="H39" s="40">
        <f>IF(G39&lt;=0,0,ROUNDUP(D39/(G39*I39),))</f>
        <v>20</v>
      </c>
      <c r="I39" s="40">
        <f aca="true" t="shared" si="2" ref="I39:I50">IF(D39&gt;0,J23,0)</f>
        <v>31</v>
      </c>
      <c r="J39" s="48">
        <f>IF(D39&gt;0,G39*H39,0)</f>
        <v>1000</v>
      </c>
      <c r="K39" s="47">
        <f>IF(D39&gt;0,I39*J39,0)</f>
        <v>31000</v>
      </c>
      <c r="L39" s="5"/>
    </row>
    <row r="40" spans="2:12" ht="18" customHeight="1">
      <c r="B40" s="5"/>
      <c r="C40" s="40" t="s">
        <v>2</v>
      </c>
      <c r="D40" s="47">
        <f t="shared" si="0"/>
        <v>2900</v>
      </c>
      <c r="E40" s="9"/>
      <c r="F40" s="40" t="s">
        <v>2</v>
      </c>
      <c r="G40" s="40">
        <f t="shared" si="1"/>
        <v>50</v>
      </c>
      <c r="H40" s="40">
        <f aca="true" t="shared" si="3" ref="H40:H50">IF(G40&lt;=0,0,ROUNDUP(D40/(G40*I40),))</f>
        <v>2</v>
      </c>
      <c r="I40" s="40">
        <f t="shared" si="2"/>
        <v>29</v>
      </c>
      <c r="J40" s="48">
        <f aca="true" t="shared" si="4" ref="J40:J50">IF(D40&gt;0,G40*H40,0)</f>
        <v>100</v>
      </c>
      <c r="K40" s="47">
        <f aca="true" t="shared" si="5" ref="K40:K50">IF(D40&gt;0,I40*J40,0)</f>
        <v>2900</v>
      </c>
      <c r="L40" s="5"/>
    </row>
    <row r="41" spans="2:12" ht="18" customHeight="1">
      <c r="B41" s="5"/>
      <c r="C41" s="40" t="s">
        <v>3</v>
      </c>
      <c r="D41" s="47">
        <f t="shared" si="0"/>
        <v>3100</v>
      </c>
      <c r="E41" s="9"/>
      <c r="F41" s="40" t="s">
        <v>3</v>
      </c>
      <c r="G41" s="40">
        <f t="shared" si="1"/>
        <v>50</v>
      </c>
      <c r="H41" s="40">
        <f t="shared" si="3"/>
        <v>2</v>
      </c>
      <c r="I41" s="40">
        <f t="shared" si="2"/>
        <v>31</v>
      </c>
      <c r="J41" s="48">
        <f t="shared" si="4"/>
        <v>100</v>
      </c>
      <c r="K41" s="47">
        <f t="shared" si="5"/>
        <v>3100</v>
      </c>
      <c r="L41" s="5"/>
    </row>
    <row r="42" spans="2:12" ht="18" customHeight="1">
      <c r="B42" s="5"/>
      <c r="C42" s="40" t="s">
        <v>4</v>
      </c>
      <c r="D42" s="47">
        <f t="shared" si="0"/>
        <v>3000</v>
      </c>
      <c r="E42" s="9"/>
      <c r="F42" s="40" t="s">
        <v>4</v>
      </c>
      <c r="G42" s="40">
        <f t="shared" si="1"/>
        <v>50</v>
      </c>
      <c r="H42" s="40">
        <f t="shared" si="3"/>
        <v>2</v>
      </c>
      <c r="I42" s="40">
        <f t="shared" si="2"/>
        <v>30</v>
      </c>
      <c r="J42" s="48">
        <f t="shared" si="4"/>
        <v>100</v>
      </c>
      <c r="K42" s="47">
        <f t="shared" si="5"/>
        <v>3000</v>
      </c>
      <c r="L42" s="5"/>
    </row>
    <row r="43" spans="2:12" ht="18" customHeight="1">
      <c r="B43" s="5"/>
      <c r="C43" s="40" t="s">
        <v>5</v>
      </c>
      <c r="D43" s="47">
        <f t="shared" si="0"/>
        <v>3100</v>
      </c>
      <c r="E43" s="9"/>
      <c r="F43" s="40" t="s">
        <v>5</v>
      </c>
      <c r="G43" s="40">
        <f t="shared" si="1"/>
        <v>50</v>
      </c>
      <c r="H43" s="40">
        <f t="shared" si="3"/>
        <v>2</v>
      </c>
      <c r="I43" s="40">
        <f t="shared" si="2"/>
        <v>31</v>
      </c>
      <c r="J43" s="48">
        <f t="shared" si="4"/>
        <v>100</v>
      </c>
      <c r="K43" s="47">
        <f t="shared" si="5"/>
        <v>3100</v>
      </c>
      <c r="L43" s="5"/>
    </row>
    <row r="44" spans="2:12" ht="18" customHeight="1">
      <c r="B44" s="5"/>
      <c r="C44" s="40" t="s">
        <v>6</v>
      </c>
      <c r="D44" s="47">
        <f t="shared" si="0"/>
        <v>3000</v>
      </c>
      <c r="E44" s="9"/>
      <c r="F44" s="40" t="s">
        <v>6</v>
      </c>
      <c r="G44" s="40">
        <f t="shared" si="1"/>
        <v>50</v>
      </c>
      <c r="H44" s="40">
        <f t="shared" si="3"/>
        <v>2</v>
      </c>
      <c r="I44" s="40">
        <f t="shared" si="2"/>
        <v>30</v>
      </c>
      <c r="J44" s="48">
        <f t="shared" si="4"/>
        <v>100</v>
      </c>
      <c r="K44" s="47">
        <f t="shared" si="5"/>
        <v>3000</v>
      </c>
      <c r="L44" s="5"/>
    </row>
    <row r="45" spans="2:12" ht="18" customHeight="1">
      <c r="B45" s="5"/>
      <c r="C45" s="40" t="s">
        <v>7</v>
      </c>
      <c r="D45" s="47">
        <f t="shared" si="0"/>
        <v>3100</v>
      </c>
      <c r="E45" s="9"/>
      <c r="F45" s="40" t="s">
        <v>7</v>
      </c>
      <c r="G45" s="40">
        <f t="shared" si="1"/>
        <v>50</v>
      </c>
      <c r="H45" s="40">
        <f t="shared" si="3"/>
        <v>2</v>
      </c>
      <c r="I45" s="40">
        <f t="shared" si="2"/>
        <v>31</v>
      </c>
      <c r="J45" s="48">
        <f t="shared" si="4"/>
        <v>100</v>
      </c>
      <c r="K45" s="47">
        <f t="shared" si="5"/>
        <v>3100</v>
      </c>
      <c r="L45" s="5"/>
    </row>
    <row r="46" spans="2:12" ht="18" customHeight="1">
      <c r="B46" s="5"/>
      <c r="C46" s="40" t="s">
        <v>8</v>
      </c>
      <c r="D46" s="47">
        <f t="shared" si="0"/>
        <v>3100</v>
      </c>
      <c r="E46" s="9"/>
      <c r="F46" s="40" t="s">
        <v>8</v>
      </c>
      <c r="G46" s="40">
        <f t="shared" si="1"/>
        <v>50</v>
      </c>
      <c r="H46" s="40">
        <f t="shared" si="3"/>
        <v>2</v>
      </c>
      <c r="I46" s="40">
        <f t="shared" si="2"/>
        <v>31</v>
      </c>
      <c r="J46" s="48">
        <f t="shared" si="4"/>
        <v>100</v>
      </c>
      <c r="K46" s="47">
        <f t="shared" si="5"/>
        <v>3100</v>
      </c>
      <c r="L46" s="5"/>
    </row>
    <row r="47" spans="2:12" ht="18" customHeight="1">
      <c r="B47" s="5"/>
      <c r="C47" s="40" t="s">
        <v>9</v>
      </c>
      <c r="D47" s="47">
        <f t="shared" si="0"/>
        <v>3000</v>
      </c>
      <c r="E47" s="9"/>
      <c r="F47" s="40" t="s">
        <v>9</v>
      </c>
      <c r="G47" s="40">
        <f t="shared" si="1"/>
        <v>50</v>
      </c>
      <c r="H47" s="40">
        <f t="shared" si="3"/>
        <v>2</v>
      </c>
      <c r="I47" s="40">
        <f t="shared" si="2"/>
        <v>30</v>
      </c>
      <c r="J47" s="48">
        <f t="shared" si="4"/>
        <v>100</v>
      </c>
      <c r="K47" s="47">
        <f t="shared" si="5"/>
        <v>3000</v>
      </c>
      <c r="L47" s="5"/>
    </row>
    <row r="48" spans="2:12" ht="18" customHeight="1">
      <c r="B48" s="5"/>
      <c r="C48" s="40" t="s">
        <v>10</v>
      </c>
      <c r="D48" s="47">
        <f t="shared" si="0"/>
        <v>3100</v>
      </c>
      <c r="E48" s="9"/>
      <c r="F48" s="40" t="s">
        <v>10</v>
      </c>
      <c r="G48" s="40">
        <f t="shared" si="1"/>
        <v>50</v>
      </c>
      <c r="H48" s="40">
        <f t="shared" si="3"/>
        <v>2</v>
      </c>
      <c r="I48" s="40">
        <f t="shared" si="2"/>
        <v>31</v>
      </c>
      <c r="J48" s="48">
        <f t="shared" si="4"/>
        <v>100</v>
      </c>
      <c r="K48" s="47">
        <f t="shared" si="5"/>
        <v>3100</v>
      </c>
      <c r="L48" s="5"/>
    </row>
    <row r="49" spans="2:12" ht="18" customHeight="1">
      <c r="B49" s="5"/>
      <c r="C49" s="40" t="s">
        <v>11</v>
      </c>
      <c r="D49" s="47">
        <f t="shared" si="0"/>
        <v>3000</v>
      </c>
      <c r="E49" s="9"/>
      <c r="F49" s="40" t="s">
        <v>11</v>
      </c>
      <c r="G49" s="40">
        <f t="shared" si="1"/>
        <v>50</v>
      </c>
      <c r="H49" s="40">
        <f t="shared" si="3"/>
        <v>2</v>
      </c>
      <c r="I49" s="40">
        <f t="shared" si="2"/>
        <v>30</v>
      </c>
      <c r="J49" s="48">
        <f t="shared" si="4"/>
        <v>100</v>
      </c>
      <c r="K49" s="47">
        <f t="shared" si="5"/>
        <v>3000</v>
      </c>
      <c r="L49" s="5"/>
    </row>
    <row r="50" spans="2:12" ht="18" customHeight="1" thickBot="1">
      <c r="B50" s="5"/>
      <c r="C50" s="40" t="s">
        <v>12</v>
      </c>
      <c r="D50" s="47">
        <f t="shared" si="0"/>
        <v>3100</v>
      </c>
      <c r="E50" s="9"/>
      <c r="F50" s="40" t="s">
        <v>12</v>
      </c>
      <c r="G50" s="40">
        <f t="shared" si="1"/>
        <v>50</v>
      </c>
      <c r="H50" s="40">
        <f t="shared" si="3"/>
        <v>2</v>
      </c>
      <c r="I50" s="40">
        <f t="shared" si="2"/>
        <v>31</v>
      </c>
      <c r="J50" s="48">
        <f t="shared" si="4"/>
        <v>100</v>
      </c>
      <c r="K50" s="49">
        <f t="shared" si="5"/>
        <v>3100</v>
      </c>
      <c r="L50" s="5"/>
    </row>
    <row r="51" spans="2:12" ht="15" thickBot="1">
      <c r="B51" s="5"/>
      <c r="C51" s="50" t="s">
        <v>21</v>
      </c>
      <c r="D51" s="51">
        <f>SUM(D39:D50)</f>
        <v>64500</v>
      </c>
      <c r="E51" s="8"/>
      <c r="F51" s="52" t="s">
        <v>21</v>
      </c>
      <c r="G51" s="53">
        <f>MAX(G39:G50)</f>
        <v>50</v>
      </c>
      <c r="H51" s="53">
        <f>MAX(H39:H50)</f>
        <v>20</v>
      </c>
      <c r="I51" s="53">
        <f>MAX(I39:I50)</f>
        <v>31</v>
      </c>
      <c r="J51" s="54">
        <f>MAX(J39:J50)</f>
        <v>1000</v>
      </c>
      <c r="K51" s="51">
        <f>SUM(K39:K50)</f>
        <v>64500</v>
      </c>
      <c r="L51" s="10"/>
    </row>
    <row r="52" spans="2:12" ht="16.5">
      <c r="B52" s="5"/>
      <c r="C52" s="8"/>
      <c r="D52" s="9"/>
      <c r="E52" s="8"/>
      <c r="F52" s="55" t="s">
        <v>61</v>
      </c>
      <c r="G52" s="20"/>
      <c r="H52" s="8"/>
      <c r="I52" s="8"/>
      <c r="J52" s="9"/>
      <c r="K52" s="9"/>
      <c r="L52" s="10"/>
    </row>
    <row r="53" spans="2:12" ht="36.75" customHeight="1">
      <c r="B53" s="5"/>
      <c r="C53" s="56" t="s">
        <v>29</v>
      </c>
      <c r="D53" s="77" t="s">
        <v>65</v>
      </c>
      <c r="E53" s="77"/>
      <c r="F53" s="77"/>
      <c r="G53" s="77"/>
      <c r="H53" s="77"/>
      <c r="I53" s="77"/>
      <c r="J53" s="77"/>
      <c r="K53" s="77"/>
      <c r="L53" s="10"/>
    </row>
    <row r="54" spans="3:11" ht="15" customHeight="1">
      <c r="C54" s="18"/>
      <c r="D54" s="77"/>
      <c r="E54" s="77"/>
      <c r="F54" s="77"/>
      <c r="G54" s="77"/>
      <c r="H54" s="77"/>
      <c r="I54" s="77"/>
      <c r="J54" s="77"/>
      <c r="K54" s="77"/>
    </row>
    <row r="55" spans="2:1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/>
  </sheetData>
  <sheetProtection password="DCD1" sheet="1"/>
  <mergeCells count="8">
    <mergeCell ref="D53:K54"/>
    <mergeCell ref="G35:K36"/>
    <mergeCell ref="E12:K12"/>
    <mergeCell ref="E13:K13"/>
    <mergeCell ref="I15:K17"/>
    <mergeCell ref="K20:L22"/>
    <mergeCell ref="K30:L31"/>
    <mergeCell ref="K32:L32"/>
  </mergeCells>
  <conditionalFormatting sqref="H39:H51">
    <cfRule type="cellIs" priority="1" dxfId="2" operator="greaterThan">
      <formula>24</formula>
    </cfRule>
    <cfRule type="cellIs" priority="2" dxfId="3" operator="greaterThan">
      <formula>24</formula>
    </cfRule>
  </conditionalFormatting>
  <dataValidations count="5">
    <dataValidation type="whole" allowBlank="1" showInputMessage="1" showErrorMessage="1" sqref="J34 J25 J27 J29:J30 J32 J23">
      <formula1>0</formula1>
      <formula2>31</formula2>
    </dataValidation>
    <dataValidation type="whole" allowBlank="1" showInputMessage="1" showErrorMessage="1" sqref="J24">
      <formula1>0</formula1>
      <formula2>29</formula2>
    </dataValidation>
    <dataValidation type="whole" allowBlank="1" showInputMessage="1" showErrorMessage="1" sqref="J33 J26 J28 J31">
      <formula1>0</formula1>
      <formula2>30</formula2>
    </dataValidation>
    <dataValidation type="whole" allowBlank="1" showInputMessage="1" showErrorMessage="1" sqref="H23:H34">
      <formula1>0</formula1>
      <formula2>24</formula2>
    </dataValidation>
    <dataValidation type="whole" allowBlank="1" showInputMessage="1" showErrorMessage="1" sqref="F23:F34">
      <formula1>0</formula1>
      <formula2>20</formula2>
    </dataValidation>
  </dataValidations>
  <printOptions horizontalCentered="1" verticalCentered="1"/>
  <pageMargins left="0.5905511811023623" right="0.3937007874015748" top="0.5905511811023623" bottom="0.3937007874015748" header="0.2362204724409449" footer="0.2362204724409449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Ag?ncia Nacional de ?guas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Priscyla Conti de Mesquita</dc:creator>
  <cp:keywords/>
  <dc:description/>
  <cp:lastModifiedBy>Priscyla Conti de Mesquita</cp:lastModifiedBy>
  <cp:lastPrinted>2021-01-25T12:25:20Z</cp:lastPrinted>
  <dcterms:created xsi:type="dcterms:W3CDTF">2021-01-18T14:16:01Z</dcterms:created>
  <dcterms:modified xsi:type="dcterms:W3CDTF">2021-01-26T14:00:41Z</dcterms:modified>
  <cp:category/>
  <cp:version/>
  <cp:contentType/>
  <cp:contentStatus/>
</cp:coreProperties>
</file>