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Mapa\Sumários\Sumários\Web\"/>
    </mc:Choice>
  </mc:AlternateContent>
  <xr:revisionPtr revIDLastSave="0" documentId="13_ncr:1_{84876006-7B76-4374-BC6A-44FC5ECD7C22}" xr6:coauthVersionLast="47" xr6:coauthVersionMax="47" xr10:uidLastSave="{00000000-0000-0000-0000-000000000000}"/>
  <bookViews>
    <workbookView xWindow="28680" yWindow="-120" windowWidth="29040" windowHeight="15720" tabRatio="653" xr2:uid="{00000000-000D-0000-FFFF-FFFF00000000}"/>
  </bookViews>
  <sheets>
    <sheet name="Capa" sheetId="16" r:id="rId1"/>
    <sheet name="Oferta e Demanda" sheetId="12" r:id="rId2"/>
    <sheet name="Área e Produção" sheetId="13" r:id="rId3"/>
    <sheet name="Comércio Exterior - Mensal" sheetId="4" r:id="rId4"/>
    <sheet name="Comércio Exterior - Destinos" sheetId="10" r:id="rId5"/>
    <sheet name="Comércio Exterior - Portos" sheetId="11" r:id="rId6"/>
    <sheet name="Gráficos de Preços" sheetId="7" r:id="rId7"/>
    <sheet name="base_algodao" sheetId="14" state="hidden" r:id="rId8"/>
    <sheet name="usda_consulta_algodao" sheetId="15" state="hidden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</externalReferences>
  <definedNames>
    <definedName name="_xlnm.Print_Area" localSheetId="7">base_algodao!$A$1:$I$78</definedName>
    <definedName name="_xlnm.Print_Area" localSheetId="0">Capa!$A$1:$A$50</definedName>
    <definedName name="_xlnm.Print_Area" localSheetId="4">'Comércio Exterior - Destinos'!$A$1:$U$32</definedName>
    <definedName name="_xlnm.Print_Area" localSheetId="3">'Comércio Exterior - Mensal'!$A$1:$U$36</definedName>
    <definedName name="_xlnm.Print_Area" localSheetId="5">'Comércio Exterior - Portos'!$A$1:$U$29</definedName>
    <definedName name="_xlnm.Print_Area" localSheetId="1">'Oferta e Demanda'!$A$1:$I$33</definedName>
    <definedName name="DadosExternos_1" localSheetId="8" hidden="1">usda_consulta_algodao!$A$1:$L$21</definedName>
  </definedNames>
  <calcPr calcId="191029" iterateDelta="1E-4"/>
  <pivotCaches>
    <pivotCache cacheId="0" r:id="rId1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4" i="12" l="1"/>
  <c r="H14" i="12"/>
  <c r="G14" i="12"/>
  <c r="F14" i="12"/>
  <c r="E14" i="12"/>
  <c r="D14" i="12"/>
  <c r="C14" i="12"/>
  <c r="B14" i="12"/>
  <c r="H13" i="12"/>
  <c r="G13" i="12"/>
  <c r="F13" i="12"/>
  <c r="E13" i="12"/>
  <c r="D13" i="12"/>
  <c r="C13" i="12"/>
  <c r="B13" i="12"/>
  <c r="H12" i="12"/>
  <c r="G12" i="12"/>
  <c r="F12" i="12"/>
  <c r="E12" i="12"/>
  <c r="D12" i="12"/>
  <c r="C12" i="12"/>
  <c r="B12" i="12"/>
  <c r="H11" i="12"/>
  <c r="G11" i="12"/>
  <c r="F11" i="12"/>
  <c r="E11" i="12"/>
  <c r="D11" i="12"/>
  <c r="C11" i="12"/>
  <c r="B11" i="12"/>
  <c r="H10" i="12"/>
  <c r="G10" i="12"/>
  <c r="F10" i="12"/>
  <c r="E10" i="12"/>
  <c r="D10" i="12"/>
  <c r="C10" i="12"/>
  <c r="B10" i="12"/>
  <c r="H9" i="12"/>
  <c r="G9" i="12"/>
  <c r="F9" i="12"/>
  <c r="E9" i="12"/>
  <c r="D9" i="12"/>
  <c r="C9" i="12"/>
  <c r="B9" i="12"/>
  <c r="H8" i="12"/>
  <c r="G8" i="12"/>
  <c r="F8" i="12"/>
  <c r="E8" i="12"/>
  <c r="D8" i="12"/>
  <c r="C8" i="12"/>
  <c r="B8" i="12"/>
  <c r="H7" i="12"/>
  <c r="G7" i="12"/>
  <c r="F7" i="12"/>
  <c r="E7" i="12"/>
  <c r="D7" i="12"/>
  <c r="C7" i="12"/>
  <c r="B7" i="12"/>
  <c r="H6" i="12"/>
  <c r="G6" i="12"/>
  <c r="F6" i="12"/>
  <c r="E6" i="12"/>
  <c r="D6" i="12"/>
  <c r="C6" i="12"/>
  <c r="B6" i="12"/>
  <c r="H5" i="12"/>
  <c r="G5" i="12"/>
  <c r="F5" i="12"/>
  <c r="E5" i="12"/>
  <c r="D5" i="12"/>
  <c r="C5" i="12"/>
  <c r="B5" i="12"/>
  <c r="I14" i="12"/>
  <c r="I13" i="12"/>
  <c r="I12" i="12"/>
  <c r="I11" i="12"/>
  <c r="I10" i="12"/>
  <c r="I9" i="12"/>
  <c r="I8" i="12"/>
  <c r="I7" i="12"/>
  <c r="I6" i="12"/>
  <c r="I5" i="12"/>
  <c r="A14" i="12"/>
  <c r="A13" i="12"/>
  <c r="A12" i="12"/>
  <c r="A11" i="12"/>
  <c r="A10" i="12"/>
  <c r="A9" i="12"/>
  <c r="A8" i="12"/>
  <c r="A7" i="12"/>
  <c r="A6" i="12"/>
  <c r="A5" i="12"/>
  <c r="A77" i="14"/>
  <c r="I76" i="14"/>
  <c r="H76" i="14"/>
  <c r="G76" i="14"/>
  <c r="F76" i="14"/>
  <c r="E76" i="14"/>
  <c r="D76" i="14"/>
  <c r="C76" i="14"/>
  <c r="B76" i="14"/>
  <c r="A76" i="14"/>
  <c r="I75" i="14"/>
  <c r="H75" i="14"/>
  <c r="G75" i="14"/>
  <c r="F75" i="14"/>
  <c r="E75" i="14"/>
  <c r="D75" i="14"/>
  <c r="C75" i="14"/>
  <c r="B75" i="14"/>
  <c r="A75" i="14"/>
  <c r="I74" i="14"/>
  <c r="H74" i="14"/>
  <c r="G74" i="14"/>
  <c r="F74" i="14"/>
  <c r="E74" i="14"/>
  <c r="D74" i="14"/>
  <c r="C74" i="14"/>
  <c r="B74" i="14"/>
  <c r="A74" i="14"/>
  <c r="I73" i="14"/>
  <c r="H73" i="14"/>
  <c r="G73" i="14"/>
  <c r="F73" i="14"/>
  <c r="E73" i="14"/>
  <c r="D73" i="14"/>
  <c r="C73" i="14"/>
  <c r="B73" i="14"/>
  <c r="A73" i="14"/>
  <c r="I72" i="14"/>
  <c r="H72" i="14"/>
  <c r="G72" i="14"/>
  <c r="F72" i="14"/>
  <c r="E72" i="14"/>
  <c r="D72" i="14"/>
  <c r="C72" i="14"/>
  <c r="B72" i="14"/>
  <c r="A72" i="14"/>
  <c r="I71" i="14"/>
  <c r="H71" i="14"/>
  <c r="G71" i="14"/>
  <c r="F71" i="14"/>
  <c r="E71" i="14"/>
  <c r="D71" i="14"/>
  <c r="C71" i="14"/>
  <c r="B71" i="14"/>
  <c r="A71" i="14"/>
  <c r="I70" i="14"/>
  <c r="H70" i="14"/>
  <c r="G70" i="14"/>
  <c r="F70" i="14"/>
  <c r="E70" i="14"/>
  <c r="D70" i="14"/>
  <c r="C70" i="14"/>
  <c r="B70" i="14"/>
  <c r="A70" i="14"/>
  <c r="I69" i="14"/>
  <c r="H69" i="14"/>
  <c r="G69" i="14"/>
  <c r="F69" i="14"/>
  <c r="E69" i="14"/>
  <c r="D69" i="14"/>
  <c r="C69" i="14"/>
  <c r="B69" i="14"/>
  <c r="A69" i="14"/>
  <c r="I68" i="14"/>
  <c r="H68" i="14"/>
  <c r="G68" i="14"/>
  <c r="F68" i="14"/>
  <c r="E68" i="14"/>
  <c r="D68" i="14"/>
  <c r="C68" i="14"/>
  <c r="B68" i="14"/>
  <c r="A68" i="14"/>
  <c r="I67" i="14"/>
  <c r="H67" i="14"/>
  <c r="G67" i="14"/>
  <c r="F67" i="14"/>
  <c r="E67" i="14"/>
  <c r="D67" i="14"/>
  <c r="C67" i="14"/>
  <c r="B67" i="14"/>
  <c r="A67" i="14"/>
  <c r="I66" i="14"/>
  <c r="H66" i="14"/>
  <c r="G66" i="14"/>
  <c r="F66" i="14"/>
  <c r="E66" i="14"/>
  <c r="D66" i="14"/>
  <c r="C66" i="14"/>
  <c r="B66" i="14"/>
  <c r="A66" i="14"/>
  <c r="I65" i="14"/>
  <c r="H65" i="14"/>
  <c r="G65" i="14"/>
  <c r="F65" i="14"/>
  <c r="E65" i="14"/>
  <c r="D65" i="14"/>
  <c r="C65" i="14"/>
  <c r="B65" i="14"/>
  <c r="A65" i="14"/>
  <c r="H64" i="14"/>
  <c r="G64" i="14"/>
  <c r="F64" i="14"/>
  <c r="B64" i="14"/>
  <c r="A64" i="14"/>
  <c r="A60" i="14"/>
  <c r="E64" i="14"/>
  <c r="D64" i="14"/>
  <c r="C64" i="14"/>
  <c r="B6" i="4"/>
  <c r="B7" i="4"/>
  <c r="B8" i="4"/>
  <c r="B9" i="4"/>
  <c r="B10" i="4"/>
  <c r="B11" i="4"/>
  <c r="B12" i="4"/>
  <c r="B13" i="4"/>
  <c r="B14" i="4"/>
  <c r="B15" i="4"/>
  <c r="B16" i="4"/>
  <c r="B17" i="4"/>
  <c r="B5" i="4"/>
  <c r="C6" i="4"/>
  <c r="D6" i="4"/>
  <c r="E6" i="4"/>
  <c r="F6" i="4"/>
  <c r="G6" i="4"/>
  <c r="H6" i="4"/>
  <c r="I6" i="4"/>
  <c r="J6" i="4"/>
  <c r="K6" i="4"/>
  <c r="L6" i="4"/>
  <c r="M6" i="4"/>
  <c r="N6" i="4"/>
  <c r="O6" i="4"/>
  <c r="P6" i="4"/>
  <c r="Q6" i="4"/>
  <c r="R6" i="4"/>
  <c r="S6" i="4"/>
  <c r="T6" i="4"/>
  <c r="U6" i="4"/>
  <c r="C7" i="4"/>
  <c r="D7" i="4"/>
  <c r="E7" i="4"/>
  <c r="F7" i="4"/>
  <c r="G7" i="4"/>
  <c r="H7" i="4"/>
  <c r="I7" i="4"/>
  <c r="J7" i="4"/>
  <c r="K7" i="4"/>
  <c r="L7" i="4"/>
  <c r="M7" i="4"/>
  <c r="N7" i="4"/>
  <c r="O7" i="4"/>
  <c r="P7" i="4"/>
  <c r="Q7" i="4"/>
  <c r="R7" i="4"/>
  <c r="S7" i="4"/>
  <c r="T7" i="4"/>
  <c r="U7" i="4"/>
  <c r="C8" i="4"/>
  <c r="D8" i="4"/>
  <c r="E8" i="4"/>
  <c r="F8" i="4"/>
  <c r="G8" i="4"/>
  <c r="H8" i="4"/>
  <c r="I8" i="4"/>
  <c r="J8" i="4"/>
  <c r="K8" i="4"/>
  <c r="L8" i="4"/>
  <c r="M8" i="4"/>
  <c r="N8" i="4"/>
  <c r="O8" i="4"/>
  <c r="P8" i="4"/>
  <c r="Q8" i="4"/>
  <c r="R8" i="4"/>
  <c r="S8" i="4"/>
  <c r="T8" i="4"/>
  <c r="U8" i="4"/>
  <c r="C9" i="4"/>
  <c r="D9" i="4"/>
  <c r="E9" i="4"/>
  <c r="F9" i="4"/>
  <c r="G9" i="4"/>
  <c r="H9" i="4"/>
  <c r="I9" i="4"/>
  <c r="J9" i="4"/>
  <c r="K9" i="4"/>
  <c r="L9" i="4"/>
  <c r="M9" i="4"/>
  <c r="N9" i="4"/>
  <c r="O9" i="4"/>
  <c r="P9" i="4"/>
  <c r="Q9" i="4"/>
  <c r="R9" i="4"/>
  <c r="S9" i="4"/>
  <c r="T9" i="4"/>
  <c r="U9" i="4"/>
  <c r="C10" i="4"/>
  <c r="D10" i="4"/>
  <c r="E10" i="4"/>
  <c r="F10" i="4"/>
  <c r="G10" i="4"/>
  <c r="H10" i="4"/>
  <c r="I10" i="4"/>
  <c r="J10" i="4"/>
  <c r="K10" i="4"/>
  <c r="L10" i="4"/>
  <c r="M10" i="4"/>
  <c r="N10" i="4"/>
  <c r="O10" i="4"/>
  <c r="P10" i="4"/>
  <c r="Q10" i="4"/>
  <c r="R10" i="4"/>
  <c r="S10" i="4"/>
  <c r="T10" i="4"/>
  <c r="U10" i="4"/>
  <c r="C11" i="4"/>
  <c r="D11" i="4"/>
  <c r="E11" i="4"/>
  <c r="F11" i="4"/>
  <c r="G11" i="4"/>
  <c r="H11" i="4"/>
  <c r="I11" i="4"/>
  <c r="J11" i="4"/>
  <c r="K11" i="4"/>
  <c r="L11" i="4"/>
  <c r="M11" i="4"/>
  <c r="N11" i="4"/>
  <c r="O11" i="4"/>
  <c r="P11" i="4"/>
  <c r="Q11" i="4"/>
  <c r="R11" i="4"/>
  <c r="S11" i="4"/>
  <c r="T11" i="4"/>
  <c r="U11" i="4"/>
  <c r="C12" i="4"/>
  <c r="D12" i="4"/>
  <c r="E12" i="4"/>
  <c r="F12" i="4"/>
  <c r="G12" i="4"/>
  <c r="H12" i="4"/>
  <c r="I12" i="4"/>
  <c r="J12" i="4"/>
  <c r="K12" i="4"/>
  <c r="L12" i="4"/>
  <c r="M12" i="4"/>
  <c r="N12" i="4"/>
  <c r="O12" i="4"/>
  <c r="P12" i="4"/>
  <c r="Q12" i="4"/>
  <c r="R12" i="4"/>
  <c r="S12" i="4"/>
  <c r="T12" i="4"/>
  <c r="U12" i="4"/>
  <c r="C13" i="4"/>
  <c r="D13" i="4"/>
  <c r="E13" i="4"/>
  <c r="F13" i="4"/>
  <c r="G13" i="4"/>
  <c r="H13" i="4"/>
  <c r="I13" i="4"/>
  <c r="J13" i="4"/>
  <c r="K13" i="4"/>
  <c r="L13" i="4"/>
  <c r="M13" i="4"/>
  <c r="N13" i="4"/>
  <c r="O13" i="4"/>
  <c r="P13" i="4"/>
  <c r="Q13" i="4"/>
  <c r="R13" i="4"/>
  <c r="S13" i="4"/>
  <c r="T13" i="4"/>
  <c r="U13" i="4"/>
  <c r="C14" i="4"/>
  <c r="D14" i="4"/>
  <c r="E14" i="4"/>
  <c r="F14" i="4"/>
  <c r="G14" i="4"/>
  <c r="H14" i="4"/>
  <c r="I14" i="4"/>
  <c r="J14" i="4"/>
  <c r="K14" i="4"/>
  <c r="L14" i="4"/>
  <c r="M14" i="4"/>
  <c r="N14" i="4"/>
  <c r="O14" i="4"/>
  <c r="P14" i="4"/>
  <c r="Q14" i="4"/>
  <c r="R14" i="4"/>
  <c r="S14" i="4"/>
  <c r="T14" i="4"/>
  <c r="U14" i="4"/>
  <c r="C15" i="4"/>
  <c r="D15" i="4"/>
  <c r="E15" i="4"/>
  <c r="F15" i="4"/>
  <c r="G15" i="4"/>
  <c r="H15" i="4"/>
  <c r="I15" i="4"/>
  <c r="J15" i="4"/>
  <c r="K15" i="4"/>
  <c r="L15" i="4"/>
  <c r="M15" i="4"/>
  <c r="N15" i="4"/>
  <c r="O15" i="4"/>
  <c r="P15" i="4"/>
  <c r="Q15" i="4"/>
  <c r="R15" i="4"/>
  <c r="S15" i="4"/>
  <c r="T15" i="4"/>
  <c r="U15" i="4"/>
  <c r="C16" i="4"/>
  <c r="D16" i="4"/>
  <c r="E16" i="4"/>
  <c r="F16" i="4"/>
  <c r="G16" i="4"/>
  <c r="H16" i="4"/>
  <c r="I16" i="4"/>
  <c r="J16" i="4"/>
  <c r="K16" i="4"/>
  <c r="L16" i="4"/>
  <c r="M16" i="4"/>
  <c r="N16" i="4"/>
  <c r="O16" i="4"/>
  <c r="P16" i="4"/>
  <c r="Q16" i="4"/>
  <c r="R16" i="4"/>
  <c r="S16" i="4"/>
  <c r="T16" i="4"/>
  <c r="U16" i="4"/>
  <c r="C17" i="4"/>
  <c r="D17" i="4"/>
  <c r="E17" i="4"/>
  <c r="F17" i="4"/>
  <c r="G17" i="4"/>
  <c r="H17" i="4"/>
  <c r="I17" i="4"/>
  <c r="J17" i="4"/>
  <c r="K17" i="4"/>
  <c r="L17" i="4"/>
  <c r="M17" i="4"/>
  <c r="N17" i="4"/>
  <c r="O17" i="4"/>
  <c r="P17" i="4"/>
  <c r="Q17" i="4"/>
  <c r="R17" i="4"/>
  <c r="S17" i="4"/>
  <c r="T17" i="4"/>
  <c r="U17" i="4"/>
  <c r="C5" i="4"/>
  <c r="D5" i="4"/>
  <c r="E5" i="4"/>
  <c r="F5" i="4"/>
  <c r="G5" i="4"/>
  <c r="H5" i="4"/>
  <c r="I5" i="4"/>
  <c r="J5" i="4"/>
  <c r="K5" i="4"/>
  <c r="L5" i="4"/>
  <c r="M5" i="4"/>
  <c r="N5" i="4"/>
  <c r="O5" i="4"/>
  <c r="P5" i="4"/>
  <c r="Q5" i="4"/>
  <c r="R5" i="4"/>
  <c r="S5" i="4"/>
  <c r="T5" i="4"/>
  <c r="U5" i="4"/>
  <c r="A31" i="12" l="1"/>
  <c r="B31" i="12"/>
  <c r="C31" i="12"/>
  <c r="D31" i="12"/>
  <c r="E31" i="12"/>
  <c r="F31" i="12"/>
  <c r="G31" i="12"/>
  <c r="H31" i="12"/>
  <c r="I31" i="12"/>
  <c r="T3" i="11"/>
  <c r="R3" i="11"/>
  <c r="P3" i="11"/>
  <c r="N3" i="11"/>
  <c r="L3" i="11"/>
  <c r="J3" i="11"/>
  <c r="H3" i="11"/>
  <c r="F3" i="11"/>
  <c r="D3" i="11"/>
  <c r="B3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F4" i="11"/>
  <c r="E4" i="11"/>
  <c r="D4" i="11"/>
  <c r="C4" i="11"/>
  <c r="B4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D15" i="11"/>
  <c r="C15" i="11"/>
  <c r="B15" i="11"/>
  <c r="A15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D14" i="11"/>
  <c r="C14" i="11"/>
  <c r="B14" i="11"/>
  <c r="A14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D13" i="11"/>
  <c r="C13" i="11"/>
  <c r="B13" i="11"/>
  <c r="A13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D12" i="11"/>
  <c r="C12" i="11"/>
  <c r="B12" i="11"/>
  <c r="A12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D11" i="11"/>
  <c r="C11" i="11"/>
  <c r="B11" i="11"/>
  <c r="A11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D10" i="11"/>
  <c r="C10" i="11"/>
  <c r="B10" i="11"/>
  <c r="A10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D9" i="11"/>
  <c r="C9" i="11"/>
  <c r="B9" i="11"/>
  <c r="A9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D8" i="11"/>
  <c r="C8" i="11"/>
  <c r="B8" i="11"/>
  <c r="A8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D7" i="11"/>
  <c r="C7" i="11"/>
  <c r="B7" i="11"/>
  <c r="A7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D6" i="11"/>
  <c r="C6" i="11"/>
  <c r="B6" i="11"/>
  <c r="A6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F5" i="11"/>
  <c r="E5" i="11"/>
  <c r="D5" i="11"/>
  <c r="C5" i="11"/>
  <c r="B5" i="11"/>
  <c r="A5" i="11"/>
  <c r="T3" i="10"/>
  <c r="R3" i="10"/>
  <c r="P3" i="10"/>
  <c r="N3" i="10"/>
  <c r="L3" i="10"/>
  <c r="J3" i="10"/>
  <c r="H3" i="10"/>
  <c r="F3" i="10"/>
  <c r="D3" i="10"/>
  <c r="B3" i="10"/>
  <c r="U25" i="10"/>
  <c r="T25" i="10"/>
  <c r="S25" i="10"/>
  <c r="R25" i="10"/>
  <c r="Q25" i="10"/>
  <c r="P25" i="10"/>
  <c r="O25" i="10"/>
  <c r="N25" i="10"/>
  <c r="M25" i="10"/>
  <c r="L25" i="10"/>
  <c r="K25" i="10"/>
  <c r="J25" i="10"/>
  <c r="I25" i="10"/>
  <c r="H25" i="10"/>
  <c r="G25" i="10"/>
  <c r="F25" i="10"/>
  <c r="E25" i="10"/>
  <c r="D25" i="10"/>
  <c r="C25" i="10"/>
  <c r="B25" i="10"/>
  <c r="U24" i="10"/>
  <c r="T24" i="10"/>
  <c r="S24" i="10"/>
  <c r="R24" i="10"/>
  <c r="Q24" i="10"/>
  <c r="P24" i="10"/>
  <c r="O24" i="10"/>
  <c r="N24" i="10"/>
  <c r="M24" i="10"/>
  <c r="L24" i="10"/>
  <c r="K24" i="10"/>
  <c r="J24" i="10"/>
  <c r="I24" i="10"/>
  <c r="H24" i="10"/>
  <c r="G24" i="10"/>
  <c r="F24" i="10"/>
  <c r="E24" i="10"/>
  <c r="D24" i="10"/>
  <c r="C24" i="10"/>
  <c r="B24" i="10"/>
  <c r="U23" i="10"/>
  <c r="T23" i="10"/>
  <c r="S23" i="10"/>
  <c r="R23" i="10"/>
  <c r="Q23" i="10"/>
  <c r="P23" i="10"/>
  <c r="O23" i="10"/>
  <c r="N23" i="10"/>
  <c r="M23" i="10"/>
  <c r="L23" i="10"/>
  <c r="K23" i="10"/>
  <c r="J23" i="10"/>
  <c r="I23" i="10"/>
  <c r="H23" i="10"/>
  <c r="G23" i="10"/>
  <c r="F23" i="10"/>
  <c r="E23" i="10"/>
  <c r="D23" i="10"/>
  <c r="C23" i="10"/>
  <c r="B23" i="10"/>
  <c r="U22" i="10"/>
  <c r="T22" i="10"/>
  <c r="S22" i="10"/>
  <c r="R22" i="10"/>
  <c r="Q22" i="10"/>
  <c r="P22" i="10"/>
  <c r="O22" i="10"/>
  <c r="N22" i="10"/>
  <c r="M22" i="10"/>
  <c r="L22" i="10"/>
  <c r="K22" i="10"/>
  <c r="J22" i="10"/>
  <c r="I22" i="10"/>
  <c r="H22" i="10"/>
  <c r="G22" i="10"/>
  <c r="F22" i="10"/>
  <c r="E22" i="10"/>
  <c r="D22" i="10"/>
  <c r="C22" i="10"/>
  <c r="B22" i="10"/>
  <c r="U21" i="10"/>
  <c r="T21" i="10"/>
  <c r="S21" i="10"/>
  <c r="R21" i="10"/>
  <c r="Q21" i="10"/>
  <c r="P21" i="10"/>
  <c r="O21" i="10"/>
  <c r="N21" i="10"/>
  <c r="M21" i="10"/>
  <c r="L21" i="10"/>
  <c r="K21" i="10"/>
  <c r="J21" i="10"/>
  <c r="I21" i="10"/>
  <c r="H21" i="10"/>
  <c r="G21" i="10"/>
  <c r="F21" i="10"/>
  <c r="E21" i="10"/>
  <c r="D21" i="10"/>
  <c r="C21" i="10"/>
  <c r="B21" i="10"/>
  <c r="U20" i="10"/>
  <c r="T20" i="10"/>
  <c r="S20" i="10"/>
  <c r="R20" i="10"/>
  <c r="Q20" i="10"/>
  <c r="P20" i="10"/>
  <c r="O20" i="10"/>
  <c r="N20" i="10"/>
  <c r="M20" i="10"/>
  <c r="L20" i="10"/>
  <c r="K20" i="10"/>
  <c r="J20" i="10"/>
  <c r="I20" i="10"/>
  <c r="H20" i="10"/>
  <c r="G20" i="10"/>
  <c r="F20" i="10"/>
  <c r="E20" i="10"/>
  <c r="D20" i="10"/>
  <c r="C20" i="10"/>
  <c r="B20" i="10"/>
  <c r="U19" i="10"/>
  <c r="T19" i="10"/>
  <c r="S19" i="10"/>
  <c r="R19" i="10"/>
  <c r="Q19" i="10"/>
  <c r="P19" i="10"/>
  <c r="O19" i="10"/>
  <c r="N19" i="10"/>
  <c r="M19" i="10"/>
  <c r="L19" i="10"/>
  <c r="K19" i="10"/>
  <c r="J19" i="10"/>
  <c r="I19" i="10"/>
  <c r="H19" i="10"/>
  <c r="G19" i="10"/>
  <c r="F19" i="10"/>
  <c r="E19" i="10"/>
  <c r="D19" i="10"/>
  <c r="C19" i="10"/>
  <c r="B19" i="10"/>
  <c r="U18" i="10"/>
  <c r="T18" i="10"/>
  <c r="S18" i="10"/>
  <c r="R18" i="10"/>
  <c r="Q18" i="10"/>
  <c r="P18" i="10"/>
  <c r="O18" i="10"/>
  <c r="N18" i="10"/>
  <c r="M18" i="10"/>
  <c r="L18" i="10"/>
  <c r="K18" i="10"/>
  <c r="J18" i="10"/>
  <c r="I18" i="10"/>
  <c r="H18" i="10"/>
  <c r="G18" i="10"/>
  <c r="F18" i="10"/>
  <c r="E18" i="10"/>
  <c r="D18" i="10"/>
  <c r="C18" i="10"/>
  <c r="B18" i="10"/>
  <c r="U17" i="10"/>
  <c r="T17" i="10"/>
  <c r="S17" i="10"/>
  <c r="R17" i="10"/>
  <c r="Q17" i="10"/>
  <c r="P17" i="10"/>
  <c r="O17" i="10"/>
  <c r="N17" i="10"/>
  <c r="M17" i="10"/>
  <c r="L17" i="10"/>
  <c r="K17" i="10"/>
  <c r="J17" i="10"/>
  <c r="I17" i="10"/>
  <c r="H17" i="10"/>
  <c r="G17" i="10"/>
  <c r="F17" i="10"/>
  <c r="E17" i="10"/>
  <c r="D17" i="10"/>
  <c r="C17" i="10"/>
  <c r="B17" i="10"/>
  <c r="U16" i="10"/>
  <c r="T16" i="10"/>
  <c r="S16" i="10"/>
  <c r="R16" i="10"/>
  <c r="Q16" i="10"/>
  <c r="P16" i="10"/>
  <c r="O16" i="10"/>
  <c r="N16" i="10"/>
  <c r="M16" i="10"/>
  <c r="L16" i="10"/>
  <c r="K16" i="10"/>
  <c r="J16" i="10"/>
  <c r="I16" i="10"/>
  <c r="H16" i="10"/>
  <c r="G16" i="10"/>
  <c r="F16" i="10"/>
  <c r="E16" i="10"/>
  <c r="D16" i="10"/>
  <c r="C16" i="10"/>
  <c r="B16" i="10"/>
  <c r="U15" i="10"/>
  <c r="T15" i="10"/>
  <c r="S15" i="10"/>
  <c r="R15" i="10"/>
  <c r="Q15" i="10"/>
  <c r="P15" i="10"/>
  <c r="O15" i="10"/>
  <c r="N15" i="10"/>
  <c r="M15" i="10"/>
  <c r="L15" i="10"/>
  <c r="K15" i="10"/>
  <c r="J15" i="10"/>
  <c r="I15" i="10"/>
  <c r="H15" i="10"/>
  <c r="G15" i="10"/>
  <c r="F15" i="10"/>
  <c r="E15" i="10"/>
  <c r="D15" i="10"/>
  <c r="C15" i="10"/>
  <c r="B15" i="10"/>
  <c r="U14" i="10"/>
  <c r="T14" i="10"/>
  <c r="S14" i="10"/>
  <c r="R14" i="10"/>
  <c r="Q14" i="10"/>
  <c r="P14" i="10"/>
  <c r="O14" i="10"/>
  <c r="N14" i="10"/>
  <c r="M14" i="10"/>
  <c r="L14" i="10"/>
  <c r="K14" i="10"/>
  <c r="J14" i="10"/>
  <c r="I14" i="10"/>
  <c r="H14" i="10"/>
  <c r="G14" i="10"/>
  <c r="F14" i="10"/>
  <c r="E14" i="10"/>
  <c r="D14" i="10"/>
  <c r="C14" i="10"/>
  <c r="B14" i="10"/>
  <c r="U13" i="10"/>
  <c r="T13" i="10"/>
  <c r="S13" i="10"/>
  <c r="R13" i="10"/>
  <c r="Q13" i="10"/>
  <c r="P13" i="10"/>
  <c r="O13" i="10"/>
  <c r="N13" i="10"/>
  <c r="M13" i="10"/>
  <c r="L13" i="10"/>
  <c r="K13" i="10"/>
  <c r="J13" i="10"/>
  <c r="I13" i="10"/>
  <c r="H13" i="10"/>
  <c r="G13" i="10"/>
  <c r="F13" i="10"/>
  <c r="E13" i="10"/>
  <c r="D13" i="10"/>
  <c r="C13" i="10"/>
  <c r="B13" i="10"/>
  <c r="U12" i="10"/>
  <c r="T12" i="10"/>
  <c r="S12" i="10"/>
  <c r="R12" i="10"/>
  <c r="Q12" i="10"/>
  <c r="P12" i="10"/>
  <c r="O12" i="10"/>
  <c r="N12" i="10"/>
  <c r="M12" i="10"/>
  <c r="L12" i="10"/>
  <c r="K12" i="10"/>
  <c r="J12" i="10"/>
  <c r="I12" i="10"/>
  <c r="H12" i="10"/>
  <c r="G12" i="10"/>
  <c r="F12" i="10"/>
  <c r="E12" i="10"/>
  <c r="D12" i="10"/>
  <c r="C12" i="10"/>
  <c r="B12" i="10"/>
  <c r="U11" i="10"/>
  <c r="T11" i="10"/>
  <c r="S11" i="10"/>
  <c r="R11" i="10"/>
  <c r="Q11" i="10"/>
  <c r="P11" i="10"/>
  <c r="O11" i="10"/>
  <c r="N11" i="10"/>
  <c r="M11" i="10"/>
  <c r="L11" i="10"/>
  <c r="K11" i="10"/>
  <c r="J11" i="10"/>
  <c r="I11" i="10"/>
  <c r="H11" i="10"/>
  <c r="G11" i="10"/>
  <c r="F11" i="10"/>
  <c r="E11" i="10"/>
  <c r="D11" i="10"/>
  <c r="C11" i="10"/>
  <c r="B11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10" i="10"/>
  <c r="C10" i="10"/>
  <c r="B10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9" i="10"/>
  <c r="C9" i="10"/>
  <c r="B9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8" i="10"/>
  <c r="C8" i="10"/>
  <c r="B8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7" i="10"/>
  <c r="C7" i="10"/>
  <c r="B7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6" i="10"/>
  <c r="C6" i="10"/>
  <c r="B6" i="10"/>
  <c r="U5" i="10"/>
  <c r="T5" i="10"/>
  <c r="S5" i="10"/>
  <c r="R5" i="10"/>
  <c r="Q5" i="10"/>
  <c r="P5" i="10"/>
  <c r="O5" i="10"/>
  <c r="N5" i="10"/>
  <c r="M5" i="10"/>
  <c r="L5" i="10"/>
  <c r="K5" i="10"/>
  <c r="J5" i="10"/>
  <c r="I5" i="10"/>
  <c r="H5" i="10"/>
  <c r="G5" i="10"/>
  <c r="F5" i="10"/>
  <c r="E5" i="10"/>
  <c r="D5" i="10"/>
  <c r="C5" i="10"/>
  <c r="B5" i="10"/>
  <c r="U4" i="10"/>
  <c r="T4" i="10"/>
  <c r="S4" i="10"/>
  <c r="R4" i="10"/>
  <c r="Q4" i="10"/>
  <c r="P4" i="10"/>
  <c r="O4" i="10"/>
  <c r="N4" i="10"/>
  <c r="M4" i="10"/>
  <c r="L4" i="10"/>
  <c r="K4" i="10"/>
  <c r="J4" i="10"/>
  <c r="I4" i="10"/>
  <c r="H4" i="10"/>
  <c r="G4" i="10"/>
  <c r="F4" i="10"/>
  <c r="E4" i="10"/>
  <c r="D4" i="10"/>
  <c r="C4" i="10"/>
  <c r="B4" i="10"/>
  <c r="A24" i="10"/>
  <c r="A23" i="10"/>
  <c r="A22" i="10"/>
  <c r="A21" i="10"/>
  <c r="A20" i="10"/>
  <c r="A19" i="10"/>
  <c r="A18" i="10"/>
  <c r="A17" i="10"/>
  <c r="A16" i="10"/>
  <c r="A15" i="10"/>
  <c r="A14" i="10"/>
  <c r="A13" i="10"/>
  <c r="A12" i="10"/>
  <c r="A11" i="10"/>
  <c r="A10" i="10"/>
  <c r="A9" i="10"/>
  <c r="A8" i="10"/>
  <c r="A7" i="10"/>
  <c r="A6" i="10"/>
  <c r="A5" i="10"/>
  <c r="T3" i="4"/>
  <c r="R3" i="4"/>
  <c r="P3" i="4"/>
  <c r="N3" i="4"/>
  <c r="L3" i="4"/>
  <c r="J3" i="4"/>
  <c r="H3" i="4"/>
  <c r="F3" i="4"/>
  <c r="D3" i="4"/>
  <c r="B3" i="4"/>
  <c r="U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B30" i="4"/>
  <c r="U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B29" i="4"/>
  <c r="U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C28" i="4"/>
  <c r="B28" i="4"/>
  <c r="U27" i="4"/>
  <c r="T27" i="4"/>
  <c r="S27" i="4"/>
  <c r="R27" i="4"/>
  <c r="Q27" i="4"/>
  <c r="P27" i="4"/>
  <c r="O27" i="4"/>
  <c r="N27" i="4"/>
  <c r="M27" i="4"/>
  <c r="L27" i="4"/>
  <c r="K27" i="4"/>
  <c r="J27" i="4"/>
  <c r="I27" i="4"/>
  <c r="H27" i="4"/>
  <c r="G27" i="4"/>
  <c r="F27" i="4"/>
  <c r="E27" i="4"/>
  <c r="D27" i="4"/>
  <c r="C27" i="4"/>
  <c r="B27" i="4"/>
  <c r="U26" i="4"/>
  <c r="T26" i="4"/>
  <c r="S26" i="4"/>
  <c r="R26" i="4"/>
  <c r="Q26" i="4"/>
  <c r="P26" i="4"/>
  <c r="O26" i="4"/>
  <c r="N26" i="4"/>
  <c r="M26" i="4"/>
  <c r="L26" i="4"/>
  <c r="K26" i="4"/>
  <c r="J26" i="4"/>
  <c r="I26" i="4"/>
  <c r="H26" i="4"/>
  <c r="G26" i="4"/>
  <c r="F26" i="4"/>
  <c r="E26" i="4"/>
  <c r="D26" i="4"/>
  <c r="C26" i="4"/>
  <c r="B26" i="4"/>
  <c r="U25" i="4"/>
  <c r="T25" i="4"/>
  <c r="S25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D25" i="4"/>
  <c r="C25" i="4"/>
  <c r="B25" i="4"/>
  <c r="U24" i="4"/>
  <c r="T24" i="4"/>
  <c r="S24" i="4"/>
  <c r="R24" i="4"/>
  <c r="Q24" i="4"/>
  <c r="P24" i="4"/>
  <c r="O24" i="4"/>
  <c r="N24" i="4"/>
  <c r="M24" i="4"/>
  <c r="L24" i="4"/>
  <c r="K24" i="4"/>
  <c r="J24" i="4"/>
  <c r="I24" i="4"/>
  <c r="H24" i="4"/>
  <c r="G24" i="4"/>
  <c r="F24" i="4"/>
  <c r="E24" i="4"/>
  <c r="D24" i="4"/>
  <c r="C24" i="4"/>
  <c r="B24" i="4"/>
  <c r="U23" i="4"/>
  <c r="T23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D23" i="4"/>
  <c r="C23" i="4"/>
  <c r="B23" i="4"/>
  <c r="U22" i="4"/>
  <c r="T22" i="4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D22" i="4"/>
  <c r="C22" i="4"/>
  <c r="B22" i="4"/>
  <c r="U21" i="4"/>
  <c r="T21" i="4"/>
  <c r="S21" i="4"/>
  <c r="R21" i="4"/>
  <c r="Q21" i="4"/>
  <c r="P21" i="4"/>
  <c r="O21" i="4"/>
  <c r="N21" i="4"/>
  <c r="M21" i="4"/>
  <c r="L21" i="4"/>
  <c r="K21" i="4"/>
  <c r="J21" i="4"/>
  <c r="I21" i="4"/>
  <c r="H21" i="4"/>
  <c r="G21" i="4"/>
  <c r="F21" i="4"/>
  <c r="E21" i="4"/>
  <c r="D21" i="4"/>
  <c r="C21" i="4"/>
  <c r="B21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20" i="4"/>
  <c r="C20" i="4"/>
  <c r="B20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19" i="4"/>
  <c r="C19" i="4"/>
  <c r="B19" i="4"/>
  <c r="U18" i="4"/>
  <c r="T18" i="4"/>
  <c r="S18" i="4"/>
  <c r="R18" i="4"/>
  <c r="Q18" i="4"/>
  <c r="P18" i="4"/>
  <c r="O18" i="4"/>
  <c r="N18" i="4"/>
  <c r="M18" i="4"/>
  <c r="L18" i="4"/>
  <c r="K18" i="4"/>
  <c r="J18" i="4"/>
  <c r="I18" i="4"/>
  <c r="H18" i="4"/>
  <c r="G18" i="4"/>
  <c r="F18" i="4"/>
  <c r="E18" i="4"/>
  <c r="D18" i="4"/>
  <c r="C18" i="4"/>
  <c r="B18" i="4"/>
  <c r="A30" i="4"/>
  <c r="A29" i="4"/>
  <c r="A28" i="4"/>
  <c r="A27" i="4"/>
  <c r="A26" i="4"/>
  <c r="A25" i="4"/>
  <c r="A24" i="4"/>
  <c r="A23" i="4"/>
  <c r="A22" i="4"/>
  <c r="A21" i="4"/>
  <c r="A20" i="4"/>
  <c r="A19" i="4"/>
  <c r="A18" i="4"/>
  <c r="A17" i="4"/>
  <c r="A16" i="4"/>
  <c r="A15" i="4"/>
  <c r="A14" i="4"/>
  <c r="A13" i="4"/>
  <c r="A12" i="4"/>
  <c r="A11" i="4"/>
  <c r="A10" i="4"/>
  <c r="A9" i="4"/>
  <c r="A8" i="4"/>
  <c r="A7" i="4"/>
  <c r="A6" i="4"/>
  <c r="A5" i="4"/>
  <c r="U4" i="4"/>
  <c r="T4" i="4"/>
  <c r="S4" i="4"/>
  <c r="R4" i="4"/>
  <c r="Q4" i="4"/>
  <c r="P4" i="4"/>
  <c r="O4" i="4"/>
  <c r="N4" i="4"/>
  <c r="M4" i="4"/>
  <c r="L4" i="4"/>
  <c r="K4" i="4"/>
  <c r="J4" i="4"/>
  <c r="I4" i="4"/>
  <c r="H4" i="4"/>
  <c r="G4" i="4"/>
  <c r="F4" i="4"/>
  <c r="E4" i="4"/>
  <c r="D4" i="4"/>
  <c r="C4" i="4"/>
  <c r="B4" i="4"/>
  <c r="I30" i="12"/>
  <c r="H30" i="12"/>
  <c r="G30" i="12"/>
  <c r="F30" i="12"/>
  <c r="E30" i="12"/>
  <c r="D30" i="12"/>
  <c r="C30" i="12"/>
  <c r="B30" i="12"/>
  <c r="A30" i="12"/>
  <c r="I29" i="12"/>
  <c r="H29" i="12"/>
  <c r="G29" i="12"/>
  <c r="F29" i="12"/>
  <c r="E29" i="12"/>
  <c r="D29" i="12"/>
  <c r="C29" i="12"/>
  <c r="B29" i="12"/>
  <c r="A29" i="12"/>
  <c r="I28" i="12"/>
  <c r="H28" i="12"/>
  <c r="G28" i="12"/>
  <c r="F28" i="12"/>
  <c r="E28" i="12"/>
  <c r="D28" i="12"/>
  <c r="C28" i="12"/>
  <c r="B28" i="12"/>
  <c r="A28" i="12"/>
  <c r="I27" i="12"/>
  <c r="H27" i="12"/>
  <c r="G27" i="12"/>
  <c r="F27" i="12"/>
  <c r="E27" i="12"/>
  <c r="D27" i="12"/>
  <c r="C27" i="12"/>
  <c r="B27" i="12"/>
  <c r="A27" i="12"/>
  <c r="I26" i="12"/>
  <c r="H26" i="12"/>
  <c r="G26" i="12"/>
  <c r="F26" i="12"/>
  <c r="E26" i="12"/>
  <c r="D26" i="12"/>
  <c r="C26" i="12"/>
  <c r="B26" i="12"/>
  <c r="A26" i="12"/>
  <c r="I25" i="12"/>
  <c r="H25" i="12"/>
  <c r="G25" i="12"/>
  <c r="F25" i="12"/>
  <c r="E25" i="12"/>
  <c r="D25" i="12"/>
  <c r="C25" i="12"/>
  <c r="B25" i="12"/>
  <c r="A25" i="12"/>
  <c r="I24" i="12"/>
  <c r="H24" i="12"/>
  <c r="G24" i="12"/>
  <c r="F24" i="12"/>
  <c r="E24" i="12"/>
  <c r="D24" i="12"/>
  <c r="C24" i="12"/>
  <c r="B24" i="12"/>
  <c r="A24" i="12"/>
  <c r="I23" i="12"/>
  <c r="H23" i="12"/>
  <c r="G23" i="12"/>
  <c r="F23" i="12"/>
  <c r="E23" i="12"/>
  <c r="D23" i="12"/>
  <c r="C23" i="12"/>
  <c r="B23" i="12"/>
  <c r="A23" i="12"/>
  <c r="I22" i="12"/>
  <c r="H22" i="12"/>
  <c r="G22" i="12"/>
  <c r="F22" i="12"/>
  <c r="E22" i="12"/>
  <c r="D22" i="12"/>
  <c r="C22" i="12"/>
  <c r="B22" i="12"/>
  <c r="A22" i="12"/>
  <c r="I21" i="12"/>
  <c r="H21" i="12"/>
  <c r="G21" i="12"/>
  <c r="F21" i="12"/>
  <c r="E21" i="12"/>
  <c r="D21" i="12"/>
  <c r="C21" i="12"/>
  <c r="B21" i="12"/>
  <c r="A21" i="12"/>
  <c r="I20" i="12"/>
  <c r="H20" i="12"/>
  <c r="G20" i="12"/>
  <c r="F20" i="12"/>
  <c r="E20" i="12"/>
  <c r="D20" i="12"/>
  <c r="C20" i="12"/>
  <c r="B20" i="12"/>
  <c r="A20" i="12"/>
  <c r="A19" i="12"/>
  <c r="H19" i="12"/>
  <c r="G19" i="12"/>
  <c r="F19" i="12"/>
  <c r="E19" i="12"/>
  <c r="D19" i="12"/>
  <c r="C19" i="12"/>
  <c r="B19" i="12"/>
  <c r="F26" i="10" l="1"/>
  <c r="F27" i="10" s="1"/>
  <c r="N26" i="10"/>
  <c r="N27" i="10" s="1"/>
  <c r="D26" i="10"/>
  <c r="D27" i="10" s="1"/>
  <c r="L26" i="10"/>
  <c r="L27" i="10" s="1"/>
  <c r="T26" i="10"/>
  <c r="T27" i="10" s="1"/>
  <c r="E26" i="10"/>
  <c r="E27" i="10" s="1"/>
  <c r="M26" i="10"/>
  <c r="M27" i="10" s="1"/>
  <c r="U26" i="10"/>
  <c r="U27" i="10" s="1"/>
  <c r="B26" i="10"/>
  <c r="B27" i="10" s="1"/>
  <c r="J26" i="10"/>
  <c r="J27" i="10" s="1"/>
  <c r="R26" i="10"/>
  <c r="R27" i="10" s="1"/>
  <c r="G26" i="10"/>
  <c r="G27" i="10" s="1"/>
  <c r="O26" i="10"/>
  <c r="O27" i="10" s="1"/>
  <c r="H26" i="10"/>
  <c r="H27" i="10" s="1"/>
  <c r="P26" i="10"/>
  <c r="P27" i="10" s="1"/>
  <c r="C26" i="10"/>
  <c r="C27" i="10" s="1"/>
  <c r="K26" i="10"/>
  <c r="K27" i="10" s="1"/>
  <c r="S26" i="10"/>
  <c r="S27" i="10" s="1"/>
  <c r="I26" i="10"/>
  <c r="I27" i="10" s="1"/>
  <c r="Q26" i="10"/>
  <c r="Q27" i="10" s="1"/>
  <c r="A8" i="13"/>
  <c r="A32" i="12"/>
  <c r="J42" i="13"/>
  <c r="I42" i="13"/>
  <c r="H42" i="13"/>
  <c r="G42" i="13"/>
  <c r="F42" i="13"/>
  <c r="E42" i="13"/>
  <c r="D42" i="13"/>
  <c r="C42" i="13"/>
  <c r="B42" i="13"/>
  <c r="A42" i="13"/>
  <c r="J41" i="13"/>
  <c r="I41" i="13"/>
  <c r="H41" i="13"/>
  <c r="G41" i="13"/>
  <c r="F41" i="13"/>
  <c r="E41" i="13"/>
  <c r="D41" i="13"/>
  <c r="C41" i="13"/>
  <c r="B41" i="13"/>
  <c r="A41" i="13"/>
  <c r="J40" i="13"/>
  <c r="I40" i="13"/>
  <c r="H40" i="13"/>
  <c r="G40" i="13"/>
  <c r="F40" i="13"/>
  <c r="E40" i="13"/>
  <c r="D40" i="13"/>
  <c r="C40" i="13"/>
  <c r="B40" i="13"/>
  <c r="A40" i="13"/>
  <c r="J39" i="13"/>
  <c r="I39" i="13"/>
  <c r="H39" i="13"/>
  <c r="G39" i="13"/>
  <c r="F39" i="13"/>
  <c r="E39" i="13"/>
  <c r="D39" i="13"/>
  <c r="C39" i="13"/>
  <c r="B39" i="13"/>
  <c r="A39" i="13"/>
  <c r="J38" i="13"/>
  <c r="I38" i="13"/>
  <c r="H38" i="13"/>
  <c r="G38" i="13"/>
  <c r="F38" i="13"/>
  <c r="E38" i="13"/>
  <c r="D38" i="13"/>
  <c r="C38" i="13"/>
  <c r="B38" i="13"/>
  <c r="A38" i="13"/>
  <c r="J37" i="13"/>
  <c r="I37" i="13"/>
  <c r="H37" i="13"/>
  <c r="G37" i="13"/>
  <c r="F37" i="13"/>
  <c r="E37" i="13"/>
  <c r="D37" i="13"/>
  <c r="C37" i="13"/>
  <c r="B37" i="13"/>
  <c r="A37" i="13"/>
  <c r="J36" i="13"/>
  <c r="I36" i="13"/>
  <c r="H36" i="13"/>
  <c r="G36" i="13"/>
  <c r="F36" i="13"/>
  <c r="E36" i="13"/>
  <c r="D36" i="13"/>
  <c r="C36" i="13"/>
  <c r="B36" i="13"/>
  <c r="A36" i="13"/>
  <c r="J35" i="13"/>
  <c r="I35" i="13"/>
  <c r="H35" i="13"/>
  <c r="G35" i="13"/>
  <c r="F35" i="13"/>
  <c r="E35" i="13"/>
  <c r="D35" i="13"/>
  <c r="C35" i="13"/>
  <c r="B35" i="13"/>
  <c r="A35" i="13"/>
  <c r="J34" i="13"/>
  <c r="I34" i="13"/>
  <c r="H34" i="13"/>
  <c r="G34" i="13"/>
  <c r="F34" i="13"/>
  <c r="E34" i="13"/>
  <c r="D34" i="13"/>
  <c r="C34" i="13"/>
  <c r="B34" i="13"/>
  <c r="A34" i="13"/>
  <c r="J33" i="13"/>
  <c r="I33" i="13"/>
  <c r="H33" i="13"/>
  <c r="G33" i="13"/>
  <c r="F33" i="13"/>
  <c r="E33" i="13"/>
  <c r="D33" i="13"/>
  <c r="C33" i="13"/>
  <c r="B33" i="13"/>
  <c r="A33" i="13"/>
  <c r="J32" i="13"/>
  <c r="I32" i="13"/>
  <c r="H32" i="13"/>
  <c r="G32" i="13"/>
  <c r="F32" i="13"/>
  <c r="E32" i="13"/>
  <c r="D32" i="13"/>
  <c r="C32" i="13"/>
  <c r="B32" i="13"/>
  <c r="A32" i="13"/>
  <c r="J31" i="13"/>
  <c r="I31" i="13"/>
  <c r="H31" i="13"/>
  <c r="G31" i="13"/>
  <c r="F31" i="13"/>
  <c r="E31" i="13"/>
  <c r="D31" i="13"/>
  <c r="C31" i="13"/>
  <c r="B31" i="13"/>
  <c r="A31" i="13"/>
  <c r="J30" i="13"/>
  <c r="I30" i="13"/>
  <c r="H30" i="13"/>
  <c r="G30" i="13"/>
  <c r="F30" i="13"/>
  <c r="E30" i="13"/>
  <c r="D30" i="13"/>
  <c r="C30" i="13"/>
  <c r="B30" i="13"/>
  <c r="A30" i="13"/>
  <c r="J29" i="13"/>
  <c r="I29" i="13"/>
  <c r="H29" i="13"/>
  <c r="G29" i="13"/>
  <c r="F29" i="13"/>
  <c r="E29" i="13"/>
  <c r="D29" i="13"/>
  <c r="C29" i="13"/>
  <c r="B29" i="13"/>
  <c r="A29" i="13"/>
  <c r="J28" i="13"/>
  <c r="I28" i="13"/>
  <c r="H28" i="13"/>
  <c r="G28" i="13"/>
  <c r="F28" i="13"/>
  <c r="E28" i="13"/>
  <c r="D28" i="13"/>
  <c r="C28" i="13"/>
  <c r="B28" i="13"/>
  <c r="A28" i="13"/>
  <c r="J27" i="13"/>
  <c r="I27" i="13"/>
  <c r="H27" i="13"/>
  <c r="G27" i="13"/>
  <c r="F27" i="13"/>
  <c r="E27" i="13"/>
  <c r="D27" i="13"/>
  <c r="C27" i="13"/>
  <c r="B27" i="13"/>
  <c r="A27" i="13"/>
  <c r="J26" i="13"/>
  <c r="I26" i="13"/>
  <c r="H26" i="13"/>
  <c r="G26" i="13"/>
  <c r="F26" i="13"/>
  <c r="E26" i="13"/>
  <c r="D26" i="13"/>
  <c r="C26" i="13"/>
  <c r="B26" i="13"/>
  <c r="A26" i="13"/>
  <c r="J25" i="13"/>
  <c r="I25" i="13"/>
  <c r="H25" i="13"/>
  <c r="G25" i="13"/>
  <c r="F25" i="13"/>
  <c r="E25" i="13"/>
  <c r="D25" i="13"/>
  <c r="C25" i="13"/>
  <c r="B25" i="13"/>
  <c r="A25" i="13"/>
  <c r="J24" i="13"/>
  <c r="I24" i="13"/>
  <c r="H24" i="13"/>
  <c r="G24" i="13"/>
  <c r="F24" i="13"/>
  <c r="E24" i="13"/>
  <c r="D24" i="13"/>
  <c r="C24" i="13"/>
  <c r="B24" i="13"/>
  <c r="A24" i="13"/>
  <c r="J23" i="13"/>
  <c r="I23" i="13"/>
  <c r="H23" i="13"/>
  <c r="G23" i="13"/>
  <c r="F23" i="13"/>
  <c r="E23" i="13"/>
  <c r="D23" i="13"/>
  <c r="C23" i="13"/>
  <c r="B23" i="13"/>
  <c r="A23" i="13"/>
  <c r="J22" i="13"/>
  <c r="I22" i="13"/>
  <c r="H22" i="13"/>
  <c r="G22" i="13"/>
  <c r="F22" i="13"/>
  <c r="E22" i="13"/>
  <c r="D22" i="13"/>
  <c r="C22" i="13"/>
  <c r="B22" i="13"/>
  <c r="A22" i="13"/>
  <c r="J21" i="13"/>
  <c r="I21" i="13"/>
  <c r="H21" i="13"/>
  <c r="G21" i="13"/>
  <c r="F21" i="13"/>
  <c r="E21" i="13"/>
  <c r="D21" i="13"/>
  <c r="C21" i="13"/>
  <c r="B21" i="13"/>
  <c r="A21" i="13"/>
  <c r="J20" i="13"/>
  <c r="I20" i="13"/>
  <c r="H20" i="13"/>
  <c r="G20" i="13"/>
  <c r="F20" i="13"/>
  <c r="E20" i="13"/>
  <c r="D20" i="13"/>
  <c r="C20" i="13"/>
  <c r="B20" i="13"/>
  <c r="A20" i="13"/>
  <c r="J19" i="13"/>
  <c r="I19" i="13"/>
  <c r="H19" i="13"/>
  <c r="G19" i="13"/>
  <c r="F19" i="13"/>
  <c r="E19" i="13"/>
  <c r="D19" i="13"/>
  <c r="C19" i="13"/>
  <c r="B19" i="13"/>
  <c r="A19" i="13"/>
  <c r="J18" i="13"/>
  <c r="I18" i="13"/>
  <c r="H18" i="13"/>
  <c r="G18" i="13"/>
  <c r="F18" i="13"/>
  <c r="E18" i="13"/>
  <c r="D18" i="13"/>
  <c r="C18" i="13"/>
  <c r="B18" i="13"/>
  <c r="A18" i="13"/>
  <c r="J17" i="13"/>
  <c r="I17" i="13"/>
  <c r="H17" i="13"/>
  <c r="G17" i="13"/>
  <c r="F17" i="13"/>
  <c r="E17" i="13"/>
  <c r="D17" i="13"/>
  <c r="C17" i="13"/>
  <c r="B17" i="13"/>
  <c r="A17" i="13"/>
  <c r="J16" i="13"/>
  <c r="I16" i="13"/>
  <c r="H16" i="13"/>
  <c r="G16" i="13"/>
  <c r="F16" i="13"/>
  <c r="E16" i="13"/>
  <c r="D16" i="13"/>
  <c r="C16" i="13"/>
  <c r="B16" i="13"/>
  <c r="A16" i="13"/>
  <c r="J15" i="13"/>
  <c r="I15" i="13"/>
  <c r="H15" i="13"/>
  <c r="G15" i="13"/>
  <c r="F15" i="13"/>
  <c r="E15" i="13"/>
  <c r="D15" i="13"/>
  <c r="C15" i="13"/>
  <c r="B15" i="13"/>
  <c r="A15" i="13"/>
  <c r="J14" i="13"/>
  <c r="I14" i="13"/>
  <c r="H14" i="13"/>
  <c r="G14" i="13"/>
  <c r="F14" i="13"/>
  <c r="E14" i="13"/>
  <c r="D14" i="13"/>
  <c r="C14" i="13"/>
  <c r="B14" i="13"/>
  <c r="A14" i="13"/>
  <c r="J13" i="13"/>
  <c r="I13" i="13"/>
  <c r="H13" i="13"/>
  <c r="G13" i="13"/>
  <c r="F13" i="13"/>
  <c r="E13" i="13"/>
  <c r="D13" i="13"/>
  <c r="C13" i="13"/>
  <c r="B13" i="13"/>
  <c r="A13" i="13"/>
  <c r="J12" i="13"/>
  <c r="I12" i="13"/>
  <c r="H12" i="13"/>
  <c r="G12" i="13"/>
  <c r="F12" i="13"/>
  <c r="E12" i="13"/>
  <c r="D12" i="13"/>
  <c r="C12" i="13"/>
  <c r="B12" i="13"/>
  <c r="A12" i="13"/>
  <c r="J11" i="13"/>
  <c r="I11" i="13"/>
  <c r="H11" i="13"/>
  <c r="G11" i="13"/>
  <c r="F11" i="13"/>
  <c r="E11" i="13"/>
  <c r="D11" i="13"/>
  <c r="C11" i="13"/>
  <c r="B11" i="13"/>
  <c r="A11" i="13"/>
  <c r="J10" i="13"/>
  <c r="I10" i="13"/>
  <c r="H10" i="13"/>
  <c r="G10" i="13"/>
  <c r="F10" i="13"/>
  <c r="E10" i="13"/>
  <c r="D10" i="13"/>
  <c r="C10" i="13"/>
  <c r="B10" i="13"/>
  <c r="A10" i="13"/>
  <c r="J9" i="13"/>
  <c r="I9" i="13"/>
  <c r="H9" i="13"/>
  <c r="G9" i="13"/>
  <c r="F9" i="13"/>
  <c r="E9" i="13"/>
  <c r="D9" i="13"/>
  <c r="C9" i="13"/>
  <c r="B9" i="13"/>
  <c r="A9" i="13"/>
  <c r="J8" i="13"/>
  <c r="I8" i="13"/>
  <c r="H8" i="13"/>
  <c r="G8" i="13"/>
  <c r="F8" i="13"/>
  <c r="E8" i="13"/>
  <c r="D8" i="13"/>
  <c r="C8" i="13"/>
  <c r="B8" i="13"/>
  <c r="I6" i="13"/>
  <c r="H6" i="13"/>
  <c r="G6" i="13"/>
  <c r="F6" i="13"/>
  <c r="E6" i="13"/>
  <c r="D6" i="13"/>
  <c r="C6" i="13"/>
  <c r="B6" i="13"/>
  <c r="A16" i="11"/>
  <c r="A28" i="10"/>
  <c r="A32" i="4"/>
  <c r="A43" i="13"/>
  <c r="A15" i="1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64A3BA1B-6465-4751-9608-6D882802C09B}" keepAlive="1" name="Consulta - usda_consulta_algodao" description="Conexão com a consulta 'usda_consulta_algodao' na pasta de trabalho." type="5" refreshedVersion="8" background="1" saveData="1">
    <dbPr connection="Provider=Microsoft.Mashup.OleDb.1;Data Source=$Workbook$;Location=usda_consulta_algodao;Extended Properties=&quot;&quot;" command="SELECT * FROM [usda_consulta_algodao]"/>
  </connection>
</connections>
</file>

<file path=xl/sharedStrings.xml><?xml version="1.0" encoding="utf-8"?>
<sst xmlns="http://schemas.openxmlformats.org/spreadsheetml/2006/main" count="176" uniqueCount="91">
  <si>
    <t>Safra</t>
  </si>
  <si>
    <t>Rel. % Est. Final/ Consumo</t>
  </si>
  <si>
    <t>ÁREA (Em mil ha)</t>
  </si>
  <si>
    <t>PRODUTIVIDADE (Em kg/ha)</t>
  </si>
  <si>
    <t>PRODUÇÃO (Em mil t)</t>
  </si>
  <si>
    <t>VAR. %</t>
  </si>
  <si>
    <t>REGIÃO/UF</t>
  </si>
  <si>
    <t>(a)</t>
  </si>
  <si>
    <t>(b)</t>
  </si>
  <si>
    <t>(b/a)</t>
  </si>
  <si>
    <t>(c)</t>
  </si>
  <si>
    <t>(d)</t>
  </si>
  <si>
    <t>(d/c)</t>
  </si>
  <si>
    <t>(e)</t>
  </si>
  <si>
    <t>(f)</t>
  </si>
  <si>
    <t>(f/e)</t>
  </si>
  <si>
    <t>Produto</t>
  </si>
  <si>
    <t>Tp/Classe Básico</t>
  </si>
  <si>
    <t>Inicio Vigência</t>
  </si>
  <si>
    <t>Fonte: Conab</t>
  </si>
  <si>
    <t>NCM's utilizados:</t>
  </si>
  <si>
    <t>Brasil</t>
  </si>
  <si>
    <t>SLM 41.4</t>
  </si>
  <si>
    <t>52010010Algodão não cardado nem penteado, não debulhado</t>
  </si>
  <si>
    <t>52010020Algodão não cardado nem penteado, simplesmente debulhado</t>
  </si>
  <si>
    <t>52010090Outros tipos de algodão não cardado nem penteado</t>
  </si>
  <si>
    <t>Safra 2019/2020</t>
  </si>
  <si>
    <t>Safra 2020/2021</t>
  </si>
  <si>
    <t>Total Geral</t>
  </si>
  <si>
    <t>Exportações e Importações de Algodão em pluma - Mensal</t>
  </si>
  <si>
    <t>Porto</t>
  </si>
  <si>
    <t>País</t>
  </si>
  <si>
    <t>Multiplicador bales para kg</t>
  </si>
  <si>
    <t>Safra 2021/2022</t>
  </si>
  <si>
    <r>
      <t>Brasil</t>
    </r>
    <r>
      <rPr>
        <sz val="12"/>
        <rFont val="Calibri"/>
        <family val="2"/>
        <scheme val="minor"/>
      </rPr>
      <t xml:space="preserve"> (mil toneladas)</t>
    </r>
  </si>
  <si>
    <t>Comparativo de área, produtividade e produção</t>
  </si>
  <si>
    <t>Operação/Mês</t>
  </si>
  <si>
    <t>Subtotal</t>
  </si>
  <si>
    <t>Outros</t>
  </si>
  <si>
    <t xml:space="preserve">Exportações de Algodão em pluma - Principais destinos </t>
  </si>
  <si>
    <t>Exportações de Algodão em pluma - Principais portos</t>
  </si>
  <si>
    <t>Algodão em pluma - Quadros de Suprimento (mil t)</t>
  </si>
  <si>
    <t>UF</t>
  </si>
  <si>
    <t>R$/@</t>
  </si>
  <si>
    <t xml:space="preserve"> Preços Mínimos de Garantia de Algodão em pluma</t>
  </si>
  <si>
    <t>Safra 2022/2023</t>
  </si>
  <si>
    <t>Safra 2023/2024</t>
  </si>
  <si>
    <t>SLM 41.5</t>
  </si>
  <si>
    <t>Produto_</t>
  </si>
  <si>
    <t>Pais_</t>
  </si>
  <si>
    <t>Ano_</t>
  </si>
  <si>
    <t>Estoque_Inicial</t>
  </si>
  <si>
    <t>Producao_</t>
  </si>
  <si>
    <t>Importacao_</t>
  </si>
  <si>
    <t>Suprimento_Total</t>
  </si>
  <si>
    <t>Exportacao_</t>
  </si>
  <si>
    <t>Consumo_Domestico</t>
  </si>
  <si>
    <t>Uso_Domestico</t>
  </si>
  <si>
    <t>Estoque_Final</t>
  </si>
  <si>
    <t>Relacao_algodao</t>
  </si>
  <si>
    <t>Algodão</t>
  </si>
  <si>
    <t>2014/2015</t>
  </si>
  <si>
    <t>2015/2016</t>
  </si>
  <si>
    <t>2016/2017</t>
  </si>
  <si>
    <t>2017/2018</t>
  </si>
  <si>
    <t>2018/2019</t>
  </si>
  <si>
    <t>2019/2020</t>
  </si>
  <si>
    <t>2020/2021</t>
  </si>
  <si>
    <t>2021/2022</t>
  </si>
  <si>
    <t>2022/2023</t>
  </si>
  <si>
    <t>2023/2024</t>
  </si>
  <si>
    <t>Mundo</t>
  </si>
  <si>
    <t>Rótulos de Linha</t>
  </si>
  <si>
    <t>Soma de Estoque_Inicial</t>
  </si>
  <si>
    <t>Soma de Producao_</t>
  </si>
  <si>
    <t>Soma de Importacao_</t>
  </si>
  <si>
    <t>Soma de Suprimento_Total</t>
  </si>
  <si>
    <t>Soma de Exportacao_</t>
  </si>
  <si>
    <t>Soma de Uso_Domestico</t>
  </si>
  <si>
    <t>Soma de Estoque_Final</t>
  </si>
  <si>
    <t>Soma de Relacao_algodao</t>
  </si>
  <si>
    <t>Estoque Inicial</t>
  </si>
  <si>
    <t>Produção</t>
  </si>
  <si>
    <t>Importação</t>
  </si>
  <si>
    <t xml:space="preserve">Suprimento </t>
  </si>
  <si>
    <t xml:space="preserve">Consumo </t>
  </si>
  <si>
    <t>Exportação</t>
  </si>
  <si>
    <t>Estoque Final</t>
  </si>
  <si>
    <t>Relação % Estoque Final / Consumo</t>
  </si>
  <si>
    <t>Safra 2024/2025</t>
  </si>
  <si>
    <t>Algodão em pluma – Safras 2023/24 e 2024/25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</si>
</sst>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1" formatCode="_-* #,##0_-;\-* #,##0_-;_-* &quot;-&quot;_-;_-@_-"/>
    <numFmt numFmtId="164" formatCode="_(* #,##0.00_);_(* \(#,##0.00\);_(* &quot;-&quot;??_);_(@_)"/>
    <numFmt numFmtId="165" formatCode="#,##0.0"/>
    <numFmt numFmtId="166" formatCode="_(* #,##0.0_);_(* \(#,##0.0\);_(* \-?_);_(@_)"/>
    <numFmt numFmtId="167" formatCode="_(* #,##0_);_(* \(#,##0\);_(* \-_);_(@_)"/>
  </numFmts>
  <fonts count="26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8"/>
      <name val="Tahoma"/>
      <family val="2"/>
    </font>
    <font>
      <sz val="7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2"/>
      <name val="Arial Narrow"/>
      <family val="2"/>
    </font>
    <font>
      <b/>
      <sz val="10"/>
      <name val="Arial"/>
      <family val="2"/>
    </font>
    <font>
      <sz val="12"/>
      <name val="Arial Narrow"/>
      <family val="2"/>
    </font>
    <font>
      <sz val="7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465866"/>
      <name val="Calibri"/>
      <family val="2"/>
      <scheme val="minor"/>
    </font>
    <font>
      <sz val="10"/>
      <color rgb="FF465866"/>
      <name val="Calibri"/>
      <family val="2"/>
      <scheme val="minor"/>
    </font>
    <font>
      <b/>
      <sz val="1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6"/>
      <color theme="1"/>
      <name val="Calibri"/>
      <family val="2"/>
      <scheme val="minor"/>
    </font>
    <font>
      <b/>
      <sz val="11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rgb="FFEDEDED"/>
        <bgColor indexed="64"/>
      </patternFill>
    </fill>
    <fill>
      <patternFill patternType="solid">
        <fgColor rgb="FFDADADA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/>
      <top style="thin">
        <color theme="4" tint="0.39997558519241921"/>
      </top>
      <bottom/>
      <diagonal/>
    </border>
    <border>
      <left/>
      <right/>
      <top/>
      <bottom style="thin">
        <color theme="9" tint="0.39997558519241921"/>
      </bottom>
      <diagonal/>
    </border>
    <border>
      <left/>
      <right style="thin">
        <color indexed="64"/>
      </right>
      <top/>
      <bottom style="thin">
        <color theme="9" tint="0.399975585192419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</borders>
  <cellStyleXfs count="6">
    <xf numFmtId="0" fontId="0" fillId="0" borderId="0"/>
    <xf numFmtId="0" fontId="2" fillId="0" borderId="0"/>
    <xf numFmtId="0" fontId="2" fillId="0" borderId="0"/>
    <xf numFmtId="0" fontId="6" fillId="0" borderId="0"/>
    <xf numFmtId="164" fontId="2" fillId="0" borderId="0" applyFont="0" applyFill="0" applyBorder="0" applyAlignment="0" applyProtection="0"/>
    <xf numFmtId="9" fontId="23" fillId="0" borderId="0" applyFont="0" applyFill="0" applyBorder="0" applyAlignment="0" applyProtection="0"/>
  </cellStyleXfs>
  <cellXfs count="144">
    <xf numFmtId="0" fontId="0" fillId="0" borderId="0" xfId="0"/>
    <xf numFmtId="41" fontId="1" fillId="0" borderId="0" xfId="0" applyNumberFormat="1" applyFont="1" applyAlignment="1">
      <alignment vertical="center"/>
    </xf>
    <xf numFmtId="0" fontId="3" fillId="0" borderId="0" xfId="1" applyFont="1" applyAlignment="1">
      <alignment vertic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41" fontId="10" fillId="0" borderId="0" xfId="0" applyNumberFormat="1" applyFont="1" applyAlignment="1">
      <alignment vertical="center"/>
    </xf>
    <xf numFmtId="41" fontId="4" fillId="0" borderId="0" xfId="0" applyNumberFormat="1" applyFont="1" applyAlignment="1">
      <alignment vertical="center"/>
    </xf>
    <xf numFmtId="0" fontId="8" fillId="0" borderId="0" xfId="3" applyFont="1" applyAlignment="1">
      <alignment vertical="center"/>
    </xf>
    <xf numFmtId="0" fontId="6" fillId="0" borderId="0" xfId="3" applyAlignment="1">
      <alignment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 wrapText="1"/>
    </xf>
    <xf numFmtId="3" fontId="0" fillId="0" borderId="1" xfId="0" applyNumberFormat="1" applyBorder="1"/>
    <xf numFmtId="0" fontId="0" fillId="0" borderId="0" xfId="0" applyAlignment="1">
      <alignment horizontal="left" indent="1"/>
    </xf>
    <xf numFmtId="0" fontId="0" fillId="0" borderId="2" xfId="0" applyBorder="1" applyAlignment="1">
      <alignment horizontal="left" indent="1"/>
    </xf>
    <xf numFmtId="3" fontId="0" fillId="0" borderId="13" xfId="0" applyNumberFormat="1" applyBorder="1"/>
    <xf numFmtId="0" fontId="0" fillId="6" borderId="3" xfId="0" applyFill="1" applyBorder="1" applyAlignment="1">
      <alignment horizontal="left"/>
    </xf>
    <xf numFmtId="0" fontId="0" fillId="4" borderId="2" xfId="0" applyFill="1" applyBorder="1" applyAlignment="1">
      <alignment horizontal="left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3" fontId="0" fillId="0" borderId="1" xfId="0" applyNumberFormat="1" applyBorder="1" applyAlignment="1">
      <alignment vertical="center"/>
    </xf>
    <xf numFmtId="3" fontId="0" fillId="0" borderId="15" xfId="0" applyNumberFormat="1" applyBorder="1" applyAlignment="1">
      <alignment vertical="center"/>
    </xf>
    <xf numFmtId="3" fontId="0" fillId="0" borderId="0" xfId="0" applyNumberFormat="1" applyAlignment="1">
      <alignment vertical="center"/>
    </xf>
    <xf numFmtId="3" fontId="0" fillId="0" borderId="12" xfId="0" applyNumberFormat="1" applyBorder="1" applyAlignment="1">
      <alignment vertical="center"/>
    </xf>
    <xf numFmtId="3" fontId="0" fillId="0" borderId="10" xfId="0" applyNumberFormat="1" applyBorder="1" applyAlignment="1">
      <alignment vertical="center"/>
    </xf>
    <xf numFmtId="3" fontId="0" fillId="0" borderId="14" xfId="0" applyNumberFormat="1" applyBorder="1" applyAlignment="1">
      <alignment vertical="center"/>
    </xf>
    <xf numFmtId="3" fontId="0" fillId="3" borderId="6" xfId="0" applyNumberFormat="1" applyFill="1" applyBorder="1" applyAlignment="1">
      <alignment vertical="center"/>
    </xf>
    <xf numFmtId="3" fontId="0" fillId="3" borderId="4" xfId="0" applyNumberFormat="1" applyFill="1" applyBorder="1" applyAlignment="1">
      <alignment vertical="center"/>
    </xf>
    <xf numFmtId="3" fontId="0" fillId="3" borderId="3" xfId="0" applyNumberFormat="1" applyFill="1" applyBorder="1" applyAlignment="1">
      <alignment vertical="center"/>
    </xf>
    <xf numFmtId="0" fontId="12" fillId="0" borderId="0" xfId="0" applyFont="1"/>
    <xf numFmtId="0" fontId="11" fillId="7" borderId="5" xfId="0" applyFont="1" applyFill="1" applyBorder="1" applyAlignment="1">
      <alignment horizontal="center" vertical="center" wrapText="1"/>
    </xf>
    <xf numFmtId="0" fontId="11" fillId="6" borderId="17" xfId="0" applyFont="1" applyFill="1" applyBorder="1" applyAlignment="1">
      <alignment horizontal="left"/>
    </xf>
    <xf numFmtId="3" fontId="11" fillId="6" borderId="17" xfId="0" applyNumberFormat="1" applyFont="1" applyFill="1" applyBorder="1"/>
    <xf numFmtId="3" fontId="11" fillId="6" borderId="17" xfId="0" applyNumberFormat="1" applyFont="1" applyFill="1" applyBorder="1" applyAlignment="1">
      <alignment horizontal="center"/>
    </xf>
    <xf numFmtId="3" fontId="0" fillId="0" borderId="16" xfId="0" applyNumberFormat="1" applyBorder="1"/>
    <xf numFmtId="165" fontId="0" fillId="0" borderId="1" xfId="0" applyNumberFormat="1" applyBorder="1" applyAlignment="1">
      <alignment horizontal="center"/>
    </xf>
    <xf numFmtId="3" fontId="0" fillId="0" borderId="9" xfId="0" applyNumberFormat="1" applyBorder="1"/>
    <xf numFmtId="0" fontId="11" fillId="7" borderId="6" xfId="0" applyFont="1" applyFill="1" applyBorder="1" applyAlignment="1">
      <alignment horizontal="center" vertical="center" wrapText="1"/>
    </xf>
    <xf numFmtId="0" fontId="0" fillId="8" borderId="0" xfId="0" applyFill="1"/>
    <xf numFmtId="0" fontId="15" fillId="0" borderId="0" xfId="2" applyFont="1" applyAlignment="1">
      <alignment horizontal="left" vertical="center"/>
    </xf>
    <xf numFmtId="0" fontId="11" fillId="9" borderId="19" xfId="0" applyFont="1" applyFill="1" applyBorder="1" applyAlignment="1">
      <alignment horizontal="center" vertical="center" wrapText="1"/>
    </xf>
    <xf numFmtId="0" fontId="11" fillId="9" borderId="20" xfId="0" applyFont="1" applyFill="1" applyBorder="1" applyAlignment="1">
      <alignment horizontal="center" vertical="center" wrapText="1"/>
    </xf>
    <xf numFmtId="0" fontId="11" fillId="9" borderId="0" xfId="0" applyFont="1" applyFill="1" applyAlignment="1">
      <alignment horizontal="center" vertical="center" wrapText="1"/>
    </xf>
    <xf numFmtId="0" fontId="11" fillId="9" borderId="15" xfId="0" applyFont="1" applyFill="1" applyBorder="1" applyAlignment="1">
      <alignment horizontal="center" vertical="center" wrapText="1"/>
    </xf>
    <xf numFmtId="41" fontId="16" fillId="0" borderId="0" xfId="0" applyNumberFormat="1" applyFont="1" applyAlignment="1">
      <alignment vertical="center"/>
    </xf>
    <xf numFmtId="0" fontId="11" fillId="9" borderId="5" xfId="0" applyFont="1" applyFill="1" applyBorder="1" applyAlignment="1">
      <alignment horizontal="center" vertical="center" wrapText="1"/>
    </xf>
    <xf numFmtId="0" fontId="11" fillId="9" borderId="4" xfId="0" applyFont="1" applyFill="1" applyBorder="1" applyAlignment="1">
      <alignment horizontal="center" vertical="center" wrapText="1"/>
    </xf>
    <xf numFmtId="0" fontId="11" fillId="9" borderId="3" xfId="0" applyFont="1" applyFill="1" applyBorder="1" applyAlignment="1">
      <alignment horizontal="left" vertical="center"/>
    </xf>
    <xf numFmtId="3" fontId="11" fillId="9" borderId="5" xfId="0" applyNumberFormat="1" applyFont="1" applyFill="1" applyBorder="1" applyAlignment="1">
      <alignment vertical="center"/>
    </xf>
    <xf numFmtId="3" fontId="11" fillId="9" borderId="4" xfId="0" applyNumberFormat="1" applyFont="1" applyFill="1" applyBorder="1" applyAlignment="1">
      <alignment vertical="center"/>
    </xf>
    <xf numFmtId="3" fontId="11" fillId="9" borderId="3" xfId="0" applyNumberFormat="1" applyFont="1" applyFill="1" applyBorder="1" applyAlignment="1">
      <alignment vertical="center"/>
    </xf>
    <xf numFmtId="41" fontId="18" fillId="0" borderId="0" xfId="0" applyNumberFormat="1" applyFont="1" applyAlignment="1">
      <alignment vertical="center"/>
    </xf>
    <xf numFmtId="166" fontId="19" fillId="10" borderId="21" xfId="0" applyNumberFormat="1" applyFont="1" applyFill="1" applyBorder="1" applyAlignment="1">
      <alignment horizontal="center" vertical="center"/>
    </xf>
    <xf numFmtId="167" fontId="19" fillId="10" borderId="21" xfId="0" applyNumberFormat="1" applyFont="1" applyFill="1" applyBorder="1" applyAlignment="1">
      <alignment horizontal="center" vertical="center"/>
    </xf>
    <xf numFmtId="166" fontId="20" fillId="0" borderId="21" xfId="0" applyNumberFormat="1" applyFont="1" applyBorder="1" applyAlignment="1">
      <alignment vertical="center"/>
    </xf>
    <xf numFmtId="167" fontId="20" fillId="0" borderId="21" xfId="0" applyNumberFormat="1" applyFont="1" applyBorder="1" applyAlignment="1">
      <alignment vertical="center"/>
    </xf>
    <xf numFmtId="166" fontId="20" fillId="0" borderId="21" xfId="0" applyNumberFormat="1" applyFont="1" applyBorder="1" applyAlignment="1">
      <alignment horizontal="center" vertical="center"/>
    </xf>
    <xf numFmtId="166" fontId="19" fillId="11" borderId="21" xfId="0" applyNumberFormat="1" applyFont="1" applyFill="1" applyBorder="1" applyAlignment="1">
      <alignment horizontal="center" vertical="center"/>
    </xf>
    <xf numFmtId="167" fontId="19" fillId="11" borderId="21" xfId="0" applyNumberFormat="1" applyFont="1" applyFill="1" applyBorder="1" applyAlignment="1">
      <alignment horizontal="center" vertical="center"/>
    </xf>
    <xf numFmtId="41" fontId="17" fillId="0" borderId="0" xfId="0" applyNumberFormat="1" applyFont="1" applyAlignment="1">
      <alignment vertical="center"/>
    </xf>
    <xf numFmtId="41" fontId="22" fillId="0" borderId="0" xfId="0" applyNumberFormat="1" applyFont="1" applyAlignment="1">
      <alignment vertical="center"/>
    </xf>
    <xf numFmtId="165" fontId="21" fillId="5" borderId="21" xfId="0" applyNumberFormat="1" applyFont="1" applyFill="1" applyBorder="1" applyAlignment="1">
      <alignment horizontal="center" vertical="center"/>
    </xf>
    <xf numFmtId="165" fontId="21" fillId="5" borderId="23" xfId="0" applyNumberFormat="1" applyFont="1" applyFill="1" applyBorder="1" applyAlignment="1">
      <alignment horizontal="center" vertical="center"/>
    </xf>
    <xf numFmtId="165" fontId="19" fillId="10" borderId="22" xfId="0" applyNumberFormat="1" applyFont="1" applyFill="1" applyBorder="1" applyAlignment="1">
      <alignment vertical="center"/>
    </xf>
    <xf numFmtId="166" fontId="19" fillId="10" borderId="23" xfId="0" applyNumberFormat="1" applyFont="1" applyFill="1" applyBorder="1" applyAlignment="1">
      <alignment horizontal="center" vertical="center"/>
    </xf>
    <xf numFmtId="165" fontId="20" fillId="0" borderId="22" xfId="0" applyNumberFormat="1" applyFont="1" applyBorder="1" applyAlignment="1">
      <alignment horizontal="left" vertical="center" indent="1"/>
    </xf>
    <xf numFmtId="166" fontId="20" fillId="0" borderId="23" xfId="0" applyNumberFormat="1" applyFont="1" applyBorder="1" applyAlignment="1">
      <alignment vertical="center"/>
    </xf>
    <xf numFmtId="165" fontId="19" fillId="11" borderId="22" xfId="0" applyNumberFormat="1" applyFont="1" applyFill="1" applyBorder="1" applyAlignment="1">
      <alignment vertical="center"/>
    </xf>
    <xf numFmtId="166" fontId="19" fillId="11" borderId="23" xfId="0" applyNumberFormat="1" applyFont="1" applyFill="1" applyBorder="1" applyAlignment="1">
      <alignment horizontal="center" vertical="center"/>
    </xf>
    <xf numFmtId="0" fontId="11" fillId="7" borderId="0" xfId="0" applyFont="1" applyFill="1" applyAlignment="1">
      <alignment horizontal="center"/>
    </xf>
    <xf numFmtId="3" fontId="0" fillId="0" borderId="10" xfId="0" applyNumberFormat="1" applyBorder="1" applyAlignment="1">
      <alignment horizontal="left"/>
    </xf>
    <xf numFmtId="3" fontId="0" fillId="0" borderId="8" xfId="0" applyNumberFormat="1" applyBorder="1" applyAlignment="1">
      <alignment horizontal="right"/>
    </xf>
    <xf numFmtId="3" fontId="0" fillId="0" borderId="15" xfId="0" applyNumberFormat="1" applyBorder="1" applyAlignment="1">
      <alignment horizontal="left"/>
    </xf>
    <xf numFmtId="3" fontId="0" fillId="0" borderId="16" xfId="0" applyNumberFormat="1" applyBorder="1" applyAlignment="1">
      <alignment horizontal="right"/>
    </xf>
    <xf numFmtId="3" fontId="0" fillId="0" borderId="11" xfId="0" applyNumberFormat="1" applyBorder="1" applyAlignment="1">
      <alignment horizontal="left"/>
    </xf>
    <xf numFmtId="3" fontId="0" fillId="0" borderId="9" xfId="0" applyNumberFormat="1" applyBorder="1" applyAlignment="1">
      <alignment horizontal="right"/>
    </xf>
    <xf numFmtId="0" fontId="11" fillId="7" borderId="3" xfId="0" applyFont="1" applyFill="1" applyBorder="1" applyAlignment="1">
      <alignment horizontal="center" vertical="center" wrapText="1"/>
    </xf>
    <xf numFmtId="0" fontId="11" fillId="9" borderId="3" xfId="0" applyFont="1" applyFill="1" applyBorder="1" applyAlignment="1">
      <alignment horizontal="center" vertical="center" wrapText="1"/>
    </xf>
    <xf numFmtId="0" fontId="15" fillId="0" borderId="0" xfId="3" applyFont="1"/>
    <xf numFmtId="165" fontId="0" fillId="0" borderId="8" xfId="0" applyNumberFormat="1" applyBorder="1" applyAlignment="1">
      <alignment vertical="center"/>
    </xf>
    <xf numFmtId="165" fontId="0" fillId="0" borderId="10" xfId="0" applyNumberFormat="1" applyBorder="1" applyAlignment="1">
      <alignment vertical="center"/>
    </xf>
    <xf numFmtId="165" fontId="0" fillId="0" borderId="14" xfId="0" applyNumberFormat="1" applyBorder="1" applyAlignment="1">
      <alignment vertical="center"/>
    </xf>
    <xf numFmtId="165" fontId="0" fillId="0" borderId="16" xfId="0" applyNumberFormat="1" applyBorder="1" applyAlignment="1">
      <alignment vertical="center"/>
    </xf>
    <xf numFmtId="165" fontId="0" fillId="0" borderId="15" xfId="0" applyNumberFormat="1" applyBorder="1" applyAlignment="1">
      <alignment vertical="center"/>
    </xf>
    <xf numFmtId="165" fontId="0" fillId="0" borderId="0" xfId="0" applyNumberFormat="1" applyAlignment="1">
      <alignment vertical="center"/>
    </xf>
    <xf numFmtId="0" fontId="12" fillId="0" borderId="0" xfId="0" applyFont="1" applyAlignment="1">
      <alignment horizontal="center"/>
    </xf>
    <xf numFmtId="0" fontId="11" fillId="9" borderId="3" xfId="0" applyFont="1" applyFill="1" applyBorder="1" applyAlignment="1">
      <alignment horizontal="center" vertical="center"/>
    </xf>
    <xf numFmtId="0" fontId="11" fillId="9" borderId="6" xfId="0" applyFont="1" applyFill="1" applyBorder="1" applyAlignment="1">
      <alignment horizontal="center" vertical="center"/>
    </xf>
    <xf numFmtId="0" fontId="11" fillId="7" borderId="4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/>
    </xf>
    <xf numFmtId="3" fontId="0" fillId="4" borderId="6" xfId="0" applyNumberFormat="1" applyFill="1" applyBorder="1" applyAlignment="1">
      <alignment horizontal="right" vertical="center"/>
    </xf>
    <xf numFmtId="3" fontId="0" fillId="4" borderId="4" xfId="0" applyNumberFormat="1" applyFill="1" applyBorder="1" applyAlignment="1">
      <alignment horizontal="right" vertical="center"/>
    </xf>
    <xf numFmtId="3" fontId="0" fillId="4" borderId="3" xfId="0" applyNumberFormat="1" applyFill="1" applyBorder="1" applyAlignment="1">
      <alignment horizontal="right" vertical="center"/>
    </xf>
    <xf numFmtId="3" fontId="0" fillId="0" borderId="1" xfId="0" applyNumberFormat="1" applyBorder="1" applyAlignment="1">
      <alignment horizontal="right" vertical="center"/>
    </xf>
    <xf numFmtId="3" fontId="0" fillId="0" borderId="15" xfId="0" applyNumberFormat="1" applyBorder="1" applyAlignment="1">
      <alignment horizontal="right" vertical="center"/>
    </xf>
    <xf numFmtId="3" fontId="0" fillId="0" borderId="0" xfId="0" applyNumberFormat="1" applyAlignment="1">
      <alignment horizontal="right" vertical="center"/>
    </xf>
    <xf numFmtId="3" fontId="0" fillId="0" borderId="13" xfId="0" applyNumberFormat="1" applyBorder="1" applyAlignment="1">
      <alignment horizontal="right" vertical="center"/>
    </xf>
    <xf numFmtId="3" fontId="0" fillId="0" borderId="11" xfId="0" applyNumberFormat="1" applyBorder="1" applyAlignment="1">
      <alignment horizontal="right" vertical="center"/>
    </xf>
    <xf numFmtId="3" fontId="0" fillId="0" borderId="2" xfId="0" applyNumberFormat="1" applyBorder="1" applyAlignment="1">
      <alignment horizontal="right" vertical="center"/>
    </xf>
    <xf numFmtId="3" fontId="0" fillId="6" borderId="3" xfId="0" applyNumberFormat="1" applyFill="1" applyBorder="1" applyAlignment="1">
      <alignment horizontal="right" vertical="center"/>
    </xf>
    <xf numFmtId="3" fontId="0" fillId="6" borderId="6" xfId="0" applyNumberFormat="1" applyFill="1" applyBorder="1" applyAlignment="1">
      <alignment horizontal="right" vertical="center"/>
    </xf>
    <xf numFmtId="3" fontId="0" fillId="6" borderId="4" xfId="0" applyNumberFormat="1" applyFill="1" applyBorder="1" applyAlignment="1">
      <alignment horizontal="right" vertical="center"/>
    </xf>
    <xf numFmtId="0" fontId="15" fillId="0" borderId="0" xfId="3" applyFont="1" applyAlignment="1">
      <alignment vertical="center"/>
    </xf>
    <xf numFmtId="0" fontId="24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14" fillId="0" borderId="2" xfId="0" applyFont="1" applyBorder="1" applyAlignment="1">
      <alignment horizontal="center" vertical="center"/>
    </xf>
    <xf numFmtId="164" fontId="15" fillId="0" borderId="7" xfId="4" applyFont="1" applyFill="1" applyBorder="1" applyAlignment="1">
      <alignment vertical="center"/>
    </xf>
    <xf numFmtId="17" fontId="15" fillId="0" borderId="13" xfId="0" applyNumberFormat="1" applyFont="1" applyBorder="1" applyAlignment="1">
      <alignment horizontal="center" vertical="center" wrapText="1"/>
    </xf>
    <xf numFmtId="0" fontId="15" fillId="0" borderId="2" xfId="0" applyFont="1" applyBorder="1" applyAlignment="1">
      <alignment vertical="center"/>
    </xf>
    <xf numFmtId="0" fontId="15" fillId="0" borderId="5" xfId="0" applyFont="1" applyBorder="1" applyAlignment="1">
      <alignment horizontal="center" vertical="center"/>
    </xf>
    <xf numFmtId="0" fontId="15" fillId="2" borderId="3" xfId="0" applyFont="1" applyFill="1" applyBorder="1" applyAlignment="1">
      <alignment horizontal="left" vertical="center" wrapText="1"/>
    </xf>
    <xf numFmtId="0" fontId="15" fillId="2" borderId="4" xfId="0" applyFont="1" applyFill="1" applyBorder="1" applyAlignment="1">
      <alignment horizontal="left" vertical="center" wrapText="1"/>
    </xf>
    <xf numFmtId="0" fontId="15" fillId="2" borderId="6" xfId="0" applyFont="1" applyFill="1" applyBorder="1" applyAlignment="1">
      <alignment horizontal="center" vertical="center" wrapText="1"/>
    </xf>
    <xf numFmtId="9" fontId="0" fillId="0" borderId="18" xfId="5" applyFont="1" applyBorder="1" applyAlignment="1">
      <alignment horizontal="center"/>
    </xf>
    <xf numFmtId="9" fontId="0" fillId="0" borderId="1" xfId="5" applyFont="1" applyBorder="1" applyAlignment="1">
      <alignment horizontal="center"/>
    </xf>
    <xf numFmtId="9" fontId="0" fillId="0" borderId="13" xfId="5" applyFont="1" applyBorder="1" applyAlignment="1">
      <alignment horizontal="center"/>
    </xf>
    <xf numFmtId="9" fontId="0" fillId="0" borderId="12" xfId="5" applyFont="1" applyBorder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3" fontId="0" fillId="0" borderId="0" xfId="0" applyNumberFormat="1"/>
    <xf numFmtId="41" fontId="13" fillId="0" borderId="0" xfId="0" applyNumberFormat="1" applyFont="1" applyAlignment="1">
      <alignment horizontal="center" vertical="center"/>
    </xf>
    <xf numFmtId="0" fontId="11" fillId="7" borderId="0" xfId="0" applyFont="1" applyFill="1" applyAlignment="1">
      <alignment horizontal="center" vertical="center" wrapText="1"/>
    </xf>
    <xf numFmtId="0" fontId="11" fillId="7" borderId="0" xfId="0" applyFont="1" applyFill="1" applyAlignment="1">
      <alignment horizontal="center"/>
    </xf>
    <xf numFmtId="0" fontId="13" fillId="0" borderId="0" xfId="0" applyFont="1" applyAlignment="1">
      <alignment horizontal="center"/>
    </xf>
    <xf numFmtId="165" fontId="21" fillId="5" borderId="22" xfId="0" applyNumberFormat="1" applyFont="1" applyFill="1" applyBorder="1" applyAlignment="1">
      <alignment horizontal="center" vertical="center"/>
    </xf>
    <xf numFmtId="4" fontId="21" fillId="5" borderId="21" xfId="0" applyNumberFormat="1" applyFont="1" applyFill="1" applyBorder="1" applyAlignment="1">
      <alignment horizontal="center" vertical="center"/>
    </xf>
    <xf numFmtId="165" fontId="21" fillId="5" borderId="21" xfId="0" applyNumberFormat="1" applyFont="1" applyFill="1" applyBorder="1" applyAlignment="1">
      <alignment horizontal="center" vertical="center"/>
    </xf>
    <xf numFmtId="4" fontId="21" fillId="5" borderId="23" xfId="0" applyNumberFormat="1" applyFont="1" applyFill="1" applyBorder="1" applyAlignment="1">
      <alignment horizontal="center" vertical="center"/>
    </xf>
    <xf numFmtId="0" fontId="11" fillId="9" borderId="10" xfId="0" applyFont="1" applyFill="1" applyBorder="1" applyAlignment="1">
      <alignment horizontal="center" vertical="center" wrapText="1"/>
    </xf>
    <xf numFmtId="0" fontId="11" fillId="9" borderId="11" xfId="0" applyFont="1" applyFill="1" applyBorder="1" applyAlignment="1">
      <alignment horizontal="center" vertical="center" wrapText="1"/>
    </xf>
    <xf numFmtId="0" fontId="11" fillId="9" borderId="3" xfId="0" applyFont="1" applyFill="1" applyBorder="1" applyAlignment="1">
      <alignment horizontal="center" vertical="center" wrapText="1"/>
    </xf>
    <xf numFmtId="0" fontId="11" fillId="9" borderId="4" xfId="0" applyFont="1" applyFill="1" applyBorder="1" applyAlignment="1">
      <alignment horizontal="center"/>
    </xf>
    <xf numFmtId="0" fontId="11" fillId="9" borderId="3" xfId="0" applyFont="1" applyFill="1" applyBorder="1" applyAlignment="1">
      <alignment horizontal="center"/>
    </xf>
    <xf numFmtId="0" fontId="11" fillId="9" borderId="6" xfId="0" applyFont="1" applyFill="1" applyBorder="1" applyAlignment="1">
      <alignment horizontal="center" vertical="center" wrapText="1"/>
    </xf>
    <xf numFmtId="0" fontId="11" fillId="9" borderId="4" xfId="0" applyFont="1" applyFill="1" applyBorder="1" applyAlignment="1">
      <alignment horizontal="center" vertical="center"/>
    </xf>
    <xf numFmtId="0" fontId="11" fillId="9" borderId="10" xfId="0" applyFont="1" applyFill="1" applyBorder="1" applyAlignment="1">
      <alignment horizontal="left" vertical="center"/>
    </xf>
    <xf numFmtId="0" fontId="11" fillId="9" borderId="11" xfId="0" applyFont="1" applyFill="1" applyBorder="1" applyAlignment="1">
      <alignment horizontal="left" vertical="center"/>
    </xf>
    <xf numFmtId="0" fontId="11" fillId="9" borderId="3" xfId="0" applyFont="1" applyFill="1" applyBorder="1" applyAlignment="1">
      <alignment horizontal="center" vertical="center"/>
    </xf>
    <xf numFmtId="0" fontId="15" fillId="0" borderId="8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0" fontId="11" fillId="9" borderId="6" xfId="0" applyFont="1" applyFill="1" applyBorder="1" applyAlignment="1">
      <alignment horizontal="center" vertical="center"/>
    </xf>
    <xf numFmtId="0" fontId="11" fillId="9" borderId="10" xfId="0" applyFont="1" applyFill="1" applyBorder="1" applyAlignment="1">
      <alignment horizontal="center" vertical="center"/>
    </xf>
    <xf numFmtId="0" fontId="11" fillId="9" borderId="20" xfId="0" applyFont="1" applyFill="1" applyBorder="1" applyAlignment="1">
      <alignment horizontal="center" vertical="center"/>
    </xf>
  </cellXfs>
  <cellStyles count="6">
    <cellStyle name="Normal" xfId="0" builtinId="0"/>
    <cellStyle name="Normal 2" xfId="1" xr:uid="{00000000-0005-0000-0000-000001000000}"/>
    <cellStyle name="Normal 3" xfId="2" xr:uid="{00000000-0005-0000-0000-000002000000}"/>
    <cellStyle name="Normal_aliceweb20110819100727378" xfId="3" xr:uid="{00000000-0005-0000-0000-000003000000}"/>
    <cellStyle name="Porcentagem" xfId="5" builtinId="5"/>
    <cellStyle name="Vírgula 2" xfId="4" xr:uid="{00000000-0005-0000-0000-000006000000}"/>
  </cellStyles>
  <dxfs count="3"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colors>
    <mruColors>
      <color rgb="FFB47332"/>
      <color rgb="FFF5B68B"/>
      <color rgb="FF0000FF"/>
      <color rgb="FF44C459"/>
      <color rgb="FF1A602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23" Type="http://schemas.openxmlformats.org/officeDocument/2006/relationships/customXml" Target="../customXml/item1.xml"/><Relationship Id="rId10" Type="http://schemas.openxmlformats.org/officeDocument/2006/relationships/externalLink" Target="externalLinks/externalLink1.xml"/><Relationship Id="rId19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7905750</xdr:colOff>
      <xdr:row>49</xdr:row>
      <xdr:rowOff>170962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31DFE996-A5B3-FFFC-6D04-C28165B87B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905750" cy="9744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</xdr:row>
      <xdr:rowOff>158750</xdr:rowOff>
    </xdr:from>
    <xdr:to>
      <xdr:col>1</xdr:col>
      <xdr:colOff>0</xdr:colOff>
      <xdr:row>50</xdr:row>
      <xdr:rowOff>263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C84F617C-339B-38F6-FBA1-80D4036EC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917212"/>
          <a:ext cx="7913077" cy="785228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12211</xdr:colOff>
      <xdr:row>3</xdr:row>
      <xdr:rowOff>109904</xdr:rowOff>
    </xdr:to>
    <xdr:sp macro="" textlink="">
      <xdr:nvSpPr>
        <xdr:cNvPr id="12" name="Título 1">
          <a:extLst>
            <a:ext uri="{FF2B5EF4-FFF2-40B4-BE49-F238E27FC236}">
              <a16:creationId xmlns:a16="http://schemas.microsoft.com/office/drawing/2014/main" id="{2B7F6E33-F7CC-6B40-B1FD-62F71F4FA92C}"/>
            </a:ext>
          </a:extLst>
        </xdr:cNvPr>
        <xdr:cNvSpPr>
          <a:spLocks noGrp="1"/>
        </xdr:cNvSpPr>
      </xdr:nvSpPr>
      <xdr:spPr>
        <a:xfrm>
          <a:off x="0" y="0"/>
          <a:ext cx="7925288" cy="696058"/>
        </a:xfrm>
        <a:prstGeom prst="rect">
          <a:avLst/>
        </a:prstGeom>
        <a:solidFill>
          <a:srgbClr val="B47332">
            <a:alpha val="80000"/>
          </a:srgbClr>
        </a:solidFill>
      </xdr:spPr>
      <xdr:txBody>
        <a:bodyPr vert="horz" wrap="square" lIns="91440" tIns="45720" rIns="91440" bIns="45720" rtlCol="0" anchor="t">
          <a:normAutofit/>
        </a:bodyPr>
        <a:lstStyle>
          <a:lvl1pPr algn="ctr" defTabSz="755934" rtl="0" eaLnBrk="1" latinLnBrk="0" hangingPunct="1">
            <a:lnSpc>
              <a:spcPct val="90000"/>
            </a:lnSpc>
            <a:spcBef>
              <a:spcPct val="0"/>
            </a:spcBef>
            <a:buNone/>
            <a:defRPr sz="496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r>
            <a:rPr lang="pt-BR" sz="2000">
              <a:solidFill>
                <a:srgbClr val="0000FF"/>
              </a:solidFill>
              <a:effectLst>
                <a:outerShdw blurRad="317500" sx="101000" sy="101000" algn="ctr" rotWithShape="0">
                  <a:prstClr val="black"/>
                </a:outerShdw>
              </a:effectLst>
              <a:latin typeface="Arial Nova" panose="020B0604020202020204" pitchFamily="34" charset="0"/>
            </a:rPr>
            <a:t>Ministério da Agricultura e Pecuária</a:t>
          </a:r>
          <a:br>
            <a:rPr lang="pt-BR" sz="2000">
              <a:solidFill>
                <a:srgbClr val="0000FF"/>
              </a:solidFill>
              <a:effectLst>
                <a:outerShdw blurRad="317500" sx="101000" sy="101000" algn="ctr" rotWithShape="0">
                  <a:prstClr val="black"/>
                </a:outerShdw>
              </a:effectLst>
              <a:latin typeface="Arial Nova" panose="020B0604020202020204" pitchFamily="34" charset="0"/>
            </a:rPr>
          </a:br>
          <a:r>
            <a:rPr lang="pt-BR" sz="2000">
              <a:solidFill>
                <a:srgbClr val="0000FF"/>
              </a:solidFill>
              <a:effectLst>
                <a:outerShdw blurRad="317500" sx="101000" sy="101000" algn="ctr" rotWithShape="0">
                  <a:prstClr val="black"/>
                </a:outerShdw>
              </a:effectLst>
              <a:latin typeface="Arial Nova" panose="020B0604020202020204" pitchFamily="34" charset="0"/>
            </a:rPr>
            <a:t>Secretaria de Política Agrícola</a:t>
          </a:r>
        </a:p>
      </xdr:txBody>
    </xdr:sp>
    <xdr:clientData/>
  </xdr:twoCellAnchor>
  <xdr:twoCellAnchor>
    <xdr:from>
      <xdr:col>0</xdr:col>
      <xdr:colOff>36635</xdr:colOff>
      <xdr:row>36</xdr:row>
      <xdr:rowOff>185843</xdr:rowOff>
    </xdr:from>
    <xdr:to>
      <xdr:col>0</xdr:col>
      <xdr:colOff>7900865</xdr:colOff>
      <xdr:row>39</xdr:row>
      <xdr:rowOff>42644</xdr:rowOff>
    </xdr:to>
    <xdr:sp macro="" textlink="">
      <xdr:nvSpPr>
        <xdr:cNvPr id="13" name="Subtítulo 2">
          <a:extLst>
            <a:ext uri="{FF2B5EF4-FFF2-40B4-BE49-F238E27FC236}">
              <a16:creationId xmlns:a16="http://schemas.microsoft.com/office/drawing/2014/main" id="{A2AB0A84-A8A0-154F-AD44-A4412C655EB4}"/>
            </a:ext>
          </a:extLst>
        </xdr:cNvPr>
        <xdr:cNvSpPr>
          <a:spLocks noGrp="1"/>
        </xdr:cNvSpPr>
      </xdr:nvSpPr>
      <xdr:spPr>
        <a:xfrm>
          <a:off x="36635" y="7219689"/>
          <a:ext cx="7864230" cy="442955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lvl1pPr marL="0" indent="0" algn="ctr" defTabSz="755934" rtl="0" eaLnBrk="1" latinLnBrk="0" hangingPunct="1">
            <a:lnSpc>
              <a:spcPct val="90000"/>
            </a:lnSpc>
            <a:spcBef>
              <a:spcPts val="827"/>
            </a:spcBef>
            <a:buFont typeface="Arial" panose="020B0604020202020204" pitchFamily="34" charset="0"/>
            <a:buNone/>
            <a:defRPr sz="1984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377967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653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755934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488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133902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511869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1889836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267803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2645771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023738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3200" b="1">
              <a:solidFill>
                <a:schemeClr val="bg1"/>
              </a:solidFill>
              <a:latin typeface="Trebuchet MS" panose="020B0703020202090204" pitchFamily="34" charset="0"/>
            </a:rPr>
            <a:t>Sumário Executivo</a:t>
          </a:r>
        </a:p>
      </xdr:txBody>
    </xdr:sp>
    <xdr:clientData/>
  </xdr:twoCellAnchor>
  <xdr:twoCellAnchor>
    <xdr:from>
      <xdr:col>0</xdr:col>
      <xdr:colOff>50702</xdr:colOff>
      <xdr:row>40</xdr:row>
      <xdr:rowOff>162303</xdr:rowOff>
    </xdr:from>
    <xdr:to>
      <xdr:col>0</xdr:col>
      <xdr:colOff>7900865</xdr:colOff>
      <xdr:row>45</xdr:row>
      <xdr:rowOff>111178</xdr:rowOff>
    </xdr:to>
    <xdr:sp macro="" textlink="">
      <xdr:nvSpPr>
        <xdr:cNvPr id="14" name="Subtítulo 2">
          <a:extLst>
            <a:ext uri="{FF2B5EF4-FFF2-40B4-BE49-F238E27FC236}">
              <a16:creationId xmlns:a16="http://schemas.microsoft.com/office/drawing/2014/main" id="{1F163231-7B54-1E45-83F0-F3D0E0914077}"/>
            </a:ext>
          </a:extLst>
        </xdr:cNvPr>
        <xdr:cNvSpPr txBox="1">
          <a:spLocks/>
        </xdr:cNvSpPr>
      </xdr:nvSpPr>
      <xdr:spPr>
        <a:xfrm>
          <a:off x="50702" y="7977688"/>
          <a:ext cx="7850163" cy="925798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6000" b="1">
              <a:solidFill>
                <a:schemeClr val="bg1"/>
              </a:solidFill>
              <a:latin typeface="Trebuchet MS" panose="020B0703020202090204" pitchFamily="34" charset="0"/>
            </a:rPr>
            <a:t>Algodão</a:t>
          </a:r>
        </a:p>
      </xdr:txBody>
    </xdr:sp>
    <xdr:clientData/>
  </xdr:twoCellAnchor>
  <xdr:twoCellAnchor>
    <xdr:from>
      <xdr:col>0</xdr:col>
      <xdr:colOff>0</xdr:colOff>
      <xdr:row>47</xdr:row>
      <xdr:rowOff>36635</xdr:rowOff>
    </xdr:from>
    <xdr:to>
      <xdr:col>0</xdr:col>
      <xdr:colOff>7852019</xdr:colOff>
      <xdr:row>49</xdr:row>
      <xdr:rowOff>79296</xdr:rowOff>
    </xdr:to>
    <xdr:sp macro="" textlink="'[1]Dt CAPA SUMARIOS'!$A$3">
      <xdr:nvSpPr>
        <xdr:cNvPr id="15" name="Subtítulo 2">
          <a:extLst>
            <a:ext uri="{FF2B5EF4-FFF2-40B4-BE49-F238E27FC236}">
              <a16:creationId xmlns:a16="http://schemas.microsoft.com/office/drawing/2014/main" id="{3587CB52-6ED3-364A-BBC8-3E53F62A2ECD}"/>
            </a:ext>
          </a:extLst>
        </xdr:cNvPr>
        <xdr:cNvSpPr txBox="1">
          <a:spLocks/>
        </xdr:cNvSpPr>
      </xdr:nvSpPr>
      <xdr:spPr>
        <a:xfrm>
          <a:off x="0" y="9219712"/>
          <a:ext cx="7852019" cy="433430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fld id="{8C65BA7D-3C25-4F1C-B2F3-E46332481495}" type="TxLink">
            <a:rPr lang="en-US" sz="2800" b="0" i="0" u="none" strike="noStrike">
              <a:solidFill>
                <a:schemeClr val="bg1"/>
              </a:solidFill>
              <a:latin typeface="Arial"/>
              <a:cs typeface="Arial"/>
            </a:rPr>
            <a:pPr algn="ctr"/>
            <a:t>dezembro-2024</a:t>
          </a:fld>
          <a:endParaRPr lang="pt-BR" sz="2800" b="1">
            <a:solidFill>
              <a:schemeClr val="bg1"/>
            </a:solidFill>
            <a:latin typeface="Trebuchet MS" panose="020B0603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6585</xdr:colOff>
      <xdr:row>17</xdr:row>
      <xdr:rowOff>134757</xdr:rowOff>
    </xdr:from>
    <xdr:to>
      <xdr:col>12</xdr:col>
      <xdr:colOff>3305</xdr:colOff>
      <xdr:row>30</xdr:row>
      <xdr:rowOff>84544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41593E22-0F85-470A-B25F-CAB9FB6F96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1116" y="3448663"/>
          <a:ext cx="2979899" cy="2360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585742</xdr:colOff>
      <xdr:row>21</xdr:row>
      <xdr:rowOff>97461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F7D4BAB2-C223-4F4E-0425-E462A803D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072142" cy="35359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9</xdr:col>
      <xdr:colOff>585742</xdr:colOff>
      <xdr:row>44</xdr:row>
      <xdr:rowOff>141658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8C6E0BC7-1772-DB22-B503-7BAF82911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762375"/>
          <a:ext cx="6072142" cy="354208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Mapa\Sum&#225;rios\Atualizar\Pre&#231;os%20M&#233;dios%20Gr&#225;ficos.xlsx" TargetMode="External"/><Relationship Id="rId1" Type="http://schemas.openxmlformats.org/officeDocument/2006/relationships/externalLinkPath" Target="/Mapa/Sum&#225;rios/Atualizar/Pre&#231;os%20M&#233;dios%20Gr&#225;ficos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Mapa\Sum&#225;rios\Atualizar\Dados%20Gerais%20Sum&#225;rios.xls" TargetMode="External"/><Relationship Id="rId1" Type="http://schemas.openxmlformats.org/officeDocument/2006/relationships/externalLinkPath" Target="/Mapa/Sum&#225;rios/Atualizar/Dados%20Gerais%20Sum&#225;rios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Mapa\Sum&#225;rios\Atualizar\Conab%20-%20Oferta%20e%20Demanda%20-%20GRAOS.xlsx" TargetMode="External"/><Relationship Id="rId1" Type="http://schemas.openxmlformats.org/officeDocument/2006/relationships/externalLinkPath" Target="/Mapa/Sum&#225;rios/Atualizar/Conab%20-%20Oferta%20e%20Demanda%20-%20GRAO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Mapa/Sum&#225;rios/Atualizar/Levantamento%20de%20safras%20-%20Conab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Mapa\Sum&#225;rios\Atualizar\Com&#233;rcio%20Exterior%20-%20Mensal.xlsx" TargetMode="External"/><Relationship Id="rId1" Type="http://schemas.openxmlformats.org/officeDocument/2006/relationships/externalLinkPath" Target="/Mapa/Sum&#225;rios/Atualizar/Com&#233;rcio%20Exterior%20-%20Mensal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Mapa\Sum&#225;rios\Atualizar\Com&#233;rcio%20Exterior%20-%20Paises.xlsx" TargetMode="External"/><Relationship Id="rId1" Type="http://schemas.openxmlformats.org/officeDocument/2006/relationships/externalLinkPath" Target="/Mapa/Sum&#225;rios/Atualizar/Com&#233;rcio%20Exterior%20-%20Paises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Mapa\Sum&#225;rios\Atualizar\Com&#233;rcio%20Exterior%20-%20Portos.xlsx" TargetMode="External"/><Relationship Id="rId1" Type="http://schemas.openxmlformats.org/officeDocument/2006/relationships/externalLinkPath" Target="/Mapa/Sum&#225;rios/Atualizar/Com&#233;rcio%20Exterior%20-%20Port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TERNO"/>
      <sheetName val="EXTERNO"/>
      <sheetName val="Dt CAPA SUMARIOS"/>
    </sheetNames>
    <sheetDataSet>
      <sheetData sheetId="0">
        <row r="2">
          <cell r="A2">
            <v>41275</v>
          </cell>
          <cell r="B2">
            <v>53.76</v>
          </cell>
          <cell r="C2">
            <v>54.27</v>
          </cell>
          <cell r="D2">
            <v>44.6</v>
          </cell>
        </row>
        <row r="3">
          <cell r="A3">
            <v>41306</v>
          </cell>
          <cell r="B3">
            <v>57.46</v>
          </cell>
          <cell r="C3">
            <v>58</v>
          </cell>
          <cell r="D3">
            <v>44.6</v>
          </cell>
        </row>
        <row r="4">
          <cell r="A4">
            <v>41334</v>
          </cell>
          <cell r="B4">
            <v>63.81</v>
          </cell>
          <cell r="C4">
            <v>65.11</v>
          </cell>
          <cell r="D4">
            <v>44.6</v>
          </cell>
        </row>
        <row r="5">
          <cell r="A5">
            <v>41365</v>
          </cell>
          <cell r="B5">
            <v>65.849999999999994</v>
          </cell>
          <cell r="C5">
            <v>67.14</v>
          </cell>
          <cell r="D5">
            <v>44.6</v>
          </cell>
        </row>
        <row r="6">
          <cell r="A6">
            <v>41395</v>
          </cell>
          <cell r="B6">
            <v>62.2</v>
          </cell>
          <cell r="C6">
            <v>63.62</v>
          </cell>
          <cell r="D6">
            <v>44.6</v>
          </cell>
        </row>
        <row r="7">
          <cell r="A7">
            <v>41426</v>
          </cell>
          <cell r="B7">
            <v>60.98</v>
          </cell>
          <cell r="C7">
            <v>62.35</v>
          </cell>
          <cell r="D7">
            <v>44.6</v>
          </cell>
        </row>
        <row r="8">
          <cell r="A8">
            <v>41456</v>
          </cell>
          <cell r="B8">
            <v>66.67</v>
          </cell>
          <cell r="C8">
            <v>68.09</v>
          </cell>
          <cell r="D8">
            <v>44.6</v>
          </cell>
        </row>
        <row r="9">
          <cell r="A9">
            <v>41487</v>
          </cell>
          <cell r="B9">
            <v>68.06</v>
          </cell>
          <cell r="C9">
            <v>69.41</v>
          </cell>
          <cell r="D9">
            <v>44.6</v>
          </cell>
        </row>
        <row r="10">
          <cell r="A10">
            <v>41518</v>
          </cell>
          <cell r="B10">
            <v>66.849999999999994</v>
          </cell>
          <cell r="C10">
            <v>68.239999999999995</v>
          </cell>
          <cell r="D10">
            <v>44.6</v>
          </cell>
        </row>
        <row r="11">
          <cell r="A11">
            <v>41548</v>
          </cell>
          <cell r="B11">
            <v>67.02</v>
          </cell>
          <cell r="C11">
            <v>68.52</v>
          </cell>
          <cell r="D11">
            <v>44.6</v>
          </cell>
        </row>
        <row r="12">
          <cell r="A12">
            <v>41579</v>
          </cell>
          <cell r="B12">
            <v>65.290000000000006</v>
          </cell>
          <cell r="C12">
            <v>66.7</v>
          </cell>
          <cell r="D12">
            <v>44.6</v>
          </cell>
        </row>
        <row r="13">
          <cell r="A13">
            <v>41609</v>
          </cell>
          <cell r="B13">
            <v>66.48</v>
          </cell>
          <cell r="C13">
            <v>67.89</v>
          </cell>
          <cell r="D13">
            <v>44.6</v>
          </cell>
        </row>
        <row r="14">
          <cell r="A14">
            <v>41640</v>
          </cell>
          <cell r="B14">
            <v>69.349999999999994</v>
          </cell>
          <cell r="C14">
            <v>70.77</v>
          </cell>
          <cell r="D14">
            <v>44.6</v>
          </cell>
        </row>
        <row r="15">
          <cell r="A15">
            <v>41671</v>
          </cell>
          <cell r="B15">
            <v>71.44</v>
          </cell>
          <cell r="C15">
            <v>72.849999999999994</v>
          </cell>
          <cell r="D15">
            <v>44.6</v>
          </cell>
        </row>
        <row r="16">
          <cell r="A16">
            <v>41699</v>
          </cell>
          <cell r="B16">
            <v>69.36</v>
          </cell>
          <cell r="C16">
            <v>71.47</v>
          </cell>
          <cell r="D16">
            <v>44.6</v>
          </cell>
        </row>
        <row r="17">
          <cell r="A17">
            <v>41730</v>
          </cell>
          <cell r="B17">
            <v>65.900000000000006</v>
          </cell>
          <cell r="C17">
            <v>66.45</v>
          </cell>
          <cell r="D17">
            <v>44.6</v>
          </cell>
        </row>
        <row r="18">
          <cell r="A18">
            <v>41760</v>
          </cell>
          <cell r="B18">
            <v>59.66</v>
          </cell>
          <cell r="C18">
            <v>60.65</v>
          </cell>
          <cell r="D18">
            <v>44.6</v>
          </cell>
        </row>
        <row r="19">
          <cell r="A19">
            <v>41791</v>
          </cell>
          <cell r="B19">
            <v>59.19</v>
          </cell>
          <cell r="C19">
            <v>59.9</v>
          </cell>
          <cell r="D19">
            <v>44.6</v>
          </cell>
        </row>
        <row r="20">
          <cell r="A20">
            <v>41821</v>
          </cell>
          <cell r="B20">
            <v>56.31</v>
          </cell>
          <cell r="C20">
            <v>56.41</v>
          </cell>
          <cell r="D20">
            <v>44.6</v>
          </cell>
        </row>
        <row r="21">
          <cell r="A21">
            <v>41852</v>
          </cell>
          <cell r="B21">
            <v>52.54</v>
          </cell>
          <cell r="C21">
            <v>51.81</v>
          </cell>
          <cell r="D21">
            <v>44.6</v>
          </cell>
        </row>
        <row r="22">
          <cell r="A22">
            <v>41883</v>
          </cell>
          <cell r="B22">
            <v>51.98</v>
          </cell>
          <cell r="C22">
            <v>54.05</v>
          </cell>
          <cell r="D22">
            <v>44.6</v>
          </cell>
        </row>
        <row r="23">
          <cell r="A23">
            <v>41913</v>
          </cell>
          <cell r="B23">
            <v>51</v>
          </cell>
          <cell r="C23">
            <v>53</v>
          </cell>
          <cell r="D23">
            <v>44.6</v>
          </cell>
        </row>
        <row r="24">
          <cell r="A24">
            <v>41944</v>
          </cell>
          <cell r="B24">
            <v>51.19</v>
          </cell>
          <cell r="C24">
            <v>53.26</v>
          </cell>
          <cell r="D24">
            <v>44.6</v>
          </cell>
        </row>
        <row r="25">
          <cell r="A25">
            <v>41974</v>
          </cell>
          <cell r="B25">
            <v>51.79</v>
          </cell>
          <cell r="C25">
            <v>54</v>
          </cell>
          <cell r="D25">
            <v>44.6</v>
          </cell>
        </row>
        <row r="26">
          <cell r="A26">
            <v>42005</v>
          </cell>
          <cell r="B26">
            <v>52.67</v>
          </cell>
          <cell r="C26">
            <v>55</v>
          </cell>
          <cell r="D26">
            <v>44.6</v>
          </cell>
        </row>
        <row r="27">
          <cell r="A27">
            <v>42036</v>
          </cell>
          <cell r="B27">
            <v>52.39</v>
          </cell>
          <cell r="C27">
            <v>55.06</v>
          </cell>
          <cell r="D27">
            <v>44.6</v>
          </cell>
        </row>
        <row r="28">
          <cell r="A28">
            <v>42064</v>
          </cell>
          <cell r="B28">
            <v>59.74</v>
          </cell>
          <cell r="C28">
            <v>63.64</v>
          </cell>
          <cell r="D28">
            <v>44.6</v>
          </cell>
        </row>
        <row r="29">
          <cell r="A29">
            <v>42095</v>
          </cell>
          <cell r="B29">
            <v>67.47</v>
          </cell>
          <cell r="C29">
            <v>72.2</v>
          </cell>
          <cell r="D29">
            <v>44.6</v>
          </cell>
        </row>
        <row r="30">
          <cell r="A30">
            <v>42125</v>
          </cell>
          <cell r="B30">
            <v>65.41</v>
          </cell>
          <cell r="C30">
            <v>69.95</v>
          </cell>
          <cell r="D30">
            <v>54.9</v>
          </cell>
        </row>
        <row r="31">
          <cell r="A31">
            <v>42156</v>
          </cell>
          <cell r="B31">
            <v>64.25</v>
          </cell>
          <cell r="C31">
            <v>68.430000000000007</v>
          </cell>
          <cell r="D31">
            <v>54.9</v>
          </cell>
        </row>
        <row r="32">
          <cell r="A32">
            <v>42186</v>
          </cell>
          <cell r="B32">
            <v>65.599999999999994</v>
          </cell>
          <cell r="C32">
            <v>69.91</v>
          </cell>
          <cell r="D32">
            <v>54.9</v>
          </cell>
        </row>
        <row r="33">
          <cell r="A33">
            <v>42217</v>
          </cell>
          <cell r="B33">
            <v>68.239999999999995</v>
          </cell>
          <cell r="C33">
            <v>73.05</v>
          </cell>
          <cell r="D33">
            <v>54.9</v>
          </cell>
        </row>
        <row r="34">
          <cell r="A34">
            <v>42248</v>
          </cell>
          <cell r="B34">
            <v>72.14</v>
          </cell>
          <cell r="C34">
            <v>77.38</v>
          </cell>
          <cell r="D34">
            <v>54.9</v>
          </cell>
        </row>
        <row r="35">
          <cell r="A35">
            <v>42278</v>
          </cell>
          <cell r="B35">
            <v>73.31</v>
          </cell>
          <cell r="C35">
            <v>78.900000000000006</v>
          </cell>
          <cell r="D35">
            <v>54.9</v>
          </cell>
        </row>
        <row r="36">
          <cell r="A36">
            <v>42309</v>
          </cell>
          <cell r="B36">
            <v>71.709999999999994</v>
          </cell>
          <cell r="C36">
            <v>77</v>
          </cell>
          <cell r="D36">
            <v>54.9</v>
          </cell>
        </row>
        <row r="37">
          <cell r="A37">
            <v>42339</v>
          </cell>
          <cell r="B37">
            <v>70.05</v>
          </cell>
          <cell r="C37">
            <v>75.16</v>
          </cell>
          <cell r="D37">
            <v>54.9</v>
          </cell>
        </row>
        <row r="38">
          <cell r="A38">
            <v>42370</v>
          </cell>
          <cell r="B38">
            <v>75.58</v>
          </cell>
          <cell r="C38">
            <v>81.05</v>
          </cell>
          <cell r="D38">
            <v>54.9</v>
          </cell>
        </row>
        <row r="39">
          <cell r="A39">
            <v>42401</v>
          </cell>
          <cell r="B39">
            <v>80.349999999999994</v>
          </cell>
          <cell r="C39">
            <v>86.11</v>
          </cell>
          <cell r="D39">
            <v>54.9</v>
          </cell>
        </row>
        <row r="40">
          <cell r="A40">
            <v>42430</v>
          </cell>
          <cell r="B40">
            <v>76.400000000000006</v>
          </cell>
          <cell r="C40">
            <v>82.14</v>
          </cell>
          <cell r="D40">
            <v>54.9</v>
          </cell>
        </row>
        <row r="41">
          <cell r="A41">
            <v>42461</v>
          </cell>
          <cell r="B41">
            <v>78.94</v>
          </cell>
          <cell r="C41">
            <v>82.3</v>
          </cell>
          <cell r="D41">
            <v>54.9</v>
          </cell>
        </row>
        <row r="42">
          <cell r="A42">
            <v>42491</v>
          </cell>
          <cell r="B42">
            <v>83</v>
          </cell>
          <cell r="C42">
            <v>86.62</v>
          </cell>
          <cell r="D42">
            <v>54.9</v>
          </cell>
        </row>
        <row r="43">
          <cell r="A43">
            <v>42522</v>
          </cell>
          <cell r="B43">
            <v>82.51</v>
          </cell>
          <cell r="C43">
            <v>85.77</v>
          </cell>
          <cell r="D43">
            <v>54.9</v>
          </cell>
        </row>
        <row r="44">
          <cell r="A44">
            <v>42552</v>
          </cell>
          <cell r="B44">
            <v>82.01</v>
          </cell>
          <cell r="C44">
            <v>83.81</v>
          </cell>
          <cell r="D44">
            <v>54.9</v>
          </cell>
        </row>
        <row r="45">
          <cell r="A45">
            <v>42583</v>
          </cell>
          <cell r="B45">
            <v>82.14</v>
          </cell>
          <cell r="C45">
            <v>83.7</v>
          </cell>
          <cell r="D45">
            <v>54.9</v>
          </cell>
        </row>
        <row r="46">
          <cell r="A46">
            <v>42614</v>
          </cell>
          <cell r="B46">
            <v>79.42</v>
          </cell>
          <cell r="C46">
            <v>81</v>
          </cell>
          <cell r="D46">
            <v>54.9</v>
          </cell>
        </row>
        <row r="47">
          <cell r="A47">
            <v>42644</v>
          </cell>
          <cell r="B47">
            <v>79.58</v>
          </cell>
          <cell r="C47">
            <v>81.05</v>
          </cell>
          <cell r="D47">
            <v>54.9</v>
          </cell>
        </row>
        <row r="48">
          <cell r="A48">
            <v>42675</v>
          </cell>
          <cell r="B48">
            <v>81.319999999999993</v>
          </cell>
          <cell r="C48">
            <v>83</v>
          </cell>
          <cell r="D48">
            <v>54.9</v>
          </cell>
        </row>
        <row r="49">
          <cell r="A49">
            <v>42705</v>
          </cell>
          <cell r="B49">
            <v>85.59</v>
          </cell>
          <cell r="C49">
            <v>87.15</v>
          </cell>
          <cell r="D49">
            <v>54.9</v>
          </cell>
        </row>
        <row r="50">
          <cell r="A50">
            <v>42736</v>
          </cell>
          <cell r="B50">
            <v>86.88</v>
          </cell>
          <cell r="C50">
            <v>88.41</v>
          </cell>
          <cell r="D50">
            <v>54.9</v>
          </cell>
        </row>
        <row r="51">
          <cell r="A51">
            <v>42767</v>
          </cell>
          <cell r="B51">
            <v>86.78</v>
          </cell>
          <cell r="C51">
            <v>88.5</v>
          </cell>
          <cell r="D51">
            <v>54.9</v>
          </cell>
        </row>
        <row r="52">
          <cell r="A52">
            <v>42795</v>
          </cell>
          <cell r="B52">
            <v>86.98</v>
          </cell>
          <cell r="C52">
            <v>88.9</v>
          </cell>
          <cell r="D52">
            <v>54.9</v>
          </cell>
        </row>
        <row r="53">
          <cell r="A53">
            <v>42826</v>
          </cell>
          <cell r="B53">
            <v>86.35</v>
          </cell>
          <cell r="C53">
            <v>88</v>
          </cell>
          <cell r="D53">
            <v>54.9</v>
          </cell>
        </row>
        <row r="54">
          <cell r="A54">
            <v>42856</v>
          </cell>
          <cell r="B54">
            <v>86.88</v>
          </cell>
          <cell r="C54">
            <v>88.59</v>
          </cell>
          <cell r="D54">
            <v>59.8</v>
          </cell>
        </row>
        <row r="55">
          <cell r="A55">
            <v>42887</v>
          </cell>
          <cell r="B55">
            <v>87.31</v>
          </cell>
          <cell r="C55">
            <v>88.86</v>
          </cell>
          <cell r="D55">
            <v>59.8</v>
          </cell>
        </row>
        <row r="56">
          <cell r="A56">
            <v>42917</v>
          </cell>
          <cell r="B56">
            <v>80.81</v>
          </cell>
          <cell r="C56">
            <v>82.38</v>
          </cell>
          <cell r="D56">
            <v>59.8</v>
          </cell>
        </row>
        <row r="57">
          <cell r="A57">
            <v>42948</v>
          </cell>
          <cell r="B57">
            <v>77.98</v>
          </cell>
          <cell r="C57">
            <v>79.86</v>
          </cell>
          <cell r="D57">
            <v>59.8</v>
          </cell>
        </row>
        <row r="58">
          <cell r="A58">
            <v>42979</v>
          </cell>
          <cell r="B58">
            <v>77.430000000000007</v>
          </cell>
          <cell r="C58">
            <v>79.099999999999994</v>
          </cell>
          <cell r="D58">
            <v>59.8</v>
          </cell>
        </row>
        <row r="59">
          <cell r="A59">
            <v>43009</v>
          </cell>
          <cell r="B59">
            <v>75.3</v>
          </cell>
          <cell r="C59">
            <v>76.62</v>
          </cell>
          <cell r="D59">
            <v>59.8</v>
          </cell>
        </row>
        <row r="60">
          <cell r="A60">
            <v>43040</v>
          </cell>
          <cell r="B60">
            <v>76.84</v>
          </cell>
          <cell r="C60">
            <v>78.55</v>
          </cell>
          <cell r="D60">
            <v>59.8</v>
          </cell>
        </row>
        <row r="61">
          <cell r="A61">
            <v>43070</v>
          </cell>
          <cell r="B61">
            <v>81.12</v>
          </cell>
          <cell r="C61">
            <v>82.79</v>
          </cell>
          <cell r="D61">
            <v>59.8</v>
          </cell>
        </row>
        <row r="62">
          <cell r="A62">
            <v>43101</v>
          </cell>
          <cell r="B62">
            <v>87.98</v>
          </cell>
          <cell r="C62">
            <v>89.77</v>
          </cell>
          <cell r="D62">
            <v>59.8</v>
          </cell>
        </row>
        <row r="63">
          <cell r="A63">
            <v>43132</v>
          </cell>
          <cell r="B63">
            <v>88.26</v>
          </cell>
          <cell r="C63">
            <v>89.83</v>
          </cell>
          <cell r="D63">
            <v>59.8</v>
          </cell>
        </row>
        <row r="64">
          <cell r="A64">
            <v>43160</v>
          </cell>
          <cell r="B64">
            <v>93.44</v>
          </cell>
          <cell r="C64">
            <v>95.4</v>
          </cell>
          <cell r="D64">
            <v>59.8</v>
          </cell>
        </row>
        <row r="65">
          <cell r="A65">
            <v>43191</v>
          </cell>
          <cell r="B65">
            <v>100.51</v>
          </cell>
          <cell r="C65">
            <v>102.52</v>
          </cell>
          <cell r="D65">
            <v>59.8</v>
          </cell>
        </row>
        <row r="66">
          <cell r="A66">
            <v>43221</v>
          </cell>
          <cell r="B66">
            <v>112.14</v>
          </cell>
          <cell r="C66">
            <v>114.57</v>
          </cell>
          <cell r="D66">
            <v>56.22</v>
          </cell>
        </row>
        <row r="67">
          <cell r="A67">
            <v>43252</v>
          </cell>
          <cell r="B67">
            <v>118.97</v>
          </cell>
          <cell r="C67">
            <v>120.75</v>
          </cell>
          <cell r="D67">
            <v>56.22</v>
          </cell>
        </row>
        <row r="68">
          <cell r="A68">
            <v>43282</v>
          </cell>
          <cell r="B68">
            <v>108.71</v>
          </cell>
          <cell r="C68">
            <v>110.36</v>
          </cell>
          <cell r="D68">
            <v>56.22</v>
          </cell>
        </row>
        <row r="69">
          <cell r="A69">
            <v>43313</v>
          </cell>
          <cell r="B69">
            <v>103.26</v>
          </cell>
          <cell r="C69">
            <v>104.91</v>
          </cell>
          <cell r="D69">
            <v>56.22</v>
          </cell>
        </row>
        <row r="70">
          <cell r="A70">
            <v>43344</v>
          </cell>
          <cell r="B70">
            <v>101.35</v>
          </cell>
          <cell r="C70">
            <v>102.95</v>
          </cell>
          <cell r="D70">
            <v>56.22</v>
          </cell>
        </row>
        <row r="71">
          <cell r="A71">
            <v>43374</v>
          </cell>
          <cell r="B71">
            <v>98.18</v>
          </cell>
          <cell r="C71">
            <v>99.77</v>
          </cell>
          <cell r="D71">
            <v>56.22</v>
          </cell>
        </row>
        <row r="72">
          <cell r="A72">
            <v>43405</v>
          </cell>
          <cell r="B72">
            <v>93.82</v>
          </cell>
          <cell r="C72">
            <v>95.47</v>
          </cell>
          <cell r="D72">
            <v>56.22</v>
          </cell>
        </row>
        <row r="73">
          <cell r="A73">
            <v>43435</v>
          </cell>
          <cell r="B73">
            <v>96.04</v>
          </cell>
          <cell r="C73">
            <v>97.56</v>
          </cell>
          <cell r="D73">
            <v>56.22</v>
          </cell>
        </row>
        <row r="74">
          <cell r="A74">
            <v>43466</v>
          </cell>
          <cell r="B74">
            <v>94.28</v>
          </cell>
          <cell r="C74">
            <v>95.77</v>
          </cell>
          <cell r="D74">
            <v>56.22</v>
          </cell>
        </row>
        <row r="75">
          <cell r="A75">
            <v>43497</v>
          </cell>
          <cell r="B75">
            <v>92.78</v>
          </cell>
          <cell r="C75">
            <v>94.25</v>
          </cell>
          <cell r="D75">
            <v>56.22</v>
          </cell>
        </row>
        <row r="76">
          <cell r="A76">
            <v>43525</v>
          </cell>
          <cell r="B76">
            <v>92.85</v>
          </cell>
          <cell r="C76">
            <v>94.31</v>
          </cell>
          <cell r="D76">
            <v>56.22</v>
          </cell>
        </row>
        <row r="77">
          <cell r="A77">
            <v>43556</v>
          </cell>
          <cell r="B77">
            <v>93.11</v>
          </cell>
          <cell r="C77">
            <v>94.58</v>
          </cell>
          <cell r="D77">
            <v>56.22</v>
          </cell>
        </row>
        <row r="78">
          <cell r="A78">
            <v>43586</v>
          </cell>
          <cell r="B78">
            <v>91.52</v>
          </cell>
          <cell r="C78">
            <v>92.97</v>
          </cell>
          <cell r="D78">
            <v>64.42</v>
          </cell>
        </row>
        <row r="79">
          <cell r="A79">
            <v>43617</v>
          </cell>
          <cell r="B79">
            <v>88.97</v>
          </cell>
          <cell r="C79">
            <v>90.37</v>
          </cell>
          <cell r="D79">
            <v>64.42</v>
          </cell>
        </row>
        <row r="80">
          <cell r="A80">
            <v>43647</v>
          </cell>
          <cell r="B80">
            <v>83.74</v>
          </cell>
          <cell r="C80">
            <v>85.06</v>
          </cell>
          <cell r="D80">
            <v>64.42</v>
          </cell>
        </row>
        <row r="81">
          <cell r="A81">
            <v>43678</v>
          </cell>
          <cell r="B81">
            <v>77.349999999999994</v>
          </cell>
          <cell r="C81">
            <v>78.569999999999993</v>
          </cell>
          <cell r="D81">
            <v>64.42</v>
          </cell>
        </row>
        <row r="82">
          <cell r="A82">
            <v>43709</v>
          </cell>
          <cell r="B82">
            <v>78.069999999999993</v>
          </cell>
          <cell r="C82">
            <v>79.34</v>
          </cell>
          <cell r="D82">
            <v>64.42</v>
          </cell>
        </row>
        <row r="83">
          <cell r="A83">
            <v>43739</v>
          </cell>
          <cell r="B83">
            <v>79.27</v>
          </cell>
          <cell r="C83">
            <v>80.510000000000005</v>
          </cell>
          <cell r="D83">
            <v>64.42</v>
          </cell>
        </row>
        <row r="84">
          <cell r="A84">
            <v>43770</v>
          </cell>
          <cell r="B84">
            <v>81.33</v>
          </cell>
          <cell r="C84">
            <v>82.52</v>
          </cell>
          <cell r="D84">
            <v>64.42</v>
          </cell>
        </row>
        <row r="85">
          <cell r="A85">
            <v>43800</v>
          </cell>
          <cell r="B85">
            <v>84.76</v>
          </cell>
          <cell r="C85">
            <v>86.85</v>
          </cell>
          <cell r="D85">
            <v>64.42</v>
          </cell>
        </row>
        <row r="86">
          <cell r="A86">
            <v>43831</v>
          </cell>
          <cell r="B86">
            <v>86.71</v>
          </cell>
          <cell r="C86">
            <v>90.43</v>
          </cell>
          <cell r="D86">
            <v>64.42</v>
          </cell>
        </row>
        <row r="87">
          <cell r="A87">
            <v>43862</v>
          </cell>
          <cell r="B87">
            <v>90.31</v>
          </cell>
          <cell r="C87">
            <v>94.64</v>
          </cell>
          <cell r="D87">
            <v>64.42</v>
          </cell>
        </row>
        <row r="88">
          <cell r="A88">
            <v>43891</v>
          </cell>
          <cell r="B88">
            <v>91.9</v>
          </cell>
          <cell r="C88">
            <v>96.31</v>
          </cell>
          <cell r="D88">
            <v>64.42</v>
          </cell>
        </row>
        <row r="89">
          <cell r="A89">
            <v>43922</v>
          </cell>
          <cell r="B89">
            <v>88.86</v>
          </cell>
          <cell r="C89">
            <v>93.12</v>
          </cell>
          <cell r="D89">
            <v>64.42</v>
          </cell>
        </row>
        <row r="90">
          <cell r="A90">
            <v>43952</v>
          </cell>
          <cell r="B90">
            <v>84.75</v>
          </cell>
          <cell r="C90">
            <v>88.06</v>
          </cell>
          <cell r="D90">
            <v>72</v>
          </cell>
        </row>
        <row r="91">
          <cell r="A91">
            <v>43983</v>
          </cell>
          <cell r="B91">
            <v>86.39</v>
          </cell>
          <cell r="C91">
            <v>89.67</v>
          </cell>
          <cell r="D91">
            <v>72</v>
          </cell>
        </row>
        <row r="92">
          <cell r="A92">
            <v>44013</v>
          </cell>
          <cell r="B92">
            <v>87.62</v>
          </cell>
          <cell r="C92">
            <v>90.95</v>
          </cell>
          <cell r="D92">
            <v>72</v>
          </cell>
        </row>
        <row r="93">
          <cell r="A93">
            <v>44044</v>
          </cell>
          <cell r="B93">
            <v>96.98</v>
          </cell>
          <cell r="C93">
            <v>100.66</v>
          </cell>
          <cell r="D93">
            <v>72</v>
          </cell>
        </row>
        <row r="94">
          <cell r="A94">
            <v>44075</v>
          </cell>
          <cell r="B94">
            <v>100.84</v>
          </cell>
          <cell r="C94">
            <v>103.7</v>
          </cell>
          <cell r="D94">
            <v>72</v>
          </cell>
        </row>
        <row r="95">
          <cell r="A95">
            <v>44105</v>
          </cell>
          <cell r="B95">
            <v>113.51</v>
          </cell>
          <cell r="C95">
            <v>117.19</v>
          </cell>
          <cell r="D95">
            <v>72</v>
          </cell>
        </row>
        <row r="96">
          <cell r="A96">
            <v>44136</v>
          </cell>
          <cell r="B96">
            <v>123.97</v>
          </cell>
          <cell r="C96">
            <v>129.02000000000001</v>
          </cell>
          <cell r="D96">
            <v>72</v>
          </cell>
        </row>
        <row r="97">
          <cell r="A97">
            <v>44166</v>
          </cell>
          <cell r="B97">
            <v>122.79</v>
          </cell>
          <cell r="C97">
            <v>127.79</v>
          </cell>
          <cell r="D97">
            <v>72</v>
          </cell>
        </row>
        <row r="98">
          <cell r="A98">
            <v>44197</v>
          </cell>
          <cell r="B98">
            <v>136.47</v>
          </cell>
          <cell r="C98">
            <v>142.03</v>
          </cell>
          <cell r="D98">
            <v>72</v>
          </cell>
        </row>
        <row r="99">
          <cell r="A99">
            <v>44228</v>
          </cell>
          <cell r="B99">
            <v>151.75</v>
          </cell>
          <cell r="C99">
            <v>157.91999999999999</v>
          </cell>
          <cell r="D99">
            <v>72</v>
          </cell>
        </row>
        <row r="100">
          <cell r="A100">
            <v>44256</v>
          </cell>
          <cell r="B100">
            <v>158.71</v>
          </cell>
          <cell r="C100">
            <v>165.17</v>
          </cell>
          <cell r="D100">
            <v>72</v>
          </cell>
        </row>
        <row r="101">
          <cell r="A101">
            <v>44287</v>
          </cell>
          <cell r="B101">
            <v>156.18</v>
          </cell>
          <cell r="C101">
            <v>162.55000000000001</v>
          </cell>
          <cell r="D101">
            <v>72</v>
          </cell>
        </row>
        <row r="102">
          <cell r="A102">
            <v>44317</v>
          </cell>
          <cell r="B102">
            <v>163.19</v>
          </cell>
          <cell r="C102">
            <v>169.84</v>
          </cell>
          <cell r="D102">
            <v>77.45</v>
          </cell>
        </row>
        <row r="103">
          <cell r="A103">
            <v>44348</v>
          </cell>
          <cell r="B103">
            <v>155.94999999999999</v>
          </cell>
          <cell r="C103">
            <v>162.29</v>
          </cell>
          <cell r="D103">
            <v>77.45</v>
          </cell>
        </row>
        <row r="104">
          <cell r="A104">
            <v>44378</v>
          </cell>
          <cell r="B104">
            <v>157.13999999999999</v>
          </cell>
          <cell r="C104">
            <v>163.51</v>
          </cell>
          <cell r="D104">
            <v>77.45</v>
          </cell>
        </row>
        <row r="105">
          <cell r="A105">
            <v>44409</v>
          </cell>
          <cell r="B105">
            <v>166.76</v>
          </cell>
          <cell r="C105">
            <v>173.55</v>
          </cell>
          <cell r="D105">
            <v>77.45</v>
          </cell>
        </row>
        <row r="106">
          <cell r="A106">
            <v>44440</v>
          </cell>
          <cell r="B106">
            <v>168.47</v>
          </cell>
          <cell r="C106">
            <v>175.32</v>
          </cell>
          <cell r="D106">
            <v>77.45</v>
          </cell>
        </row>
        <row r="107">
          <cell r="A107">
            <v>44470</v>
          </cell>
          <cell r="B107">
            <v>187.6</v>
          </cell>
          <cell r="C107">
            <v>195.23</v>
          </cell>
          <cell r="D107">
            <v>77.45</v>
          </cell>
        </row>
        <row r="108">
          <cell r="A108">
            <v>44501</v>
          </cell>
          <cell r="B108">
            <v>195.5</v>
          </cell>
          <cell r="C108">
            <v>203.15</v>
          </cell>
          <cell r="D108">
            <v>77.45</v>
          </cell>
        </row>
        <row r="109">
          <cell r="A109">
            <v>44531</v>
          </cell>
          <cell r="B109">
            <v>202.16</v>
          </cell>
          <cell r="C109">
            <v>209.75</v>
          </cell>
          <cell r="D109">
            <v>77.45</v>
          </cell>
        </row>
        <row r="110">
          <cell r="A110">
            <v>44562</v>
          </cell>
          <cell r="B110">
            <v>217.1</v>
          </cell>
          <cell r="C110">
            <v>223.26</v>
          </cell>
          <cell r="D110">
            <v>77.45</v>
          </cell>
        </row>
        <row r="111">
          <cell r="A111">
            <v>44593</v>
          </cell>
          <cell r="B111">
            <v>231.34</v>
          </cell>
          <cell r="C111">
            <v>231.67</v>
          </cell>
          <cell r="D111">
            <v>77.45</v>
          </cell>
        </row>
        <row r="112">
          <cell r="A112">
            <v>44621</v>
          </cell>
          <cell r="B112">
            <v>235.97</v>
          </cell>
          <cell r="C112">
            <v>232.87</v>
          </cell>
          <cell r="D112">
            <v>77.45</v>
          </cell>
        </row>
        <row r="113">
          <cell r="A113">
            <v>44652</v>
          </cell>
          <cell r="B113">
            <v>242.88</v>
          </cell>
          <cell r="C113">
            <v>238.12</v>
          </cell>
          <cell r="D113">
            <v>77.45</v>
          </cell>
        </row>
        <row r="114">
          <cell r="A114">
            <v>44682</v>
          </cell>
          <cell r="B114">
            <v>261.89</v>
          </cell>
          <cell r="C114">
            <v>256.75</v>
          </cell>
          <cell r="D114">
            <v>82.6</v>
          </cell>
        </row>
        <row r="115">
          <cell r="A115">
            <v>44713</v>
          </cell>
          <cell r="B115">
            <v>251.47</v>
          </cell>
          <cell r="C115">
            <v>244.76</v>
          </cell>
          <cell r="D115">
            <v>82.6</v>
          </cell>
        </row>
        <row r="116">
          <cell r="A116">
            <v>44743</v>
          </cell>
          <cell r="B116">
            <v>200.23</v>
          </cell>
          <cell r="C116">
            <v>199.05</v>
          </cell>
          <cell r="D116">
            <v>82.6</v>
          </cell>
        </row>
        <row r="117">
          <cell r="A117">
            <v>44774</v>
          </cell>
          <cell r="B117">
            <v>204.98</v>
          </cell>
          <cell r="C117">
            <v>207.15</v>
          </cell>
          <cell r="D117">
            <v>82.6</v>
          </cell>
        </row>
        <row r="118">
          <cell r="A118">
            <v>44805</v>
          </cell>
          <cell r="B118">
            <v>200.82</v>
          </cell>
          <cell r="C118">
            <v>203.98</v>
          </cell>
          <cell r="D118">
            <v>82.6</v>
          </cell>
        </row>
        <row r="119">
          <cell r="A119">
            <v>44835</v>
          </cell>
          <cell r="B119">
            <v>171.06</v>
          </cell>
          <cell r="C119">
            <v>169.92</v>
          </cell>
          <cell r="D119">
            <v>82.6</v>
          </cell>
        </row>
        <row r="120">
          <cell r="A120">
            <v>44866</v>
          </cell>
          <cell r="B120">
            <v>168.77</v>
          </cell>
          <cell r="C120">
            <v>169.83</v>
          </cell>
          <cell r="D120">
            <v>82.6</v>
          </cell>
        </row>
        <row r="121">
          <cell r="A121">
            <v>44896</v>
          </cell>
          <cell r="B121">
            <v>170.79</v>
          </cell>
          <cell r="C121">
            <v>172.26</v>
          </cell>
          <cell r="D121">
            <v>82.6</v>
          </cell>
        </row>
        <row r="122">
          <cell r="A122">
            <v>44927</v>
          </cell>
          <cell r="B122">
            <v>171.1</v>
          </cell>
          <cell r="C122">
            <v>172.19</v>
          </cell>
          <cell r="D122">
            <v>82.6</v>
          </cell>
        </row>
        <row r="123">
          <cell r="A123">
            <v>44958</v>
          </cell>
          <cell r="B123">
            <v>169.02</v>
          </cell>
          <cell r="C123">
            <v>170.15</v>
          </cell>
          <cell r="D123">
            <v>82.6</v>
          </cell>
        </row>
        <row r="124">
          <cell r="A124">
            <v>44986</v>
          </cell>
          <cell r="B124">
            <v>157.53</v>
          </cell>
          <cell r="C124">
            <v>158.12</v>
          </cell>
          <cell r="D124">
            <v>82.6</v>
          </cell>
        </row>
        <row r="125">
          <cell r="A125">
            <v>45017</v>
          </cell>
          <cell r="B125">
            <v>142.09</v>
          </cell>
          <cell r="C125">
            <v>142.76</v>
          </cell>
          <cell r="D125">
            <v>82.6</v>
          </cell>
        </row>
        <row r="126">
          <cell r="A126">
            <v>45047</v>
          </cell>
          <cell r="B126">
            <v>125.94</v>
          </cell>
          <cell r="C126">
            <v>125.94</v>
          </cell>
          <cell r="D126">
            <v>120.45</v>
          </cell>
        </row>
        <row r="127">
          <cell r="A127">
            <v>45078</v>
          </cell>
          <cell r="B127">
            <v>127.79</v>
          </cell>
          <cell r="C127">
            <v>127.79</v>
          </cell>
          <cell r="D127">
            <v>120.45</v>
          </cell>
        </row>
        <row r="128">
          <cell r="A128">
            <v>45108</v>
          </cell>
          <cell r="B128">
            <v>121</v>
          </cell>
          <cell r="C128">
            <v>120.88</v>
          </cell>
          <cell r="D128">
            <v>120.45</v>
          </cell>
        </row>
        <row r="129">
          <cell r="A129">
            <v>45139</v>
          </cell>
          <cell r="B129">
            <v>127.89</v>
          </cell>
          <cell r="C129">
            <v>127.89</v>
          </cell>
          <cell r="D129">
            <v>120.45</v>
          </cell>
        </row>
        <row r="130">
          <cell r="A130">
            <v>45170</v>
          </cell>
          <cell r="B130">
            <v>129.21</v>
          </cell>
          <cell r="C130">
            <v>129.21</v>
          </cell>
          <cell r="D130">
            <v>120.45</v>
          </cell>
        </row>
        <row r="131">
          <cell r="A131">
            <v>45200</v>
          </cell>
          <cell r="B131">
            <v>128.38999999999999</v>
          </cell>
          <cell r="C131">
            <v>128.38999999999999</v>
          </cell>
          <cell r="D131">
            <v>120.45</v>
          </cell>
        </row>
        <row r="132">
          <cell r="A132">
            <v>45231</v>
          </cell>
          <cell r="B132">
            <v>122.88</v>
          </cell>
          <cell r="C132">
            <v>122.88</v>
          </cell>
          <cell r="D132">
            <v>120.45</v>
          </cell>
        </row>
        <row r="133">
          <cell r="A133">
            <v>45261</v>
          </cell>
          <cell r="B133">
            <v>121.99</v>
          </cell>
          <cell r="C133">
            <v>121.99</v>
          </cell>
          <cell r="D133">
            <v>120.45</v>
          </cell>
        </row>
        <row r="134">
          <cell r="A134">
            <v>45292</v>
          </cell>
          <cell r="B134">
            <v>124.66</v>
          </cell>
          <cell r="C134">
            <v>124.66</v>
          </cell>
          <cell r="D134">
            <v>120.45</v>
          </cell>
        </row>
        <row r="135">
          <cell r="A135">
            <v>45323</v>
          </cell>
          <cell r="B135">
            <v>128.97999999999999</v>
          </cell>
          <cell r="C135">
            <v>128.97999999999999</v>
          </cell>
          <cell r="D135">
            <v>120.45</v>
          </cell>
        </row>
        <row r="136">
          <cell r="A136">
            <v>45352</v>
          </cell>
          <cell r="B136">
            <v>133.27000000000001</v>
          </cell>
          <cell r="C136">
            <v>133.27000000000001</v>
          </cell>
          <cell r="D136">
            <v>120.45</v>
          </cell>
        </row>
        <row r="137">
          <cell r="A137">
            <v>45383</v>
          </cell>
          <cell r="B137">
            <v>125.35</v>
          </cell>
          <cell r="C137">
            <v>125.35</v>
          </cell>
          <cell r="D137">
            <v>120.45</v>
          </cell>
        </row>
        <row r="138">
          <cell r="A138">
            <v>45413</v>
          </cell>
          <cell r="B138">
            <v>120.89</v>
          </cell>
          <cell r="C138">
            <v>120.89</v>
          </cell>
          <cell r="D138">
            <v>119.09</v>
          </cell>
        </row>
        <row r="139">
          <cell r="A139">
            <v>45444</v>
          </cell>
          <cell r="B139">
            <v>122.72</v>
          </cell>
          <cell r="C139">
            <v>122.38</v>
          </cell>
          <cell r="D139">
            <v>119.09</v>
          </cell>
        </row>
        <row r="140">
          <cell r="A140">
            <v>45474</v>
          </cell>
          <cell r="B140">
            <v>128.47</v>
          </cell>
          <cell r="C140">
            <v>128.15</v>
          </cell>
          <cell r="D140">
            <v>119.09</v>
          </cell>
        </row>
        <row r="141">
          <cell r="A141">
            <v>45505</v>
          </cell>
          <cell r="B141">
            <v>123.5409528</v>
          </cell>
          <cell r="C141">
            <v>124.6552386</v>
          </cell>
          <cell r="D141">
            <v>119.0899963</v>
          </cell>
        </row>
        <row r="142">
          <cell r="A142">
            <v>45536</v>
          </cell>
          <cell r="B142">
            <v>123.5409528</v>
          </cell>
          <cell r="C142">
            <v>124.6552386</v>
          </cell>
          <cell r="D142">
            <v>119.0899963</v>
          </cell>
        </row>
        <row r="143">
          <cell r="A143">
            <v>45566</v>
          </cell>
          <cell r="B143">
            <v>125.2354563</v>
          </cell>
          <cell r="C143">
            <v>126.4354539</v>
          </cell>
          <cell r="D143">
            <v>119.0899963</v>
          </cell>
        </row>
        <row r="144">
          <cell r="A144">
            <v>45597</v>
          </cell>
          <cell r="B144">
            <v>123.7716666</v>
          </cell>
          <cell r="C144">
            <v>124.9716665</v>
          </cell>
          <cell r="D144">
            <v>119.0899963</v>
          </cell>
        </row>
        <row r="145">
          <cell r="A145">
            <v>45627</v>
          </cell>
          <cell r="B145">
            <v>126.24800260000001</v>
          </cell>
          <cell r="C145">
            <v>127.4479996</v>
          </cell>
          <cell r="D145">
            <v>119.0899963</v>
          </cell>
        </row>
      </sheetData>
      <sheetData sheetId="1">
        <row r="2">
          <cell r="A2">
            <v>41275</v>
          </cell>
          <cell r="B2">
            <v>78.152272999999994</v>
          </cell>
          <cell r="C2">
            <v>85.506818249999995</v>
          </cell>
          <cell r="D2">
            <v>85.574049860000002</v>
          </cell>
        </row>
        <row r="3">
          <cell r="A3">
            <v>41306</v>
          </cell>
          <cell r="B3">
            <v>81.646666629999999</v>
          </cell>
          <cell r="C3">
            <v>89.722223069999998</v>
          </cell>
          <cell r="D3">
            <v>92.735531699999996</v>
          </cell>
        </row>
        <row r="4">
          <cell r="A4">
            <v>41334</v>
          </cell>
          <cell r="B4">
            <v>87.918000030000002</v>
          </cell>
          <cell r="C4">
            <v>94.397500609999994</v>
          </cell>
          <cell r="D4">
            <v>102.60251270000001</v>
          </cell>
        </row>
        <row r="5">
          <cell r="A5">
            <v>41365</v>
          </cell>
          <cell r="B5">
            <v>84.677273490000005</v>
          </cell>
          <cell r="C5">
            <v>92.849999859999997</v>
          </cell>
          <cell r="D5">
            <v>103.8779366</v>
          </cell>
        </row>
        <row r="6">
          <cell r="A6">
            <v>41395</v>
          </cell>
          <cell r="B6">
            <v>84.335713699999999</v>
          </cell>
          <cell r="C6">
            <v>92.676190689999999</v>
          </cell>
          <cell r="D6">
            <v>96.183377949999993</v>
          </cell>
        </row>
        <row r="7">
          <cell r="A7">
            <v>41426</v>
          </cell>
          <cell r="B7">
            <v>85.470999910000003</v>
          </cell>
          <cell r="C7">
            <v>93.079999920000006</v>
          </cell>
          <cell r="D7">
            <v>88.49712753</v>
          </cell>
        </row>
        <row r="8">
          <cell r="A8">
            <v>41456</v>
          </cell>
          <cell r="B8">
            <v>85.04304372</v>
          </cell>
          <cell r="C8">
            <v>92.615217459999997</v>
          </cell>
          <cell r="D8">
            <v>93.367880119999995</v>
          </cell>
        </row>
        <row r="9">
          <cell r="A9">
            <v>41487</v>
          </cell>
          <cell r="B9">
            <v>87.372726790000002</v>
          </cell>
          <cell r="C9">
            <v>92.588636219999998</v>
          </cell>
          <cell r="D9">
            <v>91.658867229999998</v>
          </cell>
        </row>
        <row r="10">
          <cell r="A10">
            <v>41518</v>
          </cell>
          <cell r="B10">
            <v>84.197000119999998</v>
          </cell>
          <cell r="C10">
            <v>89.952500529999995</v>
          </cell>
          <cell r="D10">
            <v>92.946314619999995</v>
          </cell>
        </row>
        <row r="11">
          <cell r="A11">
            <v>41548</v>
          </cell>
          <cell r="B11">
            <v>82.128260740000002</v>
          </cell>
          <cell r="C11">
            <v>89.376086360000002</v>
          </cell>
          <cell r="D11">
            <v>97.043730030000006</v>
          </cell>
        </row>
        <row r="12">
          <cell r="A12">
            <v>41579</v>
          </cell>
          <cell r="B12">
            <v>76.672499849999994</v>
          </cell>
          <cell r="C12">
            <v>84.895000080000003</v>
          </cell>
          <cell r="D12">
            <v>90.275394439999999</v>
          </cell>
        </row>
        <row r="13">
          <cell r="A13">
            <v>41609</v>
          </cell>
          <cell r="B13">
            <v>81.819523399999994</v>
          </cell>
          <cell r="C13">
            <v>87.381905689999996</v>
          </cell>
          <cell r="D13">
            <v>89.933937799999995</v>
          </cell>
        </row>
        <row r="14">
          <cell r="A14">
            <v>41640</v>
          </cell>
          <cell r="B14">
            <v>85.088636219999998</v>
          </cell>
          <cell r="C14">
            <v>90.895454749999999</v>
          </cell>
          <cell r="D14">
            <v>92.741377049999997</v>
          </cell>
        </row>
        <row r="15">
          <cell r="A15">
            <v>41671</v>
          </cell>
          <cell r="B15">
            <v>86.995000840000003</v>
          </cell>
          <cell r="C15">
            <v>93.887500759999995</v>
          </cell>
          <cell r="D15">
            <v>94.671592709999999</v>
          </cell>
        </row>
        <row r="16">
          <cell r="A16">
            <v>41699</v>
          </cell>
          <cell r="B16">
            <v>91.887221870000005</v>
          </cell>
          <cell r="C16">
            <v>97.233334859999999</v>
          </cell>
          <cell r="D16">
            <v>94.101199679999993</v>
          </cell>
        </row>
        <row r="17">
          <cell r="A17">
            <v>41730</v>
          </cell>
          <cell r="B17">
            <v>91.482150649999994</v>
          </cell>
          <cell r="C17">
            <v>94.21249924</v>
          </cell>
          <cell r="D17">
            <v>92.830458829999998</v>
          </cell>
        </row>
        <row r="18">
          <cell r="A18">
            <v>41760</v>
          </cell>
          <cell r="B18">
            <v>89.665238149999993</v>
          </cell>
          <cell r="C18">
            <v>92.488095240000007</v>
          </cell>
          <cell r="D18">
            <v>87.077741709999998</v>
          </cell>
        </row>
        <row r="19">
          <cell r="A19">
            <v>41791</v>
          </cell>
          <cell r="B19">
            <v>85.249501039999998</v>
          </cell>
          <cell r="C19">
            <v>90.804999159999994</v>
          </cell>
          <cell r="D19">
            <v>84.990243910000004</v>
          </cell>
        </row>
        <row r="20">
          <cell r="A20">
            <v>41821</v>
          </cell>
          <cell r="B20">
            <v>69.732608959999993</v>
          </cell>
          <cell r="C20">
            <v>83.857827229999998</v>
          </cell>
          <cell r="D20">
            <v>81.299700860000002</v>
          </cell>
        </row>
        <row r="21">
          <cell r="A21">
            <v>41852</v>
          </cell>
          <cell r="B21">
            <v>64.994285770000005</v>
          </cell>
          <cell r="C21">
            <v>74.038096109999998</v>
          </cell>
          <cell r="D21">
            <v>73.798759099999998</v>
          </cell>
        </row>
        <row r="22">
          <cell r="A22">
            <v>41883</v>
          </cell>
          <cell r="B22">
            <v>66.184545</v>
          </cell>
          <cell r="C22">
            <v>73.381817900000001</v>
          </cell>
          <cell r="D22">
            <v>71.807108099999994</v>
          </cell>
        </row>
        <row r="23">
          <cell r="A23">
            <v>41913</v>
          </cell>
          <cell r="B23">
            <v>63.912727699999998</v>
          </cell>
          <cell r="C23">
            <v>70.356817419999999</v>
          </cell>
          <cell r="D23">
            <v>67.263259540000007</v>
          </cell>
        </row>
        <row r="24">
          <cell r="A24">
            <v>41944</v>
          </cell>
          <cell r="B24">
            <v>61.172999760000003</v>
          </cell>
          <cell r="C24">
            <v>67.56000023</v>
          </cell>
          <cell r="D24">
            <v>64.357485010000005</v>
          </cell>
        </row>
        <row r="25">
          <cell r="A25">
            <v>41974</v>
          </cell>
          <cell r="B25">
            <v>60.703809649999997</v>
          </cell>
          <cell r="C25">
            <v>68.214285349999997</v>
          </cell>
          <cell r="D25">
            <v>62.343330199999997</v>
          </cell>
        </row>
        <row r="26">
          <cell r="A26">
            <v>42005</v>
          </cell>
          <cell r="B26">
            <v>59.318095069999998</v>
          </cell>
          <cell r="C26">
            <v>67.269047689999994</v>
          </cell>
          <cell r="D26">
            <v>63.31261971</v>
          </cell>
        </row>
        <row r="27">
          <cell r="A27">
            <v>42036</v>
          </cell>
          <cell r="B27">
            <v>63.206666730000002</v>
          </cell>
          <cell r="C27">
            <v>69.694445290000004</v>
          </cell>
          <cell r="D27">
            <v>59.580320989999997</v>
          </cell>
        </row>
        <row r="28">
          <cell r="A28">
            <v>42064</v>
          </cell>
          <cell r="B28">
            <v>62.486190430000001</v>
          </cell>
          <cell r="C28">
            <v>69.392856420000001</v>
          </cell>
          <cell r="D28">
            <v>60.214269729999998</v>
          </cell>
        </row>
        <row r="29">
          <cell r="A29">
            <v>42095</v>
          </cell>
          <cell r="B29">
            <v>65.056999779999998</v>
          </cell>
          <cell r="C29">
            <v>71.512500380000006</v>
          </cell>
          <cell r="D29">
            <v>70.65087776</v>
          </cell>
        </row>
        <row r="30">
          <cell r="A30">
            <v>42125</v>
          </cell>
          <cell r="B30">
            <v>65.001499370000005</v>
          </cell>
          <cell r="C30">
            <v>72.96249924</v>
          </cell>
          <cell r="D30">
            <v>67.814457700000006</v>
          </cell>
        </row>
        <row r="31">
          <cell r="A31">
            <v>42156</v>
          </cell>
          <cell r="B31">
            <v>64.551905309999995</v>
          </cell>
          <cell r="C31">
            <v>72.421428500000005</v>
          </cell>
          <cell r="D31">
            <v>66.542277740000003</v>
          </cell>
        </row>
        <row r="32">
          <cell r="A32">
            <v>42186</v>
          </cell>
          <cell r="B32">
            <v>65.347391049999999</v>
          </cell>
          <cell r="C32">
            <v>72.543479590000004</v>
          </cell>
          <cell r="D32">
            <v>65.09383459</v>
          </cell>
        </row>
        <row r="33">
          <cell r="A33">
            <v>42217</v>
          </cell>
          <cell r="B33">
            <v>65.142381760000006</v>
          </cell>
          <cell r="C33">
            <v>71.766665869999997</v>
          </cell>
          <cell r="D33">
            <v>62.175372709999998</v>
          </cell>
        </row>
        <row r="34">
          <cell r="A34">
            <v>42248</v>
          </cell>
          <cell r="B34">
            <v>61.582499890000001</v>
          </cell>
          <cell r="C34">
            <v>68.94749985</v>
          </cell>
          <cell r="D34">
            <v>59.144352529999999</v>
          </cell>
        </row>
        <row r="35">
          <cell r="A35">
            <v>42278</v>
          </cell>
          <cell r="B35">
            <v>62.381904599999999</v>
          </cell>
          <cell r="C35">
            <v>68.949999489999996</v>
          </cell>
          <cell r="D35">
            <v>60.142276219999999</v>
          </cell>
        </row>
        <row r="36">
          <cell r="A36">
            <v>42309</v>
          </cell>
          <cell r="B36">
            <v>61.592499920000002</v>
          </cell>
          <cell r="C36">
            <v>69.132500460000003</v>
          </cell>
          <cell r="D36">
            <v>60.244742389999999</v>
          </cell>
        </row>
        <row r="37">
          <cell r="A37">
            <v>42339</v>
          </cell>
          <cell r="B37">
            <v>63.253333499999997</v>
          </cell>
          <cell r="C37">
            <v>70.002381459999995</v>
          </cell>
          <cell r="D37">
            <v>57.647175019999999</v>
          </cell>
        </row>
        <row r="38">
          <cell r="A38">
            <v>42370</v>
          </cell>
          <cell r="B38">
            <v>61.770500370000001</v>
          </cell>
          <cell r="C38">
            <v>68.909999850000005</v>
          </cell>
          <cell r="D38">
            <v>60.032635499999998</v>
          </cell>
        </row>
        <row r="39">
          <cell r="A39">
            <v>42401</v>
          </cell>
          <cell r="B39">
            <v>59.354736529999997</v>
          </cell>
          <cell r="C39">
            <v>66.718420730000005</v>
          </cell>
          <cell r="D39">
            <v>64.162958849999995</v>
          </cell>
        </row>
        <row r="40">
          <cell r="A40">
            <v>42430</v>
          </cell>
          <cell r="B40">
            <v>57.984090809999998</v>
          </cell>
          <cell r="C40">
            <v>65.465910480000005</v>
          </cell>
          <cell r="D40">
            <v>65.782947710000002</v>
          </cell>
        </row>
        <row r="41">
          <cell r="A41">
            <v>42461</v>
          </cell>
          <cell r="B41">
            <v>61.529499629999997</v>
          </cell>
          <cell r="C41">
            <v>68.969999689999995</v>
          </cell>
          <cell r="D41">
            <v>71.089240649999994</v>
          </cell>
        </row>
        <row r="42">
          <cell r="A42">
            <v>42491</v>
          </cell>
          <cell r="B42">
            <v>62.260857170000001</v>
          </cell>
          <cell r="C42">
            <v>70.314285999999996</v>
          </cell>
          <cell r="D42">
            <v>75.559500920000005</v>
          </cell>
        </row>
        <row r="43">
          <cell r="A43">
            <v>42522</v>
          </cell>
          <cell r="B43">
            <v>63.977727199999997</v>
          </cell>
          <cell r="C43">
            <v>74.002273560000006</v>
          </cell>
          <cell r="D43">
            <v>77.967584779999996</v>
          </cell>
        </row>
        <row r="44">
          <cell r="A44">
            <v>42552</v>
          </cell>
          <cell r="B44">
            <v>70.246665949999993</v>
          </cell>
          <cell r="C44">
            <v>80.735714139999999</v>
          </cell>
          <cell r="D44">
            <v>78.794081550000001</v>
          </cell>
        </row>
        <row r="45">
          <cell r="A45">
            <v>42583</v>
          </cell>
          <cell r="B45">
            <v>70.347272349999997</v>
          </cell>
          <cell r="C45">
            <v>80.586363710000001</v>
          </cell>
          <cell r="D45">
            <v>79.7897325</v>
          </cell>
        </row>
        <row r="46">
          <cell r="A46">
            <v>42614</v>
          </cell>
          <cell r="B46">
            <v>68.831999969999998</v>
          </cell>
          <cell r="C46">
            <v>77.689998630000005</v>
          </cell>
          <cell r="D46">
            <v>76.314329150000006</v>
          </cell>
        </row>
        <row r="47">
          <cell r="A47">
            <v>42644</v>
          </cell>
          <cell r="B47">
            <v>69.301000209999998</v>
          </cell>
          <cell r="C47">
            <v>78.469999310000006</v>
          </cell>
          <cell r="D47">
            <v>79.265350720000001</v>
          </cell>
        </row>
        <row r="48">
          <cell r="A48">
            <v>42675</v>
          </cell>
          <cell r="B48">
            <v>71.062999730000001</v>
          </cell>
          <cell r="C48">
            <v>78.917500309999994</v>
          </cell>
          <cell r="D48">
            <v>75.995951079999998</v>
          </cell>
        </row>
        <row r="49">
          <cell r="A49">
            <v>42705</v>
          </cell>
          <cell r="B49">
            <v>70.93136389</v>
          </cell>
          <cell r="C49">
            <v>79.481818809999993</v>
          </cell>
          <cell r="D49">
            <v>80.679963889999996</v>
          </cell>
        </row>
        <row r="50">
          <cell r="A50">
            <v>42736</v>
          </cell>
          <cell r="B50">
            <v>73.181999590000004</v>
          </cell>
          <cell r="C50">
            <v>81.864998630000002</v>
          </cell>
          <cell r="D50">
            <v>86.067880250000002</v>
          </cell>
        </row>
        <row r="51">
          <cell r="A51">
            <v>42767</v>
          </cell>
          <cell r="B51">
            <v>75.150000439999999</v>
          </cell>
          <cell r="C51">
            <v>84.875000540000002</v>
          </cell>
          <cell r="D51">
            <v>87.598893849999996</v>
          </cell>
        </row>
        <row r="52">
          <cell r="A52">
            <v>42795</v>
          </cell>
          <cell r="B52">
            <v>77.128095349999995</v>
          </cell>
          <cell r="C52">
            <v>86.821427479999997</v>
          </cell>
          <cell r="D52">
            <v>87.314395000000005</v>
          </cell>
        </row>
        <row r="53">
          <cell r="A53">
            <v>42826</v>
          </cell>
          <cell r="B53">
            <v>76.968889020000006</v>
          </cell>
          <cell r="C53">
            <v>86.746112400000001</v>
          </cell>
          <cell r="D53">
            <v>87.111361189999997</v>
          </cell>
        </row>
        <row r="54">
          <cell r="A54">
            <v>42856</v>
          </cell>
          <cell r="B54">
            <v>79.019090829999996</v>
          </cell>
          <cell r="C54">
            <v>88.693182160000006</v>
          </cell>
          <cell r="D54">
            <v>85.62626856</v>
          </cell>
        </row>
        <row r="55">
          <cell r="A55">
            <v>42887</v>
          </cell>
          <cell r="B55">
            <v>74.159047810000004</v>
          </cell>
          <cell r="C55">
            <v>84.873809089999995</v>
          </cell>
          <cell r="D55">
            <v>83.262081690000002</v>
          </cell>
        </row>
        <row r="56">
          <cell r="A56">
            <v>42917</v>
          </cell>
          <cell r="B56">
            <v>70.139524550000004</v>
          </cell>
          <cell r="C56">
            <v>83.995237799999998</v>
          </cell>
          <cell r="D56">
            <v>78.580008370000002</v>
          </cell>
        </row>
        <row r="57">
          <cell r="A57">
            <v>42948</v>
          </cell>
          <cell r="B57">
            <v>70.071904860000004</v>
          </cell>
          <cell r="C57">
            <v>79.652380809999997</v>
          </cell>
          <cell r="D57">
            <v>76.677796499999999</v>
          </cell>
        </row>
        <row r="58">
          <cell r="A58">
            <v>42979</v>
          </cell>
          <cell r="B58">
            <v>71.063999940000002</v>
          </cell>
          <cell r="C58">
            <v>80.63250008</v>
          </cell>
          <cell r="D58">
            <v>77.212451169999994</v>
          </cell>
        </row>
        <row r="59">
          <cell r="A59">
            <v>43009</v>
          </cell>
          <cell r="B59">
            <v>68.487618220000002</v>
          </cell>
          <cell r="C59">
            <v>78.571428209999993</v>
          </cell>
          <cell r="D59">
            <v>74.106371920000001</v>
          </cell>
        </row>
        <row r="60">
          <cell r="A60">
            <v>43040</v>
          </cell>
          <cell r="B60">
            <v>70.573000339999993</v>
          </cell>
          <cell r="C60">
            <v>80.330499649999993</v>
          </cell>
          <cell r="D60">
            <v>73.509994129999995</v>
          </cell>
        </row>
        <row r="61">
          <cell r="A61">
            <v>43070</v>
          </cell>
          <cell r="B61">
            <v>75.787499620000006</v>
          </cell>
          <cell r="C61">
            <v>85.262498469999997</v>
          </cell>
          <cell r="D61">
            <v>77.600638200000006</v>
          </cell>
        </row>
        <row r="62">
          <cell r="A62">
            <v>43101</v>
          </cell>
          <cell r="B62">
            <v>80.291363799999999</v>
          </cell>
          <cell r="C62">
            <v>90.956817630000003</v>
          </cell>
          <cell r="D62">
            <v>86.059796770000005</v>
          </cell>
        </row>
        <row r="63">
          <cell r="A63">
            <v>43132</v>
          </cell>
          <cell r="B63">
            <v>77.963333980000002</v>
          </cell>
          <cell r="C63">
            <v>88.188887699999995</v>
          </cell>
          <cell r="D63">
            <v>85.394284569999996</v>
          </cell>
        </row>
        <row r="64">
          <cell r="A64">
            <v>43160</v>
          </cell>
          <cell r="B64">
            <v>82.920952209999996</v>
          </cell>
          <cell r="C64">
            <v>92.154761179999994</v>
          </cell>
          <cell r="D64">
            <v>90.388805930000004</v>
          </cell>
        </row>
        <row r="65">
          <cell r="A65">
            <v>43191</v>
          </cell>
          <cell r="B65">
            <v>83.232381549999999</v>
          </cell>
          <cell r="C65">
            <v>91.942856199999994</v>
          </cell>
          <cell r="D65">
            <v>92.727314899999996</v>
          </cell>
        </row>
        <row r="66">
          <cell r="A66">
            <v>43221</v>
          </cell>
          <cell r="B66">
            <v>86.218094600000001</v>
          </cell>
          <cell r="C66">
            <v>93.919047039999995</v>
          </cell>
          <cell r="D66">
            <v>97.232277280000005</v>
          </cell>
        </row>
        <row r="67">
          <cell r="A67">
            <v>43252</v>
          </cell>
          <cell r="B67">
            <v>89.156190420000001</v>
          </cell>
          <cell r="C67">
            <v>98.333331520000002</v>
          </cell>
          <cell r="D67">
            <v>98.764751619999998</v>
          </cell>
        </row>
        <row r="68">
          <cell r="A68">
            <v>43282</v>
          </cell>
          <cell r="B68">
            <v>87.577142620000004</v>
          </cell>
          <cell r="C68">
            <v>96.133331659999996</v>
          </cell>
          <cell r="D68">
            <v>88.83629354</v>
          </cell>
        </row>
        <row r="69">
          <cell r="A69">
            <v>43313</v>
          </cell>
          <cell r="B69">
            <v>84.859130199999996</v>
          </cell>
          <cell r="C69">
            <v>94.880435449999993</v>
          </cell>
          <cell r="D69">
            <v>82.276169490000001</v>
          </cell>
        </row>
        <row r="70">
          <cell r="A70">
            <v>43344</v>
          </cell>
          <cell r="B70">
            <v>80.727895230000001</v>
          </cell>
          <cell r="C70">
            <v>90.518421779999997</v>
          </cell>
          <cell r="D70">
            <v>76.880757779999996</v>
          </cell>
        </row>
        <row r="71">
          <cell r="A71">
            <v>43374</v>
          </cell>
          <cell r="B71">
            <v>77.621818200000007</v>
          </cell>
          <cell r="C71">
            <v>86.85681846</v>
          </cell>
          <cell r="D71">
            <v>81.170557200000005</v>
          </cell>
        </row>
        <row r="72">
          <cell r="A72">
            <v>43405</v>
          </cell>
          <cell r="B72">
            <v>76.998500059999998</v>
          </cell>
          <cell r="C72">
            <v>86.85000076</v>
          </cell>
          <cell r="D72">
            <v>77.278974529999999</v>
          </cell>
        </row>
        <row r="73">
          <cell r="A73">
            <v>43435</v>
          </cell>
          <cell r="B73">
            <v>77.545554690000003</v>
          </cell>
          <cell r="C73">
            <v>86.505557170000003</v>
          </cell>
          <cell r="D73">
            <v>77.244463600000003</v>
          </cell>
        </row>
        <row r="74">
          <cell r="A74">
            <v>43466</v>
          </cell>
          <cell r="B74">
            <v>73.102726329999996</v>
          </cell>
          <cell r="C74">
            <v>82.181818879999994</v>
          </cell>
          <cell r="D74">
            <v>78.549280339999996</v>
          </cell>
        </row>
        <row r="75">
          <cell r="A75">
            <v>43497</v>
          </cell>
          <cell r="B75">
            <v>71.676111430000006</v>
          </cell>
          <cell r="C75">
            <v>81.553888959999995</v>
          </cell>
          <cell r="D75">
            <v>78.164243060000004</v>
          </cell>
        </row>
        <row r="76">
          <cell r="A76">
            <v>43525</v>
          </cell>
          <cell r="B76">
            <v>75.476315549999995</v>
          </cell>
          <cell r="C76">
            <v>83.886843630000001</v>
          </cell>
          <cell r="D76">
            <v>75.482278919999999</v>
          </cell>
        </row>
        <row r="77">
          <cell r="A77">
            <v>43556</v>
          </cell>
          <cell r="B77">
            <v>77.243333359999994</v>
          </cell>
          <cell r="C77">
            <v>87.159523739999997</v>
          </cell>
          <cell r="D77">
            <v>74.631055559999993</v>
          </cell>
        </row>
        <row r="78">
          <cell r="A78">
            <v>43586</v>
          </cell>
          <cell r="B78">
            <v>69.061818209999998</v>
          </cell>
          <cell r="C78">
            <v>80.07727294</v>
          </cell>
          <cell r="D78">
            <v>71.601659600000005</v>
          </cell>
        </row>
        <row r="79">
          <cell r="A79">
            <v>43617</v>
          </cell>
          <cell r="B79">
            <v>65.356315409999993</v>
          </cell>
          <cell r="C79">
            <v>77.728946890000003</v>
          </cell>
          <cell r="D79">
            <v>72.012859550000002</v>
          </cell>
        </row>
        <row r="80">
          <cell r="A80">
            <v>43647</v>
          </cell>
          <cell r="B80">
            <v>62.953043559999998</v>
          </cell>
          <cell r="C80">
            <v>75.561738719999994</v>
          </cell>
          <cell r="D80">
            <v>69.069488860000007</v>
          </cell>
        </row>
        <row r="81">
          <cell r="A81">
            <v>43678</v>
          </cell>
          <cell r="B81">
            <v>58.972272699999998</v>
          </cell>
          <cell r="C81">
            <v>70.927273839999998</v>
          </cell>
          <cell r="D81">
            <v>61.065645740000001</v>
          </cell>
        </row>
        <row r="82">
          <cell r="A82">
            <v>43709</v>
          </cell>
          <cell r="B82">
            <v>59.603333429999999</v>
          </cell>
          <cell r="C82">
            <v>71.123809809999997</v>
          </cell>
          <cell r="D82">
            <v>59.332867579999998</v>
          </cell>
        </row>
        <row r="83">
          <cell r="A83">
            <v>43739</v>
          </cell>
          <cell r="B83">
            <v>63.082727429999998</v>
          </cell>
          <cell r="C83">
            <v>73.602272029999995</v>
          </cell>
          <cell r="D83">
            <v>60.71487982</v>
          </cell>
        </row>
        <row r="84">
          <cell r="A84">
            <v>43770</v>
          </cell>
          <cell r="B84">
            <v>64.347499850000005</v>
          </cell>
          <cell r="C84">
            <v>74.927499389999994</v>
          </cell>
          <cell r="D84">
            <v>61.649221230000002</v>
          </cell>
        </row>
        <row r="85">
          <cell r="A85">
            <v>43800</v>
          </cell>
          <cell r="B85">
            <v>66.488946810000002</v>
          </cell>
          <cell r="C85">
            <v>75.478946890000003</v>
          </cell>
          <cell r="D85">
            <v>64.561850500000006</v>
          </cell>
        </row>
        <row r="86">
          <cell r="A86">
            <v>43831</v>
          </cell>
          <cell r="B86">
            <v>70.114999600000004</v>
          </cell>
          <cell r="C86">
            <v>81.309998250000007</v>
          </cell>
          <cell r="D86">
            <v>65.197746280000004</v>
          </cell>
        </row>
        <row r="87">
          <cell r="A87">
            <v>43862</v>
          </cell>
          <cell r="B87">
            <v>67.10889032</v>
          </cell>
          <cell r="C87">
            <v>83.081111480000004</v>
          </cell>
          <cell r="D87">
            <v>65.397010379999998</v>
          </cell>
        </row>
        <row r="88">
          <cell r="A88">
            <v>43891</v>
          </cell>
          <cell r="B88">
            <v>57.675908870000001</v>
          </cell>
          <cell r="C88">
            <v>74.269998720000004</v>
          </cell>
          <cell r="D88">
            <v>59.613257670000003</v>
          </cell>
        </row>
        <row r="89">
          <cell r="A89">
            <v>43922</v>
          </cell>
          <cell r="B89">
            <v>53.689999960000002</v>
          </cell>
          <cell r="C89">
            <v>70.082000350000001</v>
          </cell>
          <cell r="D89">
            <v>51.867998890000003</v>
          </cell>
        </row>
        <row r="90">
          <cell r="A90">
            <v>43952</v>
          </cell>
          <cell r="B90">
            <v>57.141500090000001</v>
          </cell>
          <cell r="C90">
            <v>70.825999449999998</v>
          </cell>
          <cell r="D90">
            <v>46.848194890000002</v>
          </cell>
        </row>
        <row r="91">
          <cell r="A91">
            <v>43983</v>
          </cell>
          <cell r="B91">
            <v>60.797619050000002</v>
          </cell>
          <cell r="C91">
            <v>67.714283899999998</v>
          </cell>
          <cell r="D91">
            <v>52.041071209999998</v>
          </cell>
        </row>
        <row r="92">
          <cell r="A92">
            <v>44013</v>
          </cell>
          <cell r="B92">
            <v>62.60434789</v>
          </cell>
          <cell r="C92">
            <v>68.634782869999995</v>
          </cell>
          <cell r="D92">
            <v>52.060790019999999</v>
          </cell>
        </row>
        <row r="93">
          <cell r="A93">
            <v>44044</v>
          </cell>
          <cell r="B93">
            <v>64.059524170000003</v>
          </cell>
          <cell r="C93">
            <v>69.866666159999994</v>
          </cell>
          <cell r="D93">
            <v>56.449520110000002</v>
          </cell>
        </row>
        <row r="94">
          <cell r="A94">
            <v>44075</v>
          </cell>
          <cell r="B94">
            <v>65.323999790000002</v>
          </cell>
          <cell r="C94">
            <v>70.827499770000003</v>
          </cell>
          <cell r="D94">
            <v>58.4795929</v>
          </cell>
        </row>
        <row r="95">
          <cell r="A95">
            <v>44105</v>
          </cell>
          <cell r="B95">
            <v>68.878888450000005</v>
          </cell>
          <cell r="C95">
            <v>74.225000589999993</v>
          </cell>
          <cell r="D95">
            <v>63.667693030000002</v>
          </cell>
        </row>
        <row r="96">
          <cell r="A96">
            <v>44136</v>
          </cell>
          <cell r="B96">
            <v>70.067000199999995</v>
          </cell>
          <cell r="C96">
            <v>77.574999239999997</v>
          </cell>
          <cell r="D96">
            <v>71.817115779999995</v>
          </cell>
        </row>
        <row r="97">
          <cell r="A97">
            <v>44166</v>
          </cell>
          <cell r="B97">
            <v>74.057143080000003</v>
          </cell>
          <cell r="C97">
            <v>80.659523370000002</v>
          </cell>
          <cell r="D97">
            <v>74.472497489999995</v>
          </cell>
        </row>
        <row r="98">
          <cell r="A98">
            <v>44197</v>
          </cell>
          <cell r="B98">
            <v>80.841498950000002</v>
          </cell>
          <cell r="C98">
            <v>86.997499849999997</v>
          </cell>
          <cell r="D98">
            <v>80.638061140000005</v>
          </cell>
        </row>
        <row r="99">
          <cell r="A99">
            <v>44228</v>
          </cell>
          <cell r="B99">
            <v>86.601111520000003</v>
          </cell>
          <cell r="C99">
            <v>92.186110600000006</v>
          </cell>
          <cell r="D99">
            <v>88.31917953</v>
          </cell>
        </row>
        <row r="100">
          <cell r="A100">
            <v>44256</v>
          </cell>
          <cell r="B100">
            <v>85.220434440000005</v>
          </cell>
          <cell r="C100">
            <v>92.389130300000005</v>
          </cell>
          <cell r="D100">
            <v>88.630305079999999</v>
          </cell>
        </row>
        <row r="101">
          <cell r="A101">
            <v>44287</v>
          </cell>
          <cell r="B101">
            <v>83.620999530000006</v>
          </cell>
          <cell r="C101">
            <v>90.169999689999997</v>
          </cell>
          <cell r="D101">
            <v>88.723426439999997</v>
          </cell>
        </row>
        <row r="102">
          <cell r="A102">
            <v>44317</v>
          </cell>
          <cell r="B102">
            <v>84.728572299999996</v>
          </cell>
          <cell r="C102">
            <v>91.069048199999997</v>
          </cell>
          <cell r="D102">
            <v>97.412086489999993</v>
          </cell>
        </row>
        <row r="103">
          <cell r="A103">
            <v>44348</v>
          </cell>
          <cell r="B103">
            <v>85.485237850000004</v>
          </cell>
          <cell r="C103">
            <v>94.130950929999997</v>
          </cell>
          <cell r="D103">
            <v>97.026233129999994</v>
          </cell>
        </row>
        <row r="104">
          <cell r="A104">
            <v>44378</v>
          </cell>
          <cell r="B104">
            <v>88.452381320000001</v>
          </cell>
          <cell r="C104">
            <v>97.121427990000001</v>
          </cell>
          <cell r="D104">
            <v>96.507500780000001</v>
          </cell>
        </row>
        <row r="105">
          <cell r="A105">
            <v>44409</v>
          </cell>
          <cell r="B105">
            <v>92.805908900000006</v>
          </cell>
          <cell r="C105">
            <v>100.6272718</v>
          </cell>
          <cell r="D105">
            <v>99.869569609999999</v>
          </cell>
        </row>
        <row r="106">
          <cell r="A106">
            <v>44440</v>
          </cell>
          <cell r="B106">
            <v>94.442857649999993</v>
          </cell>
          <cell r="C106">
            <v>103.3309533</v>
          </cell>
          <cell r="D106">
            <v>100.6444201</v>
          </cell>
        </row>
        <row r="107">
          <cell r="A107">
            <v>44470</v>
          </cell>
          <cell r="B107">
            <v>108.8420002</v>
          </cell>
          <cell r="C107">
            <v>116.3849998</v>
          </cell>
          <cell r="D107">
            <v>106.5020782</v>
          </cell>
        </row>
        <row r="108">
          <cell r="A108">
            <v>44501</v>
          </cell>
          <cell r="B108">
            <v>116.2435005</v>
          </cell>
          <cell r="C108">
            <v>126.6449997</v>
          </cell>
          <cell r="D108">
            <v>109.80806920000001</v>
          </cell>
        </row>
        <row r="109">
          <cell r="A109">
            <v>44531</v>
          </cell>
          <cell r="B109">
            <v>107.73454529999999</v>
          </cell>
          <cell r="C109">
            <v>118.9068177</v>
          </cell>
          <cell r="D109">
            <v>113.9421668</v>
          </cell>
        </row>
        <row r="110">
          <cell r="A110">
            <v>44562</v>
          </cell>
          <cell r="B110">
            <v>119.33809479999999</v>
          </cell>
          <cell r="C110">
            <v>131.58809550000001</v>
          </cell>
          <cell r="D110">
            <v>124.5980813</v>
          </cell>
        </row>
        <row r="111">
          <cell r="A111">
            <v>44593</v>
          </cell>
          <cell r="B111">
            <v>123.3247384</v>
          </cell>
          <cell r="C111">
            <v>138.66262979999999</v>
          </cell>
          <cell r="D111">
            <v>134.0817638</v>
          </cell>
        </row>
        <row r="112">
          <cell r="A112">
            <v>44621</v>
          </cell>
          <cell r="B112">
            <v>126.74590999999999</v>
          </cell>
          <cell r="C112">
            <v>140.4231824</v>
          </cell>
          <cell r="D112">
            <v>141.62683870000001</v>
          </cell>
        </row>
        <row r="113">
          <cell r="A113">
            <v>44652</v>
          </cell>
          <cell r="B113">
            <v>138.4873681</v>
          </cell>
          <cell r="C113">
            <v>155.11473570000001</v>
          </cell>
          <cell r="D113">
            <v>151.1976856</v>
          </cell>
        </row>
        <row r="114">
          <cell r="A114">
            <v>44682</v>
          </cell>
          <cell r="B114">
            <v>144.99545430000001</v>
          </cell>
          <cell r="C114">
            <v>163.77954449999999</v>
          </cell>
          <cell r="D114">
            <v>160.58996440000001</v>
          </cell>
        </row>
        <row r="115">
          <cell r="A115">
            <v>44713</v>
          </cell>
          <cell r="B115">
            <v>118.8725002</v>
          </cell>
          <cell r="C115">
            <v>155.41750110000001</v>
          </cell>
          <cell r="D115">
            <v>147.872963</v>
          </cell>
        </row>
        <row r="116">
          <cell r="A116">
            <v>44743</v>
          </cell>
          <cell r="B116">
            <v>92.771999359999995</v>
          </cell>
          <cell r="C116">
            <v>132.76750029999999</v>
          </cell>
          <cell r="D116">
            <v>112.7009193</v>
          </cell>
        </row>
        <row r="117">
          <cell r="A117">
            <v>44774</v>
          </cell>
          <cell r="B117">
            <v>107.5143472</v>
          </cell>
          <cell r="C117">
            <v>132.02825659999999</v>
          </cell>
          <cell r="D117">
            <v>122.4350467</v>
          </cell>
        </row>
        <row r="118">
          <cell r="A118">
            <v>44805</v>
          </cell>
          <cell r="B118">
            <v>100.04142830000001</v>
          </cell>
          <cell r="C118">
            <v>118.61904730000001</v>
          </cell>
          <cell r="D118">
            <v>116.7604272</v>
          </cell>
        </row>
        <row r="119">
          <cell r="A119">
            <v>44835</v>
          </cell>
          <cell r="B119">
            <v>80.981500240000003</v>
          </cell>
          <cell r="C119">
            <v>100.07250019999999</v>
          </cell>
          <cell r="D119">
            <v>98.749092099999999</v>
          </cell>
        </row>
        <row r="120">
          <cell r="A120">
            <v>44866</v>
          </cell>
          <cell r="B120">
            <v>83.508000559999999</v>
          </cell>
          <cell r="C120">
            <v>100.5999996</v>
          </cell>
          <cell r="D120">
            <v>99.073359300000007</v>
          </cell>
        </row>
        <row r="121">
          <cell r="A121">
            <v>44896</v>
          </cell>
          <cell r="B121">
            <v>83.243636739999999</v>
          </cell>
          <cell r="C121">
            <v>100.8068182</v>
          </cell>
          <cell r="D121">
            <v>101.367974</v>
          </cell>
        </row>
        <row r="122">
          <cell r="A122">
            <v>44927</v>
          </cell>
          <cell r="B122">
            <v>84.548182049999994</v>
          </cell>
          <cell r="C122">
            <v>100.1877271</v>
          </cell>
          <cell r="D122">
            <v>102.313068</v>
          </cell>
        </row>
        <row r="123">
          <cell r="A123">
            <v>44958</v>
          </cell>
          <cell r="B123">
            <v>84.458333760000002</v>
          </cell>
          <cell r="C123">
            <v>99.594443850000005</v>
          </cell>
          <cell r="D123">
            <v>101.03475570000001</v>
          </cell>
        </row>
        <row r="124">
          <cell r="A124">
            <v>44986</v>
          </cell>
          <cell r="B124">
            <v>80.954782899999998</v>
          </cell>
          <cell r="C124">
            <v>95.332609759999997</v>
          </cell>
          <cell r="D124">
            <v>93.158348079999996</v>
          </cell>
        </row>
        <row r="125">
          <cell r="A125">
            <v>45017</v>
          </cell>
          <cell r="B125">
            <v>81.794444609999999</v>
          </cell>
          <cell r="C125">
            <v>95.561666700000004</v>
          </cell>
          <cell r="D125">
            <v>85.789110820000005</v>
          </cell>
        </row>
        <row r="126">
          <cell r="A126">
            <v>45047</v>
          </cell>
          <cell r="B126">
            <v>82.806364579999993</v>
          </cell>
          <cell r="C126">
            <v>94.119998929999994</v>
          </cell>
          <cell r="D126">
            <v>78.545383450000003</v>
          </cell>
        </row>
        <row r="127">
          <cell r="A127">
            <v>45078</v>
          </cell>
          <cell r="B127">
            <v>81.83761887</v>
          </cell>
          <cell r="C127">
            <v>92.366667250000006</v>
          </cell>
          <cell r="D127">
            <v>81.174329119999996</v>
          </cell>
        </row>
        <row r="128">
          <cell r="A128">
            <v>45108</v>
          </cell>
          <cell r="B128">
            <v>82.880000890000005</v>
          </cell>
          <cell r="C128">
            <v>92.821428569999995</v>
          </cell>
          <cell r="D128">
            <v>79.115948630000005</v>
          </cell>
        </row>
        <row r="129">
          <cell r="A129">
            <v>45139</v>
          </cell>
          <cell r="B129">
            <v>85.617390510000007</v>
          </cell>
          <cell r="C129">
            <v>95.599999800000006</v>
          </cell>
          <cell r="D129">
            <v>81.985920449999995</v>
          </cell>
        </row>
        <row r="130">
          <cell r="A130">
            <v>45170</v>
          </cell>
          <cell r="B130">
            <v>87.652500529999998</v>
          </cell>
          <cell r="C130">
            <v>97.294998550000003</v>
          </cell>
          <cell r="D130">
            <v>81.494829940000002</v>
          </cell>
        </row>
        <row r="131">
          <cell r="A131">
            <v>45200</v>
          </cell>
          <cell r="B131">
            <v>84.839000319999997</v>
          </cell>
          <cell r="C131">
            <v>95.829999540000003</v>
          </cell>
          <cell r="D131">
            <v>79.627833940000002</v>
          </cell>
        </row>
        <row r="132">
          <cell r="A132">
            <v>45231</v>
          </cell>
          <cell r="B132">
            <v>79.51850014</v>
          </cell>
          <cell r="C132">
            <v>90.600001140000003</v>
          </cell>
          <cell r="D132">
            <v>79.385020069999996</v>
          </cell>
        </row>
        <row r="133">
          <cell r="A133">
            <v>45261</v>
          </cell>
          <cell r="B133">
            <v>80.378999329999999</v>
          </cell>
          <cell r="C133">
            <v>90.38499908</v>
          </cell>
          <cell r="D133">
            <v>80.458574299999995</v>
          </cell>
        </row>
        <row r="134">
          <cell r="A134">
            <v>45292</v>
          </cell>
          <cell r="B134">
            <v>82.388636500000004</v>
          </cell>
          <cell r="C134">
            <v>91.870455309999997</v>
          </cell>
          <cell r="D134">
            <v>80.707668999999996</v>
          </cell>
        </row>
        <row r="135">
          <cell r="A135">
            <v>45323</v>
          </cell>
          <cell r="B135">
            <v>92.721578899999997</v>
          </cell>
          <cell r="C135">
            <v>99.086840980000005</v>
          </cell>
          <cell r="D135">
            <v>83.250631630000001</v>
          </cell>
        </row>
        <row r="136">
          <cell r="A136">
            <v>45352</v>
          </cell>
          <cell r="B136">
            <v>93.871999740000007</v>
          </cell>
          <cell r="C136">
            <v>100.4149994</v>
          </cell>
          <cell r="D136">
            <v>84.427313229999996</v>
          </cell>
        </row>
        <row r="137">
          <cell r="A137">
            <v>45383</v>
          </cell>
          <cell r="B137">
            <v>84.264545440000006</v>
          </cell>
          <cell r="C137">
            <v>91.493636739999999</v>
          </cell>
          <cell r="D137">
            <v>77.630101980000006</v>
          </cell>
        </row>
        <row r="138">
          <cell r="A138">
            <v>45413</v>
          </cell>
          <cell r="B138">
            <v>77.950498960000004</v>
          </cell>
          <cell r="C138">
            <v>86.102499390000006</v>
          </cell>
          <cell r="D138">
            <v>75.006516270000006</v>
          </cell>
        </row>
        <row r="139">
          <cell r="A139">
            <v>45444</v>
          </cell>
          <cell r="B139">
            <v>73.11000061</v>
          </cell>
          <cell r="C139">
            <v>83.452499009999997</v>
          </cell>
          <cell r="D139">
            <v>72.812276080000004</v>
          </cell>
        </row>
        <row r="140">
          <cell r="A140">
            <v>45474</v>
          </cell>
          <cell r="B140">
            <v>70.846087580000003</v>
          </cell>
          <cell r="C140">
            <v>81.560868970000001</v>
          </cell>
          <cell r="D140">
            <v>73.357038750000001</v>
          </cell>
        </row>
        <row r="141">
          <cell r="A141">
            <v>45505</v>
          </cell>
          <cell r="B141">
            <v>68.644545820000005</v>
          </cell>
          <cell r="C141">
            <v>79.778634850000003</v>
          </cell>
          <cell r="D141">
            <v>71.977095520000006</v>
          </cell>
        </row>
        <row r="142">
          <cell r="A142">
            <v>45536</v>
          </cell>
          <cell r="B142">
            <v>71.248094469999998</v>
          </cell>
          <cell r="C142">
            <v>82.416666669999998</v>
          </cell>
          <cell r="D142">
            <v>71.540631610000005</v>
          </cell>
        </row>
        <row r="143">
          <cell r="A143">
            <v>45566</v>
          </cell>
          <cell r="B143">
            <v>71.679131220000002</v>
          </cell>
          <cell r="C143">
            <v>83.745653239999996</v>
          </cell>
          <cell r="D143">
            <v>70.550158629999999</v>
          </cell>
        </row>
        <row r="144">
          <cell r="A144">
            <v>45597</v>
          </cell>
          <cell r="B144">
            <v>70.697777639999998</v>
          </cell>
          <cell r="C144">
            <v>81.613887790000007</v>
          </cell>
          <cell r="D144">
            <v>68.038704769999995</v>
          </cell>
        </row>
        <row r="145">
          <cell r="A145">
            <v>45627</v>
          </cell>
          <cell r="B145">
            <v>71.131999210000004</v>
          </cell>
          <cell r="C145">
            <v>81.839999390000003</v>
          </cell>
          <cell r="D145">
            <v>66.909187320000001</v>
          </cell>
        </row>
      </sheetData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ilha1"/>
    </sheetNames>
    <sheetDataSet>
      <sheetData sheetId="0">
        <row r="2">
          <cell r="E2" t="str">
            <v>Fonte: Usda (www.usda.gov) - dezembro-2024</v>
          </cell>
        </row>
        <row r="3">
          <cell r="E3" t="str">
            <v>Fonte: Conab (www.conab.gov.br) - Safra 2024/25 - 3° Levantamento da safra de grãos - dezembro-2024</v>
          </cell>
        </row>
        <row r="6">
          <cell r="E6" t="str">
            <v>Fonte: Ministério da Fazenda/Decex/Secex (www.comexstat.mdic.gov.br) - 30/11/2024, inclusive.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nab_algodao"/>
      <sheetName val="Conab_arroz"/>
      <sheetName val="Conab_complexo soja"/>
      <sheetName val="Conab_feijao"/>
      <sheetName val="Conab_trigo"/>
      <sheetName val="Conab_milho"/>
      <sheetName val="Dinamica_Conab"/>
      <sheetName val="Conab"/>
    </sheetNames>
    <sheetDataSet>
      <sheetData sheetId="0">
        <row r="4">
          <cell r="A4" t="str">
            <v>2013/14</v>
          </cell>
          <cell r="B4">
            <v>445.45600000000013</v>
          </cell>
          <cell r="C4">
            <v>1734</v>
          </cell>
          <cell r="D4">
            <v>31.456565999999999</v>
          </cell>
          <cell r="E4">
            <v>2210.912566</v>
          </cell>
          <cell r="F4">
            <v>810</v>
          </cell>
          <cell r="G4">
            <v>748.6</v>
          </cell>
          <cell r="H4">
            <v>652.31256600000006</v>
          </cell>
          <cell r="I4">
            <v>0.80532415555555559</v>
          </cell>
        </row>
        <row r="5">
          <cell r="A5" t="str">
            <v>2014/15</v>
          </cell>
          <cell r="B5">
            <v>652.31256600000006</v>
          </cell>
          <cell r="C5">
            <v>1562.8</v>
          </cell>
          <cell r="D5">
            <v>2.1</v>
          </cell>
          <cell r="E5">
            <v>2217.2125659999997</v>
          </cell>
          <cell r="F5">
            <v>670</v>
          </cell>
          <cell r="G5">
            <v>834.3</v>
          </cell>
          <cell r="H5">
            <v>712.91256599999974</v>
          </cell>
          <cell r="I5">
            <v>1.0640486059701488</v>
          </cell>
        </row>
        <row r="6">
          <cell r="A6" t="str">
            <v>2015/16</v>
          </cell>
          <cell r="B6">
            <v>712.9</v>
          </cell>
          <cell r="C6">
            <v>1289.2</v>
          </cell>
          <cell r="D6">
            <v>27</v>
          </cell>
          <cell r="E6">
            <v>2029.1</v>
          </cell>
          <cell r="F6">
            <v>640</v>
          </cell>
          <cell r="G6">
            <v>804</v>
          </cell>
          <cell r="H6">
            <v>585.09999999999991</v>
          </cell>
          <cell r="I6">
            <v>0.91421874999999986</v>
          </cell>
        </row>
        <row r="7">
          <cell r="A7" t="str">
            <v>2016/17</v>
          </cell>
          <cell r="B7">
            <v>585.1</v>
          </cell>
          <cell r="C7">
            <v>1529.5</v>
          </cell>
          <cell r="D7">
            <v>33.6</v>
          </cell>
          <cell r="E7">
            <v>2148.1999999999998</v>
          </cell>
          <cell r="F7">
            <v>685</v>
          </cell>
          <cell r="G7">
            <v>834.1</v>
          </cell>
          <cell r="H7">
            <v>629.0999999999998</v>
          </cell>
          <cell r="I7">
            <v>0.9183941605839413</v>
          </cell>
        </row>
        <row r="8">
          <cell r="A8" t="str">
            <v>2017/18</v>
          </cell>
          <cell r="B8">
            <v>629.0999999999998</v>
          </cell>
          <cell r="C8">
            <v>2005.8</v>
          </cell>
          <cell r="D8">
            <v>19.600000000000001</v>
          </cell>
          <cell r="E8">
            <v>2654.4999999999995</v>
          </cell>
          <cell r="F8">
            <v>700</v>
          </cell>
          <cell r="G8">
            <v>974</v>
          </cell>
          <cell r="H8">
            <v>980.49999999999955</v>
          </cell>
          <cell r="I8">
            <v>1.4007142857142851</v>
          </cell>
        </row>
        <row r="9">
          <cell r="A9" t="str">
            <v>2018/19</v>
          </cell>
          <cell r="B9">
            <v>980.49999999999955</v>
          </cell>
          <cell r="C9">
            <v>2778.8</v>
          </cell>
          <cell r="D9">
            <v>1.7</v>
          </cell>
          <cell r="E9">
            <v>3760.9999999999995</v>
          </cell>
          <cell r="F9">
            <v>720</v>
          </cell>
          <cell r="G9">
            <v>1613.7</v>
          </cell>
          <cell r="H9">
            <v>1427.2999999999995</v>
          </cell>
          <cell r="I9">
            <v>1.9823611111111104</v>
          </cell>
        </row>
        <row r="10">
          <cell r="A10" t="str">
            <v>2019/20</v>
          </cell>
          <cell r="B10">
            <v>1427.2999999999995</v>
          </cell>
          <cell r="C10">
            <v>3001.6</v>
          </cell>
          <cell r="D10">
            <v>2.2000000000000002</v>
          </cell>
          <cell r="E10">
            <v>4431.0999999999995</v>
          </cell>
          <cell r="F10">
            <v>690</v>
          </cell>
          <cell r="G10">
            <v>2125.4</v>
          </cell>
          <cell r="H10">
            <v>1615.6999999999994</v>
          </cell>
          <cell r="I10">
            <v>2.3415942028985497</v>
          </cell>
        </row>
        <row r="11">
          <cell r="A11" t="str">
            <v>2020/21</v>
          </cell>
          <cell r="B11">
            <v>1615.6999999999994</v>
          </cell>
          <cell r="C11">
            <v>2359</v>
          </cell>
          <cell r="D11">
            <v>4.5999999999999996</v>
          </cell>
          <cell r="E11">
            <v>3979.2999999999993</v>
          </cell>
          <cell r="F11">
            <v>720</v>
          </cell>
          <cell r="G11">
            <v>2016.6</v>
          </cell>
          <cell r="H11">
            <v>1242.6999999999994</v>
          </cell>
          <cell r="I11">
            <v>1.7259722222222214</v>
          </cell>
        </row>
        <row r="12">
          <cell r="A12" t="str">
            <v>2021/22</v>
          </cell>
          <cell r="B12">
            <v>1242.6999999999994</v>
          </cell>
          <cell r="C12">
            <v>2554.1000000000004</v>
          </cell>
          <cell r="D12">
            <v>2.2999999999999998</v>
          </cell>
          <cell r="E12">
            <v>3799.1</v>
          </cell>
          <cell r="F12">
            <v>675</v>
          </cell>
          <cell r="G12">
            <v>1803.7</v>
          </cell>
          <cell r="H12">
            <v>1320.3999999999999</v>
          </cell>
          <cell r="I12">
            <v>1.956148148148148</v>
          </cell>
        </row>
        <row r="13">
          <cell r="A13" t="str">
            <v>2022/23</v>
          </cell>
          <cell r="B13">
            <v>1320.3999999999999</v>
          </cell>
          <cell r="C13">
            <v>3173.3000000000006</v>
          </cell>
          <cell r="D13">
            <v>1.7</v>
          </cell>
          <cell r="E13">
            <v>4495.4000000000005</v>
          </cell>
          <cell r="F13">
            <v>710</v>
          </cell>
          <cell r="G13">
            <v>1618.2</v>
          </cell>
          <cell r="H13">
            <v>2167.2000000000007</v>
          </cell>
          <cell r="I13">
            <v>3.0523943661971842</v>
          </cell>
        </row>
        <row r="14">
          <cell r="A14" t="str">
            <v>2023/24</v>
          </cell>
          <cell r="B14">
            <v>2167.2000000000007</v>
          </cell>
          <cell r="C14">
            <v>3701.4000000000005</v>
          </cell>
          <cell r="D14">
            <v>1.1000000000000001</v>
          </cell>
          <cell r="E14">
            <v>5869.7000000000016</v>
          </cell>
          <cell r="F14">
            <v>695</v>
          </cell>
          <cell r="G14">
            <v>2852</v>
          </cell>
          <cell r="H14">
            <v>2322.7000000000016</v>
          </cell>
          <cell r="I14">
            <v>3.3420143884892108</v>
          </cell>
        </row>
        <row r="15">
          <cell r="A15" t="str">
            <v>2024/25</v>
          </cell>
          <cell r="B15">
            <v>2322.7000000000016</v>
          </cell>
          <cell r="C15">
            <v>3694.8999999999996</v>
          </cell>
          <cell r="D15">
            <v>1</v>
          </cell>
          <cell r="E15">
            <v>6018.6000000000013</v>
          </cell>
          <cell r="F15">
            <v>710</v>
          </cell>
          <cell r="G15">
            <v>2930</v>
          </cell>
          <cell r="H15">
            <v>2378.6000000000013</v>
          </cell>
          <cell r="I15">
            <v>3.3501408450704244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lgodao em Pluma"/>
      <sheetName val="Arroz Total"/>
      <sheetName val="Feijão Total"/>
      <sheetName val="Milho 1a"/>
      <sheetName val="Milho 2a"/>
      <sheetName val="Milho 3a"/>
      <sheetName val="Milho Total"/>
      <sheetName val="Soja"/>
      <sheetName val="Trigo 2021"/>
      <sheetName val="1 Café Total"/>
      <sheetName val="2 Café Arábica"/>
      <sheetName val="3 Café Conilon"/>
    </sheetNames>
    <sheetDataSet>
      <sheetData sheetId="0">
        <row r="6">
          <cell r="B6" t="str">
            <v>Safra 23/24</v>
          </cell>
          <cell r="C6" t="str">
            <v>Safra 24/25</v>
          </cell>
          <cell r="D6" t="str">
            <v>VAR. %</v>
          </cell>
          <cell r="E6" t="str">
            <v>Safra 23/24</v>
          </cell>
          <cell r="F6" t="str">
            <v>Safra 24/25</v>
          </cell>
          <cell r="G6" t="str">
            <v>VAR. %</v>
          </cell>
          <cell r="H6" t="str">
            <v>Safra 23/24</v>
          </cell>
          <cell r="I6" t="str">
            <v>Safra 24/25</v>
          </cell>
        </row>
        <row r="8">
          <cell r="A8" t="str">
            <v>NORTE</v>
          </cell>
          <cell r="B8">
            <v>17.2</v>
          </cell>
          <cell r="C8">
            <v>18.399999999999999</v>
          </cell>
          <cell r="D8">
            <v>7</v>
          </cell>
          <cell r="E8">
            <v>1566.1674418604653</v>
          </cell>
          <cell r="F8">
            <v>1618.7445652173913</v>
          </cell>
          <cell r="G8">
            <v>3.4</v>
          </cell>
          <cell r="H8">
            <v>27</v>
          </cell>
          <cell r="I8">
            <v>29.799999999999997</v>
          </cell>
          <cell r="J8">
            <v>10.4</v>
          </cell>
        </row>
        <row r="9">
          <cell r="A9" t="str">
            <v>RR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A10" t="str">
            <v>RO</v>
          </cell>
          <cell r="B10">
            <v>8.6999999999999993</v>
          </cell>
          <cell r="C10">
            <v>8.6999999999999993</v>
          </cell>
          <cell r="D10">
            <v>0</v>
          </cell>
          <cell r="E10">
            <v>1512.4</v>
          </cell>
          <cell r="F10">
            <v>1478.2</v>
          </cell>
          <cell r="G10">
            <v>-2.2999999999999998</v>
          </cell>
          <cell r="H10">
            <v>13.2</v>
          </cell>
          <cell r="I10">
            <v>12.9</v>
          </cell>
          <cell r="J10">
            <v>-2.2999999999999998</v>
          </cell>
        </row>
        <row r="11">
          <cell r="A11" t="str">
            <v>AC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</row>
        <row r="12">
          <cell r="A12" t="str">
            <v>AM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A13" t="str">
            <v>AP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A14" t="str">
            <v>PA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A15" t="str">
            <v>TO</v>
          </cell>
          <cell r="B15">
            <v>8.5</v>
          </cell>
          <cell r="C15">
            <v>9.6999999999999993</v>
          </cell>
          <cell r="D15">
            <v>14</v>
          </cell>
          <cell r="E15">
            <v>1621.2</v>
          </cell>
          <cell r="F15">
            <v>1744.8</v>
          </cell>
          <cell r="G15">
            <v>7.6</v>
          </cell>
          <cell r="H15">
            <v>13.8</v>
          </cell>
          <cell r="I15">
            <v>16.899999999999999</v>
          </cell>
          <cell r="J15">
            <v>22.5</v>
          </cell>
        </row>
        <row r="16">
          <cell r="A16" t="str">
            <v>NORDESTE</v>
          </cell>
          <cell r="B16">
            <v>405.8</v>
          </cell>
          <cell r="C16">
            <v>422.2</v>
          </cell>
          <cell r="D16">
            <v>4</v>
          </cell>
          <cell r="E16">
            <v>2000.3049334647612</v>
          </cell>
          <cell r="F16">
            <v>1954.8470558976783</v>
          </cell>
          <cell r="G16">
            <v>-2.2999999999999998</v>
          </cell>
          <cell r="H16">
            <v>811.8</v>
          </cell>
          <cell r="I16">
            <v>825.4</v>
          </cell>
          <cell r="J16">
            <v>1.7</v>
          </cell>
        </row>
        <row r="17">
          <cell r="A17" t="str">
            <v>MA</v>
          </cell>
          <cell r="B17">
            <v>32.700000000000003</v>
          </cell>
          <cell r="C17">
            <v>33</v>
          </cell>
          <cell r="D17">
            <v>0.9</v>
          </cell>
          <cell r="E17">
            <v>1705.05</v>
          </cell>
          <cell r="F17">
            <v>1807.5150000000001</v>
          </cell>
          <cell r="G17">
            <v>6</v>
          </cell>
          <cell r="H17">
            <v>55.8</v>
          </cell>
          <cell r="I17">
            <v>59.6</v>
          </cell>
          <cell r="J17">
            <v>6.8</v>
          </cell>
        </row>
        <row r="18">
          <cell r="A18" t="str">
            <v>PI</v>
          </cell>
          <cell r="B18">
            <v>23.7</v>
          </cell>
          <cell r="C18">
            <v>28.2</v>
          </cell>
          <cell r="D18">
            <v>19</v>
          </cell>
          <cell r="E18">
            <v>1897.8899999999999</v>
          </cell>
          <cell r="F18">
            <v>1716.6699999999998</v>
          </cell>
          <cell r="G18">
            <v>-9.5</v>
          </cell>
          <cell r="H18">
            <v>45</v>
          </cell>
          <cell r="I18">
            <v>48.4</v>
          </cell>
          <cell r="J18">
            <v>7.6</v>
          </cell>
        </row>
        <row r="19">
          <cell r="A19" t="str">
            <v>CE</v>
          </cell>
          <cell r="B19">
            <v>2</v>
          </cell>
          <cell r="C19">
            <v>2</v>
          </cell>
          <cell r="D19">
            <v>0</v>
          </cell>
          <cell r="E19">
            <v>985.25</v>
          </cell>
          <cell r="F19">
            <v>736.4</v>
          </cell>
          <cell r="G19">
            <v>-25.3</v>
          </cell>
          <cell r="H19">
            <v>2</v>
          </cell>
          <cell r="I19">
            <v>1.5</v>
          </cell>
          <cell r="J19">
            <v>-25</v>
          </cell>
        </row>
        <row r="20">
          <cell r="A20" t="str">
            <v>RN</v>
          </cell>
          <cell r="B20">
            <v>0.7</v>
          </cell>
          <cell r="C20">
            <v>0.9</v>
          </cell>
          <cell r="D20">
            <v>31.1</v>
          </cell>
          <cell r="E20">
            <v>749.74</v>
          </cell>
          <cell r="F20">
            <v>1279.46</v>
          </cell>
          <cell r="G20">
            <v>70.7</v>
          </cell>
          <cell r="H20">
            <v>0.5</v>
          </cell>
          <cell r="I20">
            <v>1.2</v>
          </cell>
          <cell r="J20">
            <v>140</v>
          </cell>
        </row>
        <row r="21">
          <cell r="A21" t="str">
            <v>PB</v>
          </cell>
          <cell r="B21">
            <v>0.7</v>
          </cell>
          <cell r="C21">
            <v>0.7</v>
          </cell>
          <cell r="D21">
            <v>0</v>
          </cell>
          <cell r="E21">
            <v>290.88</v>
          </cell>
          <cell r="F21">
            <v>414.35999999999996</v>
          </cell>
          <cell r="G21">
            <v>42.5</v>
          </cell>
          <cell r="H21">
            <v>0.2</v>
          </cell>
          <cell r="I21">
            <v>0.3</v>
          </cell>
          <cell r="J21">
            <v>50</v>
          </cell>
        </row>
        <row r="22">
          <cell r="A22" t="str">
            <v>PE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A23" t="str">
            <v>AL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A24" t="str">
            <v>SE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A25" t="str">
            <v>BA</v>
          </cell>
          <cell r="B25">
            <v>346</v>
          </cell>
          <cell r="C25">
            <v>357.4</v>
          </cell>
          <cell r="D25">
            <v>3.3</v>
          </cell>
          <cell r="E25">
            <v>2047</v>
          </cell>
          <cell r="F25">
            <v>1998.7799999999997</v>
          </cell>
          <cell r="G25">
            <v>-2.4</v>
          </cell>
          <cell r="H25">
            <v>708.3</v>
          </cell>
          <cell r="I25">
            <v>714.4</v>
          </cell>
          <cell r="J25">
            <v>0.9</v>
          </cell>
        </row>
        <row r="26">
          <cell r="A26" t="str">
            <v>CENTRO-OESTE</v>
          </cell>
          <cell r="B26">
            <v>1477.6</v>
          </cell>
          <cell r="C26">
            <v>1508.8</v>
          </cell>
          <cell r="D26">
            <v>2.1</v>
          </cell>
          <cell r="E26">
            <v>1880.6042125744452</v>
          </cell>
          <cell r="F26">
            <v>1819.3504062831391</v>
          </cell>
          <cell r="G26">
            <v>-3.3</v>
          </cell>
          <cell r="H26">
            <v>2778.8</v>
          </cell>
          <cell r="I26">
            <v>2745.1</v>
          </cell>
          <cell r="J26">
            <v>-1.2</v>
          </cell>
        </row>
        <row r="27">
          <cell r="A27" t="str">
            <v>MT</v>
          </cell>
          <cell r="B27">
            <v>1415.3</v>
          </cell>
          <cell r="C27">
            <v>1445</v>
          </cell>
          <cell r="D27">
            <v>2.1</v>
          </cell>
          <cell r="E27">
            <v>1873.7250000000001</v>
          </cell>
          <cell r="F27">
            <v>1813.55</v>
          </cell>
          <cell r="G27">
            <v>-3.2</v>
          </cell>
          <cell r="H27">
            <v>2651.9</v>
          </cell>
          <cell r="I27">
            <v>2620.6</v>
          </cell>
          <cell r="J27">
            <v>-1.2</v>
          </cell>
        </row>
        <row r="28">
          <cell r="A28" t="str">
            <v>MS</v>
          </cell>
          <cell r="B28">
            <v>32</v>
          </cell>
          <cell r="C28">
            <v>33.5</v>
          </cell>
          <cell r="D28">
            <v>4.7</v>
          </cell>
          <cell r="E28">
            <v>2077.866</v>
          </cell>
          <cell r="F28">
            <v>2064.6179999999999</v>
          </cell>
          <cell r="G28">
            <v>-0.6</v>
          </cell>
          <cell r="H28">
            <v>66.5</v>
          </cell>
          <cell r="I28">
            <v>69.2</v>
          </cell>
          <cell r="J28">
            <v>4.0999999999999996</v>
          </cell>
        </row>
        <row r="29">
          <cell r="A29" t="str">
            <v>GO</v>
          </cell>
          <cell r="B29">
            <v>30.3</v>
          </cell>
          <cell r="C29">
            <v>30.3</v>
          </cell>
          <cell r="D29">
            <v>0</v>
          </cell>
          <cell r="E29">
            <v>1993.6</v>
          </cell>
          <cell r="F29">
            <v>1824.8</v>
          </cell>
          <cell r="G29">
            <v>-8.5</v>
          </cell>
          <cell r="H29">
            <v>60.4</v>
          </cell>
          <cell r="I29">
            <v>55.3</v>
          </cell>
          <cell r="J29">
            <v>-8.4</v>
          </cell>
        </row>
        <row r="30">
          <cell r="A30" t="str">
            <v>DF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</row>
        <row r="31">
          <cell r="A31" t="str">
            <v>SUDESTE</v>
          </cell>
          <cell r="B31">
            <v>42</v>
          </cell>
          <cell r="C31">
            <v>51.599999999999994</v>
          </cell>
          <cell r="D31">
            <v>22.9</v>
          </cell>
          <cell r="E31">
            <v>1952.232857142857</v>
          </cell>
          <cell r="F31">
            <v>1790.8241666666665</v>
          </cell>
          <cell r="G31">
            <v>-8.3000000000000007</v>
          </cell>
          <cell r="H31">
            <v>81.899999999999991</v>
          </cell>
          <cell r="I31">
            <v>92.4</v>
          </cell>
          <cell r="J31">
            <v>12.8</v>
          </cell>
        </row>
        <row r="32">
          <cell r="A32" t="str">
            <v>MG</v>
          </cell>
          <cell r="B32">
            <v>32.1</v>
          </cell>
          <cell r="C32">
            <v>43.3</v>
          </cell>
          <cell r="D32">
            <v>34.799999999999997</v>
          </cell>
          <cell r="E32">
            <v>2029.4999999999998</v>
          </cell>
          <cell r="F32">
            <v>1801.1299999999999</v>
          </cell>
          <cell r="G32">
            <v>-11.3</v>
          </cell>
          <cell r="H32">
            <v>65.099999999999994</v>
          </cell>
          <cell r="I32">
            <v>78</v>
          </cell>
          <cell r="J32">
            <v>19.8</v>
          </cell>
        </row>
        <row r="33">
          <cell r="A33" t="str">
            <v>ES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4">
          <cell r="A34" t="str">
            <v>RJ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35">
          <cell r="A35" t="str">
            <v>SP</v>
          </cell>
          <cell r="B35">
            <v>9.9</v>
          </cell>
          <cell r="C35">
            <v>8.3000000000000007</v>
          </cell>
          <cell r="D35">
            <v>-16.2</v>
          </cell>
          <cell r="E35">
            <v>1701.7</v>
          </cell>
          <cell r="F35">
            <v>1737.0600000000002</v>
          </cell>
          <cell r="G35">
            <v>2.1</v>
          </cell>
          <cell r="H35">
            <v>16.8</v>
          </cell>
          <cell r="I35">
            <v>14.4</v>
          </cell>
          <cell r="J35">
            <v>-14.3</v>
          </cell>
        </row>
        <row r="36">
          <cell r="A36" t="str">
            <v>SUL</v>
          </cell>
          <cell r="B36">
            <v>1.6</v>
          </cell>
          <cell r="C36">
            <v>1.8</v>
          </cell>
          <cell r="D36">
            <v>12.5</v>
          </cell>
          <cell r="E36">
            <v>1168.4999999999998</v>
          </cell>
          <cell r="F36">
            <v>1245.5800000000002</v>
          </cell>
          <cell r="G36">
            <v>6.6</v>
          </cell>
          <cell r="H36">
            <v>1.9</v>
          </cell>
          <cell r="I36">
            <v>2.2000000000000002</v>
          </cell>
          <cell r="J36">
            <v>15.8</v>
          </cell>
        </row>
        <row r="37">
          <cell r="A37" t="str">
            <v>PR</v>
          </cell>
          <cell r="B37">
            <v>1.6</v>
          </cell>
          <cell r="C37">
            <v>1.8</v>
          </cell>
          <cell r="D37">
            <v>12.5</v>
          </cell>
          <cell r="E37">
            <v>1168.4999999999998</v>
          </cell>
          <cell r="F37">
            <v>1245.5800000000002</v>
          </cell>
          <cell r="G37">
            <v>6.6</v>
          </cell>
          <cell r="H37">
            <v>1.9</v>
          </cell>
          <cell r="I37">
            <v>2.2000000000000002</v>
          </cell>
          <cell r="J37">
            <v>15.8</v>
          </cell>
        </row>
        <row r="38">
          <cell r="A38" t="str">
            <v>SC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A39" t="str">
            <v>RS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A40" t="str">
            <v>NORTE/NORDESTE</v>
          </cell>
          <cell r="B40">
            <v>423</v>
          </cell>
          <cell r="C40">
            <v>440.59999999999997</v>
          </cell>
          <cell r="D40">
            <v>4.2</v>
          </cell>
          <cell r="E40">
            <v>1982.6520614657211</v>
          </cell>
          <cell r="F40">
            <v>1940.8110009078528</v>
          </cell>
          <cell r="G40">
            <v>-2.1</v>
          </cell>
          <cell r="H40">
            <v>838.8</v>
          </cell>
          <cell r="I40">
            <v>855.19999999999993</v>
          </cell>
          <cell r="J40">
            <v>2</v>
          </cell>
        </row>
        <row r="41">
          <cell r="A41" t="str">
            <v>CENTRO-SUL</v>
          </cell>
          <cell r="B41">
            <v>1521.1999999999998</v>
          </cell>
          <cell r="C41">
            <v>1562.1999999999998</v>
          </cell>
          <cell r="D41">
            <v>2.7</v>
          </cell>
          <cell r="E41">
            <v>1881.8328717459901</v>
          </cell>
          <cell r="F41">
            <v>1817.7470643963645</v>
          </cell>
          <cell r="G41">
            <v>-3.4</v>
          </cell>
          <cell r="H41">
            <v>2862.6000000000004</v>
          </cell>
          <cell r="I41">
            <v>2839.7</v>
          </cell>
          <cell r="J41">
            <v>-0.8</v>
          </cell>
        </row>
        <row r="42">
          <cell r="A42" t="str">
            <v>BRASIL</v>
          </cell>
          <cell r="B42">
            <v>1944.1999999999998</v>
          </cell>
          <cell r="C42">
            <v>2002.7999999999997</v>
          </cell>
          <cell r="D42">
            <v>3</v>
          </cell>
          <cell r="E42">
            <v>1903.7681239070057</v>
          </cell>
          <cell r="F42">
            <v>1844.8201472937888</v>
          </cell>
          <cell r="G42">
            <v>-3.1</v>
          </cell>
          <cell r="H42">
            <v>3701.4000000000005</v>
          </cell>
          <cell r="I42">
            <v>3694.8999999999996</v>
          </cell>
          <cell r="J42">
            <v>-0.2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lgodao"/>
      <sheetName val="Arroz"/>
      <sheetName val="Cafe Exp"/>
      <sheetName val="Cafe Imp"/>
      <sheetName val="Cafe Soluvel"/>
      <sheetName val="Cafe Torrado"/>
      <sheetName val="Complexo Soja"/>
      <sheetName val="Complexo carnes"/>
      <sheetName val="Leite_anual"/>
      <sheetName val="Leite_mes"/>
      <sheetName val="Trigo e Farinha"/>
      <sheetName val="Milho"/>
      <sheetName val="Suco de laranja"/>
      <sheetName val="Feijao"/>
      <sheetName val="Mensal"/>
    </sheetNames>
    <sheetDataSet>
      <sheetData sheetId="0">
        <row r="5">
          <cell r="B5">
            <v>2015</v>
          </cell>
          <cell r="D5">
            <v>2016</v>
          </cell>
          <cell r="F5">
            <v>2017</v>
          </cell>
          <cell r="H5">
            <v>2018</v>
          </cell>
          <cell r="J5">
            <v>2019</v>
          </cell>
          <cell r="L5">
            <v>2020</v>
          </cell>
          <cell r="N5">
            <v>2021</v>
          </cell>
          <cell r="P5">
            <v>2022</v>
          </cell>
          <cell r="R5">
            <v>2023</v>
          </cell>
          <cell r="T5">
            <v>2024</v>
          </cell>
        </row>
        <row r="6">
          <cell r="B6" t="str">
            <v>Valor  (US$ milhões)</v>
          </cell>
          <cell r="C6" t="str">
            <v>Qtde  (mil t)</v>
          </cell>
          <cell r="D6" t="str">
            <v>Valor  (US$ milhões)</v>
          </cell>
          <cell r="E6" t="str">
            <v>Qtde  (mil t)</v>
          </cell>
          <cell r="F6" t="str">
            <v>Valor  (US$ milhões)</v>
          </cell>
          <cell r="G6" t="str">
            <v>Qtde  (mil t)</v>
          </cell>
          <cell r="H6" t="str">
            <v>Valor  (US$ milhões)</v>
          </cell>
          <cell r="I6" t="str">
            <v>Qtde  (mil t)</v>
          </cell>
          <cell r="J6" t="str">
            <v>Valor  (US$ milhões)</v>
          </cell>
          <cell r="K6" t="str">
            <v>Qtde  (mil t)</v>
          </cell>
          <cell r="L6" t="str">
            <v>Valor  (US$ milhões)</v>
          </cell>
          <cell r="M6" t="str">
            <v>Qtde  (mil t)</v>
          </cell>
          <cell r="N6" t="str">
            <v>Valor  (US$ milhões)</v>
          </cell>
          <cell r="O6" t="str">
            <v>Qtde  (mil t)</v>
          </cell>
          <cell r="P6" t="str">
            <v>Valor  (US$ milhões)</v>
          </cell>
          <cell r="Q6" t="str">
            <v>Qtde  (mil t)</v>
          </cell>
          <cell r="R6" t="str">
            <v>Valor  (US$ milhões)</v>
          </cell>
          <cell r="S6" t="str">
            <v>Qtde  (mil t)</v>
          </cell>
          <cell r="T6" t="str">
            <v>Valor  (US$ milhões)</v>
          </cell>
          <cell r="U6" t="str">
            <v>Qtde  (mil t)</v>
          </cell>
        </row>
        <row r="7">
          <cell r="A7" t="str">
            <v>Exportação</v>
          </cell>
          <cell r="B7">
            <v>1289.891126</v>
          </cell>
          <cell r="C7">
            <v>833.91543000000001</v>
          </cell>
          <cell r="D7">
            <v>1215.4568469999999</v>
          </cell>
          <cell r="E7">
            <v>804.80230400000005</v>
          </cell>
          <cell r="F7">
            <v>1357.7112529999999</v>
          </cell>
          <cell r="G7">
            <v>834.02765199999999</v>
          </cell>
          <cell r="H7">
            <v>1686.6193840000001</v>
          </cell>
          <cell r="I7">
            <v>974.11799900000005</v>
          </cell>
          <cell r="J7">
            <v>2640.3779079999999</v>
          </cell>
          <cell r="K7">
            <v>1613.67083</v>
          </cell>
          <cell r="L7">
            <v>3226.9163489999996</v>
          </cell>
          <cell r="M7">
            <v>2125.417406</v>
          </cell>
          <cell r="N7">
            <v>3407.6560500000001</v>
          </cell>
          <cell r="O7">
            <v>2017.1104089999997</v>
          </cell>
          <cell r="P7">
            <v>3676.3622899999996</v>
          </cell>
          <cell r="Q7">
            <v>1803.7355599999999</v>
          </cell>
          <cell r="R7">
            <v>3073.788012</v>
          </cell>
          <cell r="S7">
            <v>1618.1991419999999</v>
          </cell>
          <cell r="T7">
            <v>4534.8655869999993</v>
          </cell>
          <cell r="U7">
            <v>2421.4051829999999</v>
          </cell>
        </row>
        <row r="8">
          <cell r="A8" t="str">
            <v>Jan</v>
          </cell>
          <cell r="B8">
            <v>82.771413999999993</v>
          </cell>
          <cell r="C8">
            <v>51.685665999999998</v>
          </cell>
          <cell r="D8">
            <v>137.80617599999999</v>
          </cell>
          <cell r="E8">
            <v>92.095945</v>
          </cell>
          <cell r="F8">
            <v>48.958058999999999</v>
          </cell>
          <cell r="G8">
            <v>31.306104999999999</v>
          </cell>
          <cell r="H8">
            <v>130.285246</v>
          </cell>
          <cell r="I8">
            <v>79.127205000000004</v>
          </cell>
          <cell r="J8">
            <v>198.544025</v>
          </cell>
          <cell r="K8">
            <v>115.19385</v>
          </cell>
          <cell r="L8">
            <v>485.18237499999998</v>
          </cell>
          <cell r="M8">
            <v>308.837918</v>
          </cell>
          <cell r="N8">
            <v>425.26552199999998</v>
          </cell>
          <cell r="O8">
            <v>273.98722400000003</v>
          </cell>
          <cell r="P8">
            <v>380.69221599999997</v>
          </cell>
          <cell r="Q8">
            <v>199.40897200000001</v>
          </cell>
          <cell r="R8">
            <v>233.36645300000001</v>
          </cell>
          <cell r="S8">
            <v>123.98785100000001</v>
          </cell>
          <cell r="T8">
            <v>481.83392800000001</v>
          </cell>
          <cell r="U8">
            <v>250.26174</v>
          </cell>
        </row>
        <row r="9">
          <cell r="A9" t="str">
            <v>Fev</v>
          </cell>
          <cell r="B9">
            <v>82.041157999999996</v>
          </cell>
          <cell r="C9">
            <v>52.413446</v>
          </cell>
          <cell r="D9">
            <v>132.802122</v>
          </cell>
          <cell r="E9">
            <v>89.511695000000003</v>
          </cell>
          <cell r="F9">
            <v>38.202139000000003</v>
          </cell>
          <cell r="G9">
            <v>23.205739999999999</v>
          </cell>
          <cell r="H9">
            <v>92.584030999999996</v>
          </cell>
          <cell r="I9">
            <v>54.335416000000002</v>
          </cell>
          <cell r="J9">
            <v>159.30731700000001</v>
          </cell>
          <cell r="K9">
            <v>93.511266000000006</v>
          </cell>
          <cell r="L9">
            <v>267.99151799999999</v>
          </cell>
          <cell r="M9">
            <v>169.922965</v>
          </cell>
          <cell r="N9">
            <v>377.617344</v>
          </cell>
          <cell r="O9">
            <v>235.505214</v>
          </cell>
          <cell r="P9">
            <v>320.27769999999998</v>
          </cell>
          <cell r="Q9">
            <v>166.414796</v>
          </cell>
          <cell r="R9">
            <v>81.633172999999999</v>
          </cell>
          <cell r="S9">
            <v>43.163389000000002</v>
          </cell>
          <cell r="T9">
            <v>488.17521299999999</v>
          </cell>
          <cell r="U9">
            <v>258.04938399999998</v>
          </cell>
        </row>
        <row r="10">
          <cell r="A10" t="str">
            <v>Mar</v>
          </cell>
          <cell r="B10">
            <v>80.111458999999996</v>
          </cell>
          <cell r="C10">
            <v>52.221435999999997</v>
          </cell>
          <cell r="D10">
            <v>111.105147</v>
          </cell>
          <cell r="E10">
            <v>76.543695999999997</v>
          </cell>
          <cell r="F10">
            <v>54.371709000000003</v>
          </cell>
          <cell r="G10">
            <v>32.165692</v>
          </cell>
          <cell r="H10">
            <v>82.162464999999997</v>
          </cell>
          <cell r="I10">
            <v>47.147956999999998</v>
          </cell>
          <cell r="J10">
            <v>176.21908999999999</v>
          </cell>
          <cell r="K10">
            <v>104.261814</v>
          </cell>
          <cell r="L10">
            <v>222.280677</v>
          </cell>
          <cell r="M10">
            <v>140.32325</v>
          </cell>
          <cell r="N10">
            <v>371.029023</v>
          </cell>
          <cell r="O10">
            <v>222.12536499999999</v>
          </cell>
          <cell r="P10">
            <v>367.08907299999998</v>
          </cell>
          <cell r="Q10">
            <v>185.817837</v>
          </cell>
          <cell r="R10">
            <v>142.99785199999999</v>
          </cell>
          <cell r="S10">
            <v>75.799850000000006</v>
          </cell>
          <cell r="T10">
            <v>485.39282800000001</v>
          </cell>
          <cell r="U10">
            <v>252.78577100000001</v>
          </cell>
        </row>
        <row r="11">
          <cell r="A11" t="str">
            <v>Abr</v>
          </cell>
          <cell r="B11">
            <v>81.299212999999995</v>
          </cell>
          <cell r="C11">
            <v>54.301031000000002</v>
          </cell>
          <cell r="D11">
            <v>58.148280999999997</v>
          </cell>
          <cell r="E11">
            <v>40.884155999999997</v>
          </cell>
          <cell r="F11">
            <v>55.132382999999997</v>
          </cell>
          <cell r="G11">
            <v>30.891041999999999</v>
          </cell>
          <cell r="H11">
            <v>50.201501</v>
          </cell>
          <cell r="I11">
            <v>28.638847999999999</v>
          </cell>
          <cell r="J11">
            <v>125.117441</v>
          </cell>
          <cell r="K11">
            <v>73.499134999999995</v>
          </cell>
          <cell r="L11">
            <v>141.36083099999999</v>
          </cell>
          <cell r="M11">
            <v>90.561266000000003</v>
          </cell>
          <cell r="N11">
            <v>300.84370100000001</v>
          </cell>
          <cell r="O11">
            <v>176.99526599999999</v>
          </cell>
          <cell r="P11">
            <v>306.62177200000002</v>
          </cell>
          <cell r="Q11">
            <v>135.96941200000001</v>
          </cell>
          <cell r="R11">
            <v>113.667731</v>
          </cell>
          <cell r="S11">
            <v>60.976211999999997</v>
          </cell>
          <cell r="T11">
            <v>473.73574000000002</v>
          </cell>
          <cell r="U11">
            <v>241.48267200000001</v>
          </cell>
        </row>
        <row r="12">
          <cell r="A12" t="str">
            <v>Mai</v>
          </cell>
          <cell r="B12">
            <v>26.603518000000001</v>
          </cell>
          <cell r="C12">
            <v>18.397206000000001</v>
          </cell>
          <cell r="D12">
            <v>39.300646</v>
          </cell>
          <cell r="E12">
            <v>27.410685999999998</v>
          </cell>
          <cell r="F12">
            <v>35.854436999999997</v>
          </cell>
          <cell r="G12">
            <v>19.614460000000001</v>
          </cell>
          <cell r="H12">
            <v>33.802461999999998</v>
          </cell>
          <cell r="I12">
            <v>18.509923000000001</v>
          </cell>
          <cell r="J12">
            <v>141.06269399999999</v>
          </cell>
          <cell r="K12">
            <v>82.898698999999993</v>
          </cell>
          <cell r="L12">
            <v>104.836101</v>
          </cell>
          <cell r="M12">
            <v>69.553826000000001</v>
          </cell>
          <cell r="N12">
            <v>200.86856299999999</v>
          </cell>
          <cell r="O12">
            <v>115.243235</v>
          </cell>
          <cell r="P12">
            <v>189.31990999999999</v>
          </cell>
          <cell r="Q12">
            <v>81.622314000000003</v>
          </cell>
          <cell r="R12">
            <v>111.158528</v>
          </cell>
          <cell r="S12">
            <v>60.319735999999999</v>
          </cell>
          <cell r="T12">
            <v>448.458731</v>
          </cell>
          <cell r="U12">
            <v>229.43857299999999</v>
          </cell>
        </row>
        <row r="13">
          <cell r="A13" t="str">
            <v>Jun</v>
          </cell>
          <cell r="B13">
            <v>26.209007</v>
          </cell>
          <cell r="C13">
            <v>18.091000000000001</v>
          </cell>
          <cell r="D13">
            <v>38.662846000000002</v>
          </cell>
          <cell r="E13">
            <v>26.909675</v>
          </cell>
          <cell r="F13">
            <v>25.531251000000001</v>
          </cell>
          <cell r="G13">
            <v>13.958867</v>
          </cell>
          <cell r="H13">
            <v>16.257628</v>
          </cell>
          <cell r="I13">
            <v>8.8011769999999991</v>
          </cell>
          <cell r="J13">
            <v>108.29336499999999</v>
          </cell>
          <cell r="K13">
            <v>64.884568000000002</v>
          </cell>
          <cell r="L13">
            <v>83.744287</v>
          </cell>
          <cell r="M13">
            <v>56.703961999999997</v>
          </cell>
          <cell r="N13">
            <v>177.25784999999999</v>
          </cell>
          <cell r="O13">
            <v>100.746526</v>
          </cell>
          <cell r="P13">
            <v>158.79294899999999</v>
          </cell>
          <cell r="Q13">
            <v>62.730659000000003</v>
          </cell>
          <cell r="R13">
            <v>113.84998400000001</v>
          </cell>
          <cell r="S13">
            <v>60.321147000000003</v>
          </cell>
          <cell r="T13">
            <v>303.78623599999997</v>
          </cell>
          <cell r="U13">
            <v>160.411393</v>
          </cell>
        </row>
        <row r="14">
          <cell r="A14" t="str">
            <v>Jul</v>
          </cell>
          <cell r="B14">
            <v>23.018798</v>
          </cell>
          <cell r="C14">
            <v>15.81118</v>
          </cell>
          <cell r="D14">
            <v>20.552641000000001</v>
          </cell>
          <cell r="E14">
            <v>14.668704999999999</v>
          </cell>
          <cell r="F14">
            <v>31.432096999999999</v>
          </cell>
          <cell r="G14">
            <v>19.251678999999999</v>
          </cell>
          <cell r="H14">
            <v>16.101355999999999</v>
          </cell>
          <cell r="I14">
            <v>8.6853490000000004</v>
          </cell>
          <cell r="J14">
            <v>74.442122999999995</v>
          </cell>
          <cell r="K14">
            <v>46.979064999999999</v>
          </cell>
          <cell r="L14">
            <v>107.409514</v>
          </cell>
          <cell r="M14">
            <v>77.331581999999997</v>
          </cell>
          <cell r="N14">
            <v>102.30758</v>
          </cell>
          <cell r="O14">
            <v>61.414400000000001</v>
          </cell>
          <cell r="P14">
            <v>47.864455</v>
          </cell>
          <cell r="Q14">
            <v>19.682241999999999</v>
          </cell>
          <cell r="R14">
            <v>132.12329600000001</v>
          </cell>
          <cell r="S14">
            <v>72.624026000000001</v>
          </cell>
          <cell r="T14">
            <v>310.30613099999999</v>
          </cell>
          <cell r="U14">
            <v>167.21307100000001</v>
          </cell>
        </row>
        <row r="15">
          <cell r="A15" t="str">
            <v>Ago</v>
          </cell>
          <cell r="B15">
            <v>79.832148000000004</v>
          </cell>
          <cell r="C15">
            <v>49.991863000000002</v>
          </cell>
          <cell r="D15">
            <v>84.700526999999994</v>
          </cell>
          <cell r="E15">
            <v>56.035029000000002</v>
          </cell>
          <cell r="F15">
            <v>109.835741</v>
          </cell>
          <cell r="G15">
            <v>68.006902999999994</v>
          </cell>
          <cell r="H15">
            <v>43.741413000000001</v>
          </cell>
          <cell r="I15">
            <v>24.234190000000002</v>
          </cell>
          <cell r="J15">
            <v>72.186250999999999</v>
          </cell>
          <cell r="K15">
            <v>45.288435999999997</v>
          </cell>
          <cell r="L15">
            <v>152.94677899999999</v>
          </cell>
          <cell r="M15">
            <v>108.335173</v>
          </cell>
          <cell r="N15">
            <v>88.486272</v>
          </cell>
          <cell r="O15">
            <v>50.776204</v>
          </cell>
          <cell r="P15">
            <v>124.15487</v>
          </cell>
          <cell r="Q15">
            <v>62.790466000000002</v>
          </cell>
          <cell r="R15">
            <v>187.675848</v>
          </cell>
          <cell r="S15">
            <v>104.311387</v>
          </cell>
          <cell r="T15">
            <v>196.36665500000001</v>
          </cell>
          <cell r="U15">
            <v>111.764735</v>
          </cell>
        </row>
        <row r="16">
          <cell r="A16" t="str">
            <v>Set</v>
          </cell>
          <cell r="B16">
            <v>166.149542</v>
          </cell>
          <cell r="C16">
            <v>104.26812200000001</v>
          </cell>
          <cell r="D16">
            <v>160.19165899999999</v>
          </cell>
          <cell r="E16">
            <v>103.994243</v>
          </cell>
          <cell r="F16">
            <v>212.71307999999999</v>
          </cell>
          <cell r="G16">
            <v>132.739521</v>
          </cell>
          <cell r="H16">
            <v>152.81816900000001</v>
          </cell>
          <cell r="I16">
            <v>87.858962000000005</v>
          </cell>
          <cell r="J16">
            <v>264.35090300000002</v>
          </cell>
          <cell r="K16">
            <v>164.633726</v>
          </cell>
          <cell r="L16">
            <v>230.81771499999999</v>
          </cell>
          <cell r="M16">
            <v>158.83139299999999</v>
          </cell>
          <cell r="N16">
            <v>237.78886499999999</v>
          </cell>
          <cell r="O16">
            <v>140.23378700000001</v>
          </cell>
          <cell r="P16">
            <v>376.70096100000001</v>
          </cell>
          <cell r="Q16">
            <v>184.84030899999999</v>
          </cell>
          <cell r="R16">
            <v>350.11460399999999</v>
          </cell>
          <cell r="S16">
            <v>186.515929</v>
          </cell>
          <cell r="T16">
            <v>304.21520099999998</v>
          </cell>
          <cell r="U16">
            <v>169.537161</v>
          </cell>
        </row>
        <row r="17">
          <cell r="A17" t="str">
            <v>Out</v>
          </cell>
          <cell r="B17">
            <v>253.499101</v>
          </cell>
          <cell r="C17">
            <v>161.17075500000001</v>
          </cell>
          <cell r="D17">
            <v>174.493032</v>
          </cell>
          <cell r="E17">
            <v>112.083656</v>
          </cell>
          <cell r="F17">
            <v>267.03738800000002</v>
          </cell>
          <cell r="G17">
            <v>167.881497</v>
          </cell>
          <cell r="H17">
            <v>306.78079600000001</v>
          </cell>
          <cell r="I17">
            <v>177.13279399999999</v>
          </cell>
          <cell r="J17">
            <v>464.66084799999999</v>
          </cell>
          <cell r="K17">
            <v>288.14935400000002</v>
          </cell>
          <cell r="L17">
            <v>364.26526699999999</v>
          </cell>
          <cell r="M17">
            <v>241.274967</v>
          </cell>
          <cell r="N17">
            <v>348.478748</v>
          </cell>
          <cell r="O17">
            <v>203.09509700000001</v>
          </cell>
          <cell r="P17">
            <v>545.14316199999996</v>
          </cell>
          <cell r="Q17">
            <v>260.14241199999998</v>
          </cell>
          <cell r="R17">
            <v>435.60745600000001</v>
          </cell>
          <cell r="S17">
            <v>225.68137200000001</v>
          </cell>
          <cell r="T17">
            <v>502.78049199999998</v>
          </cell>
          <cell r="U17">
            <v>280.94536499999998</v>
          </cell>
        </row>
        <row r="18">
          <cell r="A18" t="str">
            <v>Nov</v>
          </cell>
          <cell r="B18">
            <v>160.84151199999999</v>
          </cell>
          <cell r="C18">
            <v>105.262221</v>
          </cell>
          <cell r="D18">
            <v>144.05697000000001</v>
          </cell>
          <cell r="E18">
            <v>92.471430999999995</v>
          </cell>
          <cell r="F18">
            <v>251.93691699999999</v>
          </cell>
          <cell r="G18">
            <v>156.33847399999999</v>
          </cell>
          <cell r="H18">
            <v>367.03031900000002</v>
          </cell>
          <cell r="I18">
            <v>211.746343</v>
          </cell>
          <cell r="J18">
            <v>412.36011000000002</v>
          </cell>
          <cell r="K18">
            <v>256.49921499999999</v>
          </cell>
          <cell r="L18">
            <v>500.05499200000003</v>
          </cell>
          <cell r="M18">
            <v>333.28457900000001</v>
          </cell>
          <cell r="N18">
            <v>290.05160100000001</v>
          </cell>
          <cell r="O18">
            <v>166.351213</v>
          </cell>
          <cell r="P18">
            <v>526.12802299999998</v>
          </cell>
          <cell r="Q18">
            <v>268.59427499999998</v>
          </cell>
          <cell r="R18">
            <v>489.18924099999998</v>
          </cell>
          <cell r="S18">
            <v>253.706658</v>
          </cell>
          <cell r="T18">
            <v>539.81443200000001</v>
          </cell>
          <cell r="U18">
            <v>299.51531799999998</v>
          </cell>
        </row>
        <row r="19">
          <cell r="A19" t="str">
            <v>Dez</v>
          </cell>
          <cell r="B19">
            <v>227.51425599999999</v>
          </cell>
          <cell r="C19">
            <v>150.30150399999999</v>
          </cell>
          <cell r="D19">
            <v>113.63679999999999</v>
          </cell>
          <cell r="E19">
            <v>72.193387000000001</v>
          </cell>
          <cell r="F19">
            <v>226.706052</v>
          </cell>
          <cell r="G19">
            <v>138.66767200000001</v>
          </cell>
          <cell r="H19">
            <v>394.85399799999999</v>
          </cell>
          <cell r="I19">
            <v>227.899835</v>
          </cell>
          <cell r="J19">
            <v>443.83374099999997</v>
          </cell>
          <cell r="K19">
            <v>277.87170200000003</v>
          </cell>
          <cell r="L19">
            <v>566.02629300000001</v>
          </cell>
          <cell r="M19">
            <v>370.456525</v>
          </cell>
          <cell r="N19">
            <v>487.66098099999999</v>
          </cell>
          <cell r="O19">
            <v>270.63687800000002</v>
          </cell>
          <cell r="P19">
            <v>333.57719900000001</v>
          </cell>
          <cell r="Q19">
            <v>175.72186600000001</v>
          </cell>
          <cell r="R19">
            <v>682.40384600000004</v>
          </cell>
          <cell r="S19">
            <v>350.791585</v>
          </cell>
          <cell r="T19">
            <v>0</v>
          </cell>
          <cell r="U19">
            <v>0</v>
          </cell>
        </row>
        <row r="20">
          <cell r="A20" t="str">
            <v>Importação</v>
          </cell>
          <cell r="B20">
            <v>5.2275110000000016</v>
          </cell>
          <cell r="C20">
            <v>2.1481430000000001</v>
          </cell>
          <cell r="D20">
            <v>39.766125000000002</v>
          </cell>
          <cell r="E20">
            <v>27.065370999999999</v>
          </cell>
          <cell r="F20">
            <v>59.512882999999995</v>
          </cell>
          <cell r="G20">
            <v>33.617057999999993</v>
          </cell>
          <cell r="H20">
            <v>36.220472999999991</v>
          </cell>
          <cell r="I20">
            <v>19.574487999999999</v>
          </cell>
          <cell r="J20">
            <v>4.4707240000000006</v>
          </cell>
          <cell r="K20">
            <v>1.6571309999999999</v>
          </cell>
          <cell r="L20">
            <v>4.522511999999999</v>
          </cell>
          <cell r="M20">
            <v>2.1727779999999997</v>
          </cell>
          <cell r="N20">
            <v>11.084399999999999</v>
          </cell>
          <cell r="O20">
            <v>4.5533369999999991</v>
          </cell>
          <cell r="P20">
            <v>8.2791680000000003</v>
          </cell>
          <cell r="Q20">
            <v>2.3127269999999998</v>
          </cell>
          <cell r="R20">
            <v>5.3896199999999999</v>
          </cell>
          <cell r="S20">
            <v>1.7468149999999998</v>
          </cell>
          <cell r="T20">
            <v>4.3607290000000001</v>
          </cell>
          <cell r="U20">
            <v>1.090535</v>
          </cell>
        </row>
        <row r="21">
          <cell r="A21" t="str">
            <v>Jan</v>
          </cell>
          <cell r="B21">
            <v>0.72829200000000005</v>
          </cell>
          <cell r="C21">
            <v>0.27406900000000001</v>
          </cell>
          <cell r="D21">
            <v>0.119725</v>
          </cell>
          <cell r="E21">
            <v>4.9029000000000003E-2</v>
          </cell>
          <cell r="F21">
            <v>4.7417889999999998</v>
          </cell>
          <cell r="G21">
            <v>2.9189029999999998</v>
          </cell>
          <cell r="H21">
            <v>0.342721</v>
          </cell>
          <cell r="I21">
            <v>9.8222000000000004E-2</v>
          </cell>
          <cell r="J21">
            <v>0.26633200000000001</v>
          </cell>
          <cell r="K21">
            <v>7.6807E-2</v>
          </cell>
          <cell r="L21">
            <v>5.1602000000000002E-2</v>
          </cell>
          <cell r="M21">
            <v>1.4222E-2</v>
          </cell>
          <cell r="N21">
            <v>0.16295599999999999</v>
          </cell>
          <cell r="O21">
            <v>4.3906000000000001E-2</v>
          </cell>
          <cell r="P21">
            <v>1.1090139999999999</v>
          </cell>
          <cell r="Q21">
            <v>0.49270999999999998</v>
          </cell>
          <cell r="R21">
            <v>0.31938299999999997</v>
          </cell>
          <cell r="S21">
            <v>6.1670999999999997E-2</v>
          </cell>
          <cell r="T21">
            <v>0.31294699999999998</v>
          </cell>
          <cell r="U21">
            <v>7.0681999999999995E-2</v>
          </cell>
        </row>
        <row r="22">
          <cell r="A22" t="str">
            <v>Fev</v>
          </cell>
          <cell r="B22">
            <v>0.30334100000000003</v>
          </cell>
          <cell r="C22">
            <v>0.109471</v>
          </cell>
          <cell r="D22">
            <v>0.38960099999999998</v>
          </cell>
          <cell r="E22">
            <v>0.137235</v>
          </cell>
          <cell r="F22">
            <v>8.3149339999999992</v>
          </cell>
          <cell r="G22">
            <v>4.9778710000000004</v>
          </cell>
          <cell r="H22">
            <v>0.56658900000000001</v>
          </cell>
          <cell r="I22">
            <v>0.228655</v>
          </cell>
          <cell r="J22">
            <v>0.36224299999999998</v>
          </cell>
          <cell r="K22">
            <v>0.109957</v>
          </cell>
          <cell r="L22">
            <v>0</v>
          </cell>
          <cell r="M22">
            <v>0</v>
          </cell>
          <cell r="N22">
            <v>0.120437</v>
          </cell>
          <cell r="O22">
            <v>2.9694999999999999E-2</v>
          </cell>
          <cell r="P22">
            <v>0.85072499999999995</v>
          </cell>
          <cell r="Q22">
            <v>0.31236799999999998</v>
          </cell>
          <cell r="R22">
            <v>0.13873199999999999</v>
          </cell>
          <cell r="S22">
            <v>3.3659000000000001E-2</v>
          </cell>
          <cell r="T22">
            <v>0.20286199999999999</v>
          </cell>
          <cell r="U22">
            <v>4.5843000000000002E-2</v>
          </cell>
        </row>
        <row r="23">
          <cell r="A23" t="str">
            <v>Mar</v>
          </cell>
          <cell r="B23">
            <v>0.28775299999999998</v>
          </cell>
          <cell r="C23">
            <v>8.9962E-2</v>
          </cell>
          <cell r="D23">
            <v>2.526408</v>
          </cell>
          <cell r="E23">
            <v>1.7210490000000001</v>
          </cell>
          <cell r="F23">
            <v>14.836304</v>
          </cell>
          <cell r="G23">
            <v>8.4760050000000007</v>
          </cell>
          <cell r="H23">
            <v>3.1082230000000002</v>
          </cell>
          <cell r="I23">
            <v>1.3781410000000001</v>
          </cell>
          <cell r="J23">
            <v>0.49060199999999998</v>
          </cell>
          <cell r="K23">
            <v>0.14870700000000001</v>
          </cell>
          <cell r="L23">
            <v>0.31573400000000001</v>
          </cell>
          <cell r="M23">
            <v>8.3852999999999997E-2</v>
          </cell>
          <cell r="N23">
            <v>0.36299599999999999</v>
          </cell>
          <cell r="O23">
            <v>0.102052</v>
          </cell>
          <cell r="P23">
            <v>6.4677999999999999E-2</v>
          </cell>
          <cell r="Q23">
            <v>1.3662000000000001E-2</v>
          </cell>
          <cell r="R23">
            <v>0.262824</v>
          </cell>
          <cell r="S23">
            <v>5.8573E-2</v>
          </cell>
          <cell r="T23">
            <v>0.17325299999999999</v>
          </cell>
          <cell r="U23">
            <v>3.9275999999999998E-2</v>
          </cell>
        </row>
        <row r="24">
          <cell r="A24" t="str">
            <v>Abr</v>
          </cell>
          <cell r="B24">
            <v>0.51492300000000002</v>
          </cell>
          <cell r="C24">
            <v>0.19463900000000001</v>
          </cell>
          <cell r="D24">
            <v>1.636863</v>
          </cell>
          <cell r="E24">
            <v>0.83310700000000004</v>
          </cell>
          <cell r="F24">
            <v>8.5076730000000005</v>
          </cell>
          <cell r="G24">
            <v>4.8221869999999996</v>
          </cell>
          <cell r="H24">
            <v>2.7194569999999998</v>
          </cell>
          <cell r="I24">
            <v>1.5333829999999999</v>
          </cell>
          <cell r="J24">
            <v>0.32853700000000002</v>
          </cell>
          <cell r="K24">
            <v>0.121521</v>
          </cell>
          <cell r="L24">
            <v>0.167964</v>
          </cell>
          <cell r="M24">
            <v>0.23640800000000001</v>
          </cell>
          <cell r="N24">
            <v>0.50478100000000004</v>
          </cell>
          <cell r="O24">
            <v>0.16969200000000001</v>
          </cell>
          <cell r="P24">
            <v>0.35561300000000001</v>
          </cell>
          <cell r="Q24">
            <v>9.0565000000000007E-2</v>
          </cell>
          <cell r="R24">
            <v>1.4261600000000001</v>
          </cell>
          <cell r="S24">
            <v>0.54947500000000005</v>
          </cell>
          <cell r="T24">
            <v>0.1469</v>
          </cell>
          <cell r="U24">
            <v>3.3147999999999997E-2</v>
          </cell>
        </row>
        <row r="25">
          <cell r="A25" t="str">
            <v>Mai</v>
          </cell>
          <cell r="B25">
            <v>0.44212600000000002</v>
          </cell>
          <cell r="C25">
            <v>0.16156599999999999</v>
          </cell>
          <cell r="D25">
            <v>3.2009240000000001</v>
          </cell>
          <cell r="E25">
            <v>2.3618920000000001</v>
          </cell>
          <cell r="F25">
            <v>13.985001</v>
          </cell>
          <cell r="G25">
            <v>7.994173</v>
          </cell>
          <cell r="H25">
            <v>3.6288849999999999</v>
          </cell>
          <cell r="I25">
            <v>2.0571670000000002</v>
          </cell>
          <cell r="J25">
            <v>0.57974400000000004</v>
          </cell>
          <cell r="K25">
            <v>0.26216699999999998</v>
          </cell>
          <cell r="L25">
            <v>0.129967</v>
          </cell>
          <cell r="M25">
            <v>7.1400000000000005E-2</v>
          </cell>
          <cell r="N25">
            <v>0.757189</v>
          </cell>
          <cell r="O25">
            <v>0.27742</v>
          </cell>
          <cell r="P25">
            <v>2.0425949999999999</v>
          </cell>
          <cell r="Q25">
            <v>0.70282900000000004</v>
          </cell>
          <cell r="R25">
            <v>1.349316</v>
          </cell>
          <cell r="S25">
            <v>0.51423399999999997</v>
          </cell>
          <cell r="T25">
            <v>0.88372200000000001</v>
          </cell>
          <cell r="U25">
            <v>0.212252</v>
          </cell>
        </row>
        <row r="26">
          <cell r="A26" t="str">
            <v>Jun</v>
          </cell>
          <cell r="B26">
            <v>0.50620500000000002</v>
          </cell>
          <cell r="C26">
            <v>0.158633</v>
          </cell>
          <cell r="D26">
            <v>8.7612620000000003</v>
          </cell>
          <cell r="E26">
            <v>6.552003</v>
          </cell>
          <cell r="F26">
            <v>5.1313300000000002</v>
          </cell>
          <cell r="G26">
            <v>2.799004</v>
          </cell>
          <cell r="H26">
            <v>7.0010450000000004</v>
          </cell>
          <cell r="I26">
            <v>4.023879</v>
          </cell>
          <cell r="J26">
            <v>0.43255500000000002</v>
          </cell>
          <cell r="K26">
            <v>0.232964</v>
          </cell>
          <cell r="L26">
            <v>0.42652000000000001</v>
          </cell>
          <cell r="M26">
            <v>0.13414599999999999</v>
          </cell>
          <cell r="N26">
            <v>0.923597</v>
          </cell>
          <cell r="O26">
            <v>0.42830299999999999</v>
          </cell>
          <cell r="P26">
            <v>0.55912600000000001</v>
          </cell>
          <cell r="Q26">
            <v>0.108263</v>
          </cell>
          <cell r="R26">
            <v>7.2813000000000003E-2</v>
          </cell>
          <cell r="S26">
            <v>2.1555999999999999E-2</v>
          </cell>
          <cell r="T26">
            <v>0.116331</v>
          </cell>
          <cell r="U26">
            <v>2.5909000000000001E-2</v>
          </cell>
        </row>
        <row r="27">
          <cell r="A27" t="str">
            <v>Jul</v>
          </cell>
          <cell r="B27">
            <v>0.230131</v>
          </cell>
          <cell r="C27">
            <v>9.4340999999999994E-2</v>
          </cell>
          <cell r="D27">
            <v>10.022952</v>
          </cell>
          <cell r="E27">
            <v>7.1522709999999998</v>
          </cell>
          <cell r="F27">
            <v>1.7161919999999999</v>
          </cell>
          <cell r="G27">
            <v>0.92049400000000003</v>
          </cell>
          <cell r="H27">
            <v>13.997859</v>
          </cell>
          <cell r="I27">
            <v>7.8749039999999999</v>
          </cell>
          <cell r="J27">
            <v>0.85520700000000005</v>
          </cell>
          <cell r="K27">
            <v>0.32393100000000002</v>
          </cell>
          <cell r="L27">
            <v>0.32058500000000001</v>
          </cell>
          <cell r="M27">
            <v>0.100781</v>
          </cell>
          <cell r="N27">
            <v>0.366122</v>
          </cell>
          <cell r="O27">
            <v>0.108238</v>
          </cell>
          <cell r="P27">
            <v>0.47843599999999997</v>
          </cell>
          <cell r="Q27">
            <v>0.118324</v>
          </cell>
          <cell r="R27">
            <v>0.11734</v>
          </cell>
          <cell r="S27">
            <v>2.4101999999999998E-2</v>
          </cell>
          <cell r="T27">
            <v>1.354646</v>
          </cell>
          <cell r="U27">
            <v>0.35855799999999999</v>
          </cell>
        </row>
        <row r="28">
          <cell r="A28" t="str">
            <v>Ago</v>
          </cell>
          <cell r="B28">
            <v>0.264181</v>
          </cell>
          <cell r="C28">
            <v>8.8261000000000006E-2</v>
          </cell>
          <cell r="D28">
            <v>4.5640999999999998</v>
          </cell>
          <cell r="E28">
            <v>2.978005</v>
          </cell>
          <cell r="F28">
            <v>0.24936800000000001</v>
          </cell>
          <cell r="G28">
            <v>7.0150000000000004E-2</v>
          </cell>
          <cell r="H28">
            <v>1.7159500000000001</v>
          </cell>
          <cell r="I28">
            <v>0.88643499999999997</v>
          </cell>
          <cell r="J28">
            <v>0.213063</v>
          </cell>
          <cell r="K28">
            <v>6.1723E-2</v>
          </cell>
          <cell r="L28">
            <v>0.50236000000000003</v>
          </cell>
          <cell r="M28">
            <v>0.18588199999999999</v>
          </cell>
          <cell r="N28">
            <v>0.73229100000000003</v>
          </cell>
          <cell r="O28">
            <v>0.33189999999999997</v>
          </cell>
          <cell r="P28">
            <v>0.75376600000000005</v>
          </cell>
          <cell r="Q28">
            <v>0.120799</v>
          </cell>
          <cell r="R28">
            <v>0.83314600000000005</v>
          </cell>
          <cell r="S28">
            <v>0.26435399999999998</v>
          </cell>
          <cell r="T28">
            <v>0.74750700000000003</v>
          </cell>
          <cell r="U28">
            <v>0.18489700000000001</v>
          </cell>
        </row>
        <row r="29">
          <cell r="A29" t="str">
            <v>Set</v>
          </cell>
          <cell r="B29">
            <v>0.81709100000000001</v>
          </cell>
          <cell r="C29">
            <v>0.54132800000000003</v>
          </cell>
          <cell r="D29">
            <v>0.72839299999999996</v>
          </cell>
          <cell r="E29">
            <v>0.41456900000000002</v>
          </cell>
          <cell r="F29">
            <v>1.185557</v>
          </cell>
          <cell r="G29">
            <v>0.40656900000000001</v>
          </cell>
          <cell r="H29">
            <v>1.416072</v>
          </cell>
          <cell r="I29">
            <v>0.77576800000000001</v>
          </cell>
          <cell r="J29">
            <v>0.32611800000000002</v>
          </cell>
          <cell r="K29">
            <v>9.2035000000000006E-2</v>
          </cell>
          <cell r="L29">
            <v>1.994407</v>
          </cell>
          <cell r="M29">
            <v>1.130274</v>
          </cell>
          <cell r="N29">
            <v>0.19924700000000001</v>
          </cell>
          <cell r="O29">
            <v>5.5879999999999999E-2</v>
          </cell>
          <cell r="P29">
            <v>0.21418300000000001</v>
          </cell>
          <cell r="Q29">
            <v>3.9978E-2</v>
          </cell>
          <cell r="R29">
            <v>0.16808200000000001</v>
          </cell>
          <cell r="S29">
            <v>3.1810999999999999E-2</v>
          </cell>
          <cell r="T29">
            <v>0.260745</v>
          </cell>
          <cell r="U29">
            <v>7.2428999999999993E-2</v>
          </cell>
        </row>
        <row r="30">
          <cell r="A30" t="str">
            <v>Out</v>
          </cell>
          <cell r="B30">
            <v>0.97456600000000004</v>
          </cell>
          <cell r="C30">
            <v>0.37573699999999999</v>
          </cell>
          <cell r="D30">
            <v>0.28495300000000001</v>
          </cell>
          <cell r="E30">
            <v>9.9731E-2</v>
          </cell>
          <cell r="F30">
            <v>0.64261299999999999</v>
          </cell>
          <cell r="G30">
            <v>0.17652499999999999</v>
          </cell>
          <cell r="H30">
            <v>0.51991799999999999</v>
          </cell>
          <cell r="I30">
            <v>0.29598000000000002</v>
          </cell>
          <cell r="J30">
            <v>0.299703</v>
          </cell>
          <cell r="K30">
            <v>0.141123</v>
          </cell>
          <cell r="L30">
            <v>0.126054</v>
          </cell>
          <cell r="M30">
            <v>6.1212000000000003E-2</v>
          </cell>
          <cell r="N30">
            <v>1.7194739999999999</v>
          </cell>
          <cell r="O30">
            <v>0.80808100000000005</v>
          </cell>
          <cell r="P30">
            <v>0.61905500000000002</v>
          </cell>
          <cell r="Q30">
            <v>0.110069</v>
          </cell>
          <cell r="R30">
            <v>0.201297</v>
          </cell>
          <cell r="S30">
            <v>4.4946E-2</v>
          </cell>
          <cell r="T30">
            <v>4.9297000000000001E-2</v>
          </cell>
          <cell r="U30">
            <v>1.248E-2</v>
          </cell>
        </row>
        <row r="31">
          <cell r="A31" t="str">
            <v>Nov</v>
          </cell>
          <cell r="B31">
            <v>9.3845999999999999E-2</v>
          </cell>
          <cell r="C31">
            <v>4.0218999999999998E-2</v>
          </cell>
          <cell r="D31">
            <v>1.3267059999999999</v>
          </cell>
          <cell r="E31">
            <v>0.80334300000000003</v>
          </cell>
          <cell r="F31">
            <v>0.12329900000000001</v>
          </cell>
          <cell r="G31">
            <v>3.3278000000000002E-2</v>
          </cell>
          <cell r="H31">
            <v>0.36112899999999998</v>
          </cell>
          <cell r="I31">
            <v>0.13316700000000001</v>
          </cell>
          <cell r="J31">
            <v>5.5525999999999999E-2</v>
          </cell>
          <cell r="K31">
            <v>1.4208999999999999E-2</v>
          </cell>
          <cell r="L31">
            <v>0.28379500000000002</v>
          </cell>
          <cell r="M31">
            <v>7.6975000000000002E-2</v>
          </cell>
          <cell r="N31">
            <v>3.9413619999999998</v>
          </cell>
          <cell r="O31">
            <v>1.641354</v>
          </cell>
          <cell r="P31">
            <v>0.49206699999999998</v>
          </cell>
          <cell r="Q31">
            <v>8.5882E-2</v>
          </cell>
          <cell r="R31">
            <v>0.42976300000000001</v>
          </cell>
          <cell r="S31">
            <v>0.129001</v>
          </cell>
          <cell r="T31">
            <v>0.11251899999999999</v>
          </cell>
          <cell r="U31">
            <v>3.5061000000000002E-2</v>
          </cell>
        </row>
        <row r="32">
          <cell r="A32" t="str">
            <v>Dez</v>
          </cell>
          <cell r="B32">
            <v>6.5056000000000003E-2</v>
          </cell>
          <cell r="C32">
            <v>1.9917000000000001E-2</v>
          </cell>
          <cell r="D32">
            <v>6.2042380000000001</v>
          </cell>
          <cell r="E32">
            <v>3.9631370000000001</v>
          </cell>
          <cell r="F32">
            <v>7.8823000000000004E-2</v>
          </cell>
          <cell r="G32">
            <v>2.1898999999999998E-2</v>
          </cell>
          <cell r="H32">
            <v>0.84262499999999996</v>
          </cell>
          <cell r="I32">
            <v>0.28878700000000002</v>
          </cell>
          <cell r="J32">
            <v>0.26109399999999999</v>
          </cell>
          <cell r="K32">
            <v>7.1986999999999995E-2</v>
          </cell>
          <cell r="L32">
            <v>0.20352400000000001</v>
          </cell>
          <cell r="M32">
            <v>7.7625E-2</v>
          </cell>
          <cell r="N32">
            <v>1.2939480000000001</v>
          </cell>
          <cell r="O32">
            <v>0.55681599999999998</v>
          </cell>
          <cell r="P32">
            <v>0.73990999999999996</v>
          </cell>
          <cell r="Q32">
            <v>0.11727799999999999</v>
          </cell>
          <cell r="R32">
            <v>7.0763999999999994E-2</v>
          </cell>
          <cell r="S32">
            <v>1.3433E-2</v>
          </cell>
          <cell r="T32">
            <v>0</v>
          </cell>
          <cell r="U3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lgodao"/>
      <sheetName val="Cafe verde"/>
      <sheetName val="Cafe torrado"/>
      <sheetName val="Cafe soluvel"/>
      <sheetName val="Arroz"/>
      <sheetName val="Carne bovina"/>
      <sheetName val="Carne suina"/>
      <sheetName val="Carne aves"/>
      <sheetName val="Suco laranja"/>
      <sheetName val="Milho"/>
      <sheetName val="Complexo soja"/>
      <sheetName val="Trigo_E"/>
      <sheetName val="Complexo leite"/>
      <sheetName val="Feijao"/>
      <sheetName val="Trigo_farinha"/>
      <sheetName val="Paises"/>
    </sheetNames>
    <sheetDataSet>
      <sheetData sheetId="0">
        <row r="5">
          <cell r="B5">
            <v>2015</v>
          </cell>
          <cell r="D5">
            <v>2016</v>
          </cell>
          <cell r="F5">
            <v>2017</v>
          </cell>
          <cell r="H5">
            <v>2018</v>
          </cell>
          <cell r="J5">
            <v>2019</v>
          </cell>
          <cell r="L5">
            <v>2020</v>
          </cell>
          <cell r="N5">
            <v>2021</v>
          </cell>
          <cell r="P5">
            <v>2022</v>
          </cell>
          <cell r="R5">
            <v>2023</v>
          </cell>
          <cell r="T5">
            <v>2024</v>
          </cell>
        </row>
        <row r="6">
          <cell r="B6" t="str">
            <v>Valor  (US$ milhões)</v>
          </cell>
          <cell r="C6" t="str">
            <v>Qtde  (mil t)</v>
          </cell>
          <cell r="D6" t="str">
            <v>Valor  (US$ milhões)</v>
          </cell>
          <cell r="E6" t="str">
            <v>Qtde  (mil t)</v>
          </cell>
          <cell r="F6" t="str">
            <v>Valor  (US$ milhões)</v>
          </cell>
          <cell r="G6" t="str">
            <v>Qtde  (mil t)</v>
          </cell>
          <cell r="H6" t="str">
            <v>Valor  (US$ milhões)</v>
          </cell>
          <cell r="I6" t="str">
            <v>Qtde  (mil t)</v>
          </cell>
          <cell r="J6" t="str">
            <v>Valor  (US$ milhões)</v>
          </cell>
          <cell r="K6" t="str">
            <v>Qtde  (mil t)</v>
          </cell>
          <cell r="L6" t="str">
            <v>Valor  (US$ milhões)</v>
          </cell>
          <cell r="M6" t="str">
            <v>Qtde  (mil t)</v>
          </cell>
          <cell r="N6" t="str">
            <v>Valor  (US$ milhões)</v>
          </cell>
          <cell r="O6" t="str">
            <v>Qtde  (mil t)</v>
          </cell>
          <cell r="P6" t="str">
            <v>Valor  (US$ milhões)</v>
          </cell>
          <cell r="Q6" t="str">
            <v>Qtde  (mil t)</v>
          </cell>
          <cell r="R6" t="str">
            <v>Valor  (US$ milhões)</v>
          </cell>
          <cell r="S6" t="str">
            <v>Qtde  (mil t)</v>
          </cell>
          <cell r="T6" t="str">
            <v>Valor  (US$ milhões)</v>
          </cell>
          <cell r="U6" t="str">
            <v>Qtde  (mil t)</v>
          </cell>
        </row>
        <row r="7">
          <cell r="A7" t="str">
            <v>China</v>
          </cell>
          <cell r="B7">
            <v>164.503198</v>
          </cell>
          <cell r="C7">
            <v>103.819149</v>
          </cell>
          <cell r="D7">
            <v>87.471256999999994</v>
          </cell>
          <cell r="E7">
            <v>57.773373999999997</v>
          </cell>
          <cell r="F7">
            <v>132.393486</v>
          </cell>
          <cell r="G7">
            <v>82.953819999999993</v>
          </cell>
          <cell r="H7">
            <v>523.49520800000005</v>
          </cell>
          <cell r="I7">
            <v>302.98166199999997</v>
          </cell>
          <cell r="J7">
            <v>820.44595100000004</v>
          </cell>
          <cell r="K7">
            <v>501.72549500000002</v>
          </cell>
          <cell r="L7">
            <v>1016.738478</v>
          </cell>
          <cell r="M7">
            <v>658.75230599999998</v>
          </cell>
          <cell r="N7">
            <v>983.23528099999999</v>
          </cell>
          <cell r="O7">
            <v>583.05925300000001</v>
          </cell>
          <cell r="P7">
            <v>1082.7560350000001</v>
          </cell>
          <cell r="Q7">
            <v>521.49973799999998</v>
          </cell>
          <cell r="R7">
            <v>1495.9728950000001</v>
          </cell>
          <cell r="S7">
            <v>774.237436</v>
          </cell>
          <cell r="T7">
            <v>1567.366471</v>
          </cell>
          <cell r="U7">
            <v>833.40166499999998</v>
          </cell>
        </row>
        <row r="8">
          <cell r="A8" t="str">
            <v>Bangladesh</v>
          </cell>
          <cell r="B8">
            <v>26.384872999999999</v>
          </cell>
          <cell r="C8">
            <v>16.914650999999999</v>
          </cell>
          <cell r="D8">
            <v>85.234802000000002</v>
          </cell>
          <cell r="E8">
            <v>55.101151000000002</v>
          </cell>
          <cell r="F8">
            <v>144.688085</v>
          </cell>
          <cell r="G8">
            <v>87.629078000000007</v>
          </cell>
          <cell r="H8">
            <v>163.013272</v>
          </cell>
          <cell r="I8">
            <v>93.210097000000005</v>
          </cell>
          <cell r="J8">
            <v>308.88446599999997</v>
          </cell>
          <cell r="K8">
            <v>189.895489</v>
          </cell>
          <cell r="L8">
            <v>314.00593600000002</v>
          </cell>
          <cell r="M8">
            <v>211.738201</v>
          </cell>
          <cell r="N8">
            <v>430.62185399999998</v>
          </cell>
          <cell r="O8">
            <v>261.72185400000001</v>
          </cell>
          <cell r="P8">
            <v>489.97112800000002</v>
          </cell>
          <cell r="Q8">
            <v>240.57238699999999</v>
          </cell>
          <cell r="R8">
            <v>389.54747400000002</v>
          </cell>
          <cell r="S8">
            <v>206.441283</v>
          </cell>
          <cell r="T8">
            <v>520.47307899999998</v>
          </cell>
          <cell r="U8">
            <v>276.57258000000002</v>
          </cell>
        </row>
        <row r="9">
          <cell r="A9" t="str">
            <v>Vietnã</v>
          </cell>
          <cell r="B9">
            <v>211.79861299999999</v>
          </cell>
          <cell r="C9">
            <v>135.64612700000001</v>
          </cell>
          <cell r="D9">
            <v>161.68563499999999</v>
          </cell>
          <cell r="E9">
            <v>105.729947</v>
          </cell>
          <cell r="F9">
            <v>268.67822100000001</v>
          </cell>
          <cell r="G9">
            <v>166.17093299999999</v>
          </cell>
          <cell r="H9">
            <v>252.05362299999999</v>
          </cell>
          <cell r="I9">
            <v>146.555036</v>
          </cell>
          <cell r="J9">
            <v>355.60473999999999</v>
          </cell>
          <cell r="K9">
            <v>217.16512399999999</v>
          </cell>
          <cell r="L9">
            <v>518.79202899999996</v>
          </cell>
          <cell r="M9">
            <v>339.24004000000002</v>
          </cell>
          <cell r="N9">
            <v>570.58344199999999</v>
          </cell>
          <cell r="O9">
            <v>339.61375500000003</v>
          </cell>
          <cell r="P9">
            <v>546.79535199999998</v>
          </cell>
          <cell r="Q9">
            <v>269.46313900000001</v>
          </cell>
          <cell r="R9">
            <v>384.981314</v>
          </cell>
          <cell r="S9">
            <v>202.29153700000001</v>
          </cell>
          <cell r="T9">
            <v>869.44355599999994</v>
          </cell>
          <cell r="U9">
            <v>459.92348199999998</v>
          </cell>
        </row>
        <row r="10">
          <cell r="A10" t="str">
            <v>Turquia</v>
          </cell>
          <cell r="B10">
            <v>145.02000100000001</v>
          </cell>
          <cell r="C10">
            <v>97.138532999999995</v>
          </cell>
          <cell r="D10">
            <v>143.331715</v>
          </cell>
          <cell r="E10">
            <v>94.668818999999999</v>
          </cell>
          <cell r="F10">
            <v>187.42551599999999</v>
          </cell>
          <cell r="G10">
            <v>113.490036</v>
          </cell>
          <cell r="H10">
            <v>117.729074</v>
          </cell>
          <cell r="I10">
            <v>68.195550999999995</v>
          </cell>
          <cell r="J10">
            <v>238.43658500000001</v>
          </cell>
          <cell r="K10">
            <v>146.7808</v>
          </cell>
          <cell r="L10">
            <v>359.931895</v>
          </cell>
          <cell r="M10">
            <v>239.45722699999999</v>
          </cell>
          <cell r="N10">
            <v>472.37879199999998</v>
          </cell>
          <cell r="O10">
            <v>265.84948400000002</v>
          </cell>
          <cell r="P10">
            <v>461.60586699999999</v>
          </cell>
          <cell r="Q10">
            <v>220.940541</v>
          </cell>
          <cell r="R10">
            <v>253.58019899999999</v>
          </cell>
          <cell r="S10">
            <v>136.76665600000001</v>
          </cell>
          <cell r="T10">
            <v>422.62260199999997</v>
          </cell>
          <cell r="U10">
            <v>227.014298</v>
          </cell>
        </row>
        <row r="11">
          <cell r="A11" t="str">
            <v>Indonésia</v>
          </cell>
          <cell r="B11">
            <v>203.982046</v>
          </cell>
          <cell r="C11">
            <v>133.31496000000001</v>
          </cell>
          <cell r="D11">
            <v>217.95791700000001</v>
          </cell>
          <cell r="E11">
            <v>145.028502</v>
          </cell>
          <cell r="F11">
            <v>284.54230799999999</v>
          </cell>
          <cell r="G11">
            <v>170.58768699999999</v>
          </cell>
          <cell r="H11">
            <v>252.05776700000001</v>
          </cell>
          <cell r="I11">
            <v>141.262845</v>
          </cell>
          <cell r="J11">
            <v>334.65311100000002</v>
          </cell>
          <cell r="K11">
            <v>201.791236</v>
          </cell>
          <cell r="L11">
            <v>307.58214400000003</v>
          </cell>
          <cell r="M11">
            <v>202.34290799999999</v>
          </cell>
          <cell r="N11">
            <v>298.89146099999999</v>
          </cell>
          <cell r="O11">
            <v>172.93015199999999</v>
          </cell>
          <cell r="P11">
            <v>266.86318799999998</v>
          </cell>
          <cell r="Q11">
            <v>127.91059</v>
          </cell>
          <cell r="R11">
            <v>185.92789999999999</v>
          </cell>
          <cell r="S11">
            <v>97.233072000000007</v>
          </cell>
          <cell r="T11">
            <v>252.71158700000001</v>
          </cell>
          <cell r="U11">
            <v>132.78169800000001</v>
          </cell>
        </row>
        <row r="12">
          <cell r="A12" t="str">
            <v>Paquistão</v>
          </cell>
          <cell r="B12">
            <v>80.622238999999993</v>
          </cell>
          <cell r="C12">
            <v>54.366391</v>
          </cell>
          <cell r="D12">
            <v>104.88578800000001</v>
          </cell>
          <cell r="E12">
            <v>69.892787999999996</v>
          </cell>
          <cell r="F12">
            <v>78.151128</v>
          </cell>
          <cell r="G12">
            <v>48.843967999999997</v>
          </cell>
          <cell r="H12">
            <v>62.334584</v>
          </cell>
          <cell r="I12">
            <v>36.856946999999998</v>
          </cell>
          <cell r="J12">
            <v>180.905744</v>
          </cell>
          <cell r="K12">
            <v>113.03675800000001</v>
          </cell>
          <cell r="L12">
            <v>420.72354999999999</v>
          </cell>
          <cell r="M12">
            <v>285.35096199999998</v>
          </cell>
          <cell r="N12">
            <v>317.119889</v>
          </cell>
          <cell r="O12">
            <v>191.21508</v>
          </cell>
          <cell r="P12">
            <v>483.32829700000002</v>
          </cell>
          <cell r="Q12">
            <v>245.123771</v>
          </cell>
          <cell r="R12">
            <v>162.50561500000001</v>
          </cell>
          <cell r="S12">
            <v>88.302200999999997</v>
          </cell>
          <cell r="T12">
            <v>432.17795599999999</v>
          </cell>
          <cell r="U12">
            <v>238.28947700000001</v>
          </cell>
        </row>
        <row r="13">
          <cell r="A13" t="str">
            <v>Malásia</v>
          </cell>
          <cell r="B13">
            <v>128.337681</v>
          </cell>
          <cell r="C13">
            <v>80.255376999999996</v>
          </cell>
          <cell r="D13">
            <v>88.020505</v>
          </cell>
          <cell r="E13">
            <v>57.144263000000002</v>
          </cell>
          <cell r="F13">
            <v>77.318405999999996</v>
          </cell>
          <cell r="G13">
            <v>47.708404999999999</v>
          </cell>
          <cell r="H13">
            <v>91.756155000000007</v>
          </cell>
          <cell r="I13">
            <v>52.391697999999998</v>
          </cell>
          <cell r="J13">
            <v>147.283165</v>
          </cell>
          <cell r="K13">
            <v>87.42259</v>
          </cell>
          <cell r="L13">
            <v>129.42958200000001</v>
          </cell>
          <cell r="M13">
            <v>83.085856000000007</v>
          </cell>
          <cell r="N13">
            <v>107.19832100000001</v>
          </cell>
          <cell r="O13">
            <v>67.522530000000003</v>
          </cell>
          <cell r="P13">
            <v>123.668644</v>
          </cell>
          <cell r="Q13">
            <v>70.302446000000003</v>
          </cell>
          <cell r="R13">
            <v>91.617840999999999</v>
          </cell>
          <cell r="S13">
            <v>50.990932000000001</v>
          </cell>
          <cell r="T13">
            <v>145.143708</v>
          </cell>
          <cell r="U13">
            <v>76.747656000000006</v>
          </cell>
        </row>
        <row r="14">
          <cell r="A14" t="str">
            <v>Coreia do Sul</v>
          </cell>
          <cell r="B14">
            <v>156.99367899999999</v>
          </cell>
          <cell r="C14">
            <v>99.886082000000002</v>
          </cell>
          <cell r="D14">
            <v>173.63971100000001</v>
          </cell>
          <cell r="E14">
            <v>116.74172299999999</v>
          </cell>
          <cell r="F14">
            <v>79.798541</v>
          </cell>
          <cell r="G14">
            <v>50.328175999999999</v>
          </cell>
          <cell r="H14">
            <v>93.612307000000001</v>
          </cell>
          <cell r="I14">
            <v>55.594968000000001</v>
          </cell>
          <cell r="J14">
            <v>76.232904000000005</v>
          </cell>
          <cell r="K14">
            <v>45.528208999999997</v>
          </cell>
          <cell r="L14">
            <v>77.608536000000001</v>
          </cell>
          <cell r="M14">
            <v>49.962108000000001</v>
          </cell>
          <cell r="N14">
            <v>129.41612699999999</v>
          </cell>
          <cell r="O14">
            <v>75.579841999999999</v>
          </cell>
          <cell r="P14">
            <v>79.334423000000001</v>
          </cell>
          <cell r="Q14">
            <v>38.733075999999997</v>
          </cell>
          <cell r="R14">
            <v>42.062334999999997</v>
          </cell>
          <cell r="S14">
            <v>22.041551999999999</v>
          </cell>
          <cell r="T14">
            <v>62.260435999999999</v>
          </cell>
          <cell r="U14">
            <v>32.11712</v>
          </cell>
        </row>
        <row r="15">
          <cell r="A15" t="str">
            <v>Índia</v>
          </cell>
          <cell r="B15">
            <v>3.7721719999999999</v>
          </cell>
          <cell r="C15">
            <v>2.486694</v>
          </cell>
          <cell r="D15">
            <v>10.677697</v>
          </cell>
          <cell r="E15">
            <v>7.2462859999999996</v>
          </cell>
          <cell r="F15">
            <v>8.423</v>
          </cell>
          <cell r="G15">
            <v>5.0654409999999999</v>
          </cell>
          <cell r="H15">
            <v>5.9575459999999998</v>
          </cell>
          <cell r="I15">
            <v>3.464893</v>
          </cell>
          <cell r="J15">
            <v>66.085792999999995</v>
          </cell>
          <cell r="K15">
            <v>40.095944000000003</v>
          </cell>
          <cell r="L15">
            <v>9.294295</v>
          </cell>
          <cell r="M15">
            <v>6.2677860000000001</v>
          </cell>
          <cell r="N15">
            <v>8.30396</v>
          </cell>
          <cell r="O15">
            <v>5.0617150000000004</v>
          </cell>
          <cell r="P15">
            <v>65.771034999999998</v>
          </cell>
          <cell r="Q15">
            <v>26.347645</v>
          </cell>
          <cell r="R15">
            <v>20.646321</v>
          </cell>
          <cell r="S15">
            <v>11.65089</v>
          </cell>
          <cell r="T15">
            <v>144.108375</v>
          </cell>
          <cell r="U15">
            <v>78.283027000000004</v>
          </cell>
        </row>
        <row r="16">
          <cell r="A16" t="str">
            <v>Portugal</v>
          </cell>
          <cell r="B16">
            <v>7.5873619999999997</v>
          </cell>
          <cell r="C16">
            <v>6.0364079999999998</v>
          </cell>
          <cell r="D16">
            <v>5.3967869999999998</v>
          </cell>
          <cell r="E16">
            <v>4.2543049999999996</v>
          </cell>
          <cell r="F16">
            <v>11.097504000000001</v>
          </cell>
          <cell r="G16">
            <v>7.9586069999999998</v>
          </cell>
          <cell r="H16">
            <v>10.498277</v>
          </cell>
          <cell r="I16">
            <v>7.4367320000000001</v>
          </cell>
          <cell r="J16">
            <v>13.803248999999999</v>
          </cell>
          <cell r="K16">
            <v>11.134743</v>
          </cell>
          <cell r="L16">
            <v>8.4169070000000001</v>
          </cell>
          <cell r="M16">
            <v>6.5933710000000003</v>
          </cell>
          <cell r="N16">
            <v>7.6433</v>
          </cell>
          <cell r="O16">
            <v>5.4477460000000004</v>
          </cell>
          <cell r="P16">
            <v>15.298933</v>
          </cell>
          <cell r="Q16">
            <v>12.331231000000001</v>
          </cell>
          <cell r="R16">
            <v>9.0493500000000004</v>
          </cell>
          <cell r="S16">
            <v>7.6741149999999996</v>
          </cell>
          <cell r="T16">
            <v>9.2217559999999992</v>
          </cell>
          <cell r="U16">
            <v>6.9082720000000002</v>
          </cell>
        </row>
        <row r="17">
          <cell r="A17" t="str">
            <v>Tailândia</v>
          </cell>
          <cell r="B17">
            <v>64.004446000000002</v>
          </cell>
          <cell r="C17">
            <v>40.204583999999997</v>
          </cell>
          <cell r="D17">
            <v>57.322592</v>
          </cell>
          <cell r="E17">
            <v>37.941388000000003</v>
          </cell>
          <cell r="F17">
            <v>38.994354999999999</v>
          </cell>
          <cell r="G17">
            <v>24.03303</v>
          </cell>
          <cell r="H17">
            <v>40.045735000000001</v>
          </cell>
          <cell r="I17">
            <v>22.942792000000001</v>
          </cell>
          <cell r="J17">
            <v>39.656377999999997</v>
          </cell>
          <cell r="K17">
            <v>24.042134999999998</v>
          </cell>
          <cell r="L17">
            <v>29.508500999999999</v>
          </cell>
          <cell r="M17">
            <v>18.757088</v>
          </cell>
          <cell r="N17">
            <v>27.560309</v>
          </cell>
          <cell r="O17">
            <v>16.522130000000001</v>
          </cell>
          <cell r="P17">
            <v>26.683676999999999</v>
          </cell>
          <cell r="Q17">
            <v>14.386221000000001</v>
          </cell>
          <cell r="R17">
            <v>10.802903000000001</v>
          </cell>
          <cell r="S17">
            <v>5.7986199999999997</v>
          </cell>
          <cell r="T17">
            <v>22.951198999999999</v>
          </cell>
          <cell r="U17">
            <v>12.242877</v>
          </cell>
        </row>
        <row r="18">
          <cell r="A18" t="str">
            <v>Egito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8.0589739999999992</v>
          </cell>
          <cell r="S18">
            <v>4.5646490000000002</v>
          </cell>
          <cell r="T18">
            <v>46.622303000000002</v>
          </cell>
          <cell r="U18">
            <v>26.094586</v>
          </cell>
        </row>
        <row r="19">
          <cell r="A19" t="str">
            <v>Taiwan (Formosa)</v>
          </cell>
          <cell r="B19">
            <v>53.275911999999998</v>
          </cell>
          <cell r="C19">
            <v>34.306641999999997</v>
          </cell>
          <cell r="D19">
            <v>36.794128000000001</v>
          </cell>
          <cell r="E19">
            <v>24.156683999999998</v>
          </cell>
          <cell r="F19">
            <v>9.6577900000000003</v>
          </cell>
          <cell r="G19">
            <v>6.182696</v>
          </cell>
          <cell r="H19">
            <v>14.071464000000001</v>
          </cell>
          <cell r="I19">
            <v>8.1587130000000005</v>
          </cell>
          <cell r="J19">
            <v>7.146363</v>
          </cell>
          <cell r="K19">
            <v>4.568816</v>
          </cell>
          <cell r="L19">
            <v>4.6406729999999996</v>
          </cell>
          <cell r="M19">
            <v>3.4225919999999999</v>
          </cell>
          <cell r="N19">
            <v>3.1486879999999999</v>
          </cell>
          <cell r="O19">
            <v>2.0100539999999998</v>
          </cell>
          <cell r="P19">
            <v>4.5622030000000002</v>
          </cell>
          <cell r="Q19">
            <v>1.96682</v>
          </cell>
          <cell r="R19">
            <v>4.9816399999999996</v>
          </cell>
          <cell r="S19">
            <v>2.7138450000000001</v>
          </cell>
          <cell r="T19">
            <v>1.9263790000000001</v>
          </cell>
          <cell r="U19">
            <v>0.90107800000000005</v>
          </cell>
        </row>
        <row r="20">
          <cell r="A20" t="str">
            <v>Itália</v>
          </cell>
          <cell r="B20">
            <v>3.0869909999999998</v>
          </cell>
          <cell r="C20">
            <v>2.0168720000000002</v>
          </cell>
          <cell r="D20">
            <v>8.3353520000000003</v>
          </cell>
          <cell r="E20">
            <v>5.6093640000000002</v>
          </cell>
          <cell r="F20">
            <v>9.8406260000000003</v>
          </cell>
          <cell r="G20">
            <v>6.1595639999999996</v>
          </cell>
          <cell r="H20">
            <v>9.5912729999999993</v>
          </cell>
          <cell r="I20">
            <v>5.7210140000000003</v>
          </cell>
          <cell r="J20">
            <v>13.922783000000001</v>
          </cell>
          <cell r="K20">
            <v>8.3566070000000003</v>
          </cell>
          <cell r="L20">
            <v>6.6519779999999997</v>
          </cell>
          <cell r="M20">
            <v>4.2890790000000001</v>
          </cell>
          <cell r="N20">
            <v>15.879111999999999</v>
          </cell>
          <cell r="O20">
            <v>9.4186359999999993</v>
          </cell>
          <cell r="P20">
            <v>10.765311000000001</v>
          </cell>
          <cell r="Q20">
            <v>5.3725540000000001</v>
          </cell>
          <cell r="R20">
            <v>4.9266009999999998</v>
          </cell>
          <cell r="S20">
            <v>2.5935999999999999</v>
          </cell>
          <cell r="T20">
            <v>3.4487809999999999</v>
          </cell>
          <cell r="U20">
            <v>1.8059000000000001</v>
          </cell>
        </row>
        <row r="21">
          <cell r="A21" t="str">
            <v>Japão</v>
          </cell>
          <cell r="B21">
            <v>11.454924</v>
          </cell>
          <cell r="C21">
            <v>6.364134</v>
          </cell>
          <cell r="D21">
            <v>7.932347</v>
          </cell>
          <cell r="E21">
            <v>5.9659769999999996</v>
          </cell>
          <cell r="F21">
            <v>7.513293</v>
          </cell>
          <cell r="G21">
            <v>5.323061</v>
          </cell>
          <cell r="H21">
            <v>9.154242</v>
          </cell>
          <cell r="I21">
            <v>5.406568</v>
          </cell>
          <cell r="J21">
            <v>9.5012319999999999</v>
          </cell>
          <cell r="K21">
            <v>5.5585490000000002</v>
          </cell>
          <cell r="L21">
            <v>4.7456110000000002</v>
          </cell>
          <cell r="M21">
            <v>2.8656839999999999</v>
          </cell>
          <cell r="N21">
            <v>6.2807890000000004</v>
          </cell>
          <cell r="O21">
            <v>3.81176</v>
          </cell>
          <cell r="P21">
            <v>4.7216519999999997</v>
          </cell>
          <cell r="Q21">
            <v>2.390666</v>
          </cell>
          <cell r="R21">
            <v>3.6009159999999998</v>
          </cell>
          <cell r="S21">
            <v>1.990275</v>
          </cell>
          <cell r="T21">
            <v>3.7416369999999999</v>
          </cell>
          <cell r="U21">
            <v>1.9804200000000001</v>
          </cell>
        </row>
        <row r="22">
          <cell r="A22" t="str">
            <v>Argélia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1.956512</v>
          </cell>
          <cell r="I22">
            <v>1.1446190000000001</v>
          </cell>
          <cell r="J22">
            <v>2.7521260000000001</v>
          </cell>
          <cell r="K22">
            <v>1.6341969999999999</v>
          </cell>
          <cell r="L22">
            <v>0.195351</v>
          </cell>
          <cell r="M22">
            <v>0.12307</v>
          </cell>
          <cell r="N22">
            <v>2.9059870000000001</v>
          </cell>
          <cell r="O22">
            <v>1.890687</v>
          </cell>
          <cell r="P22">
            <v>4.8446509999999998</v>
          </cell>
          <cell r="Q22">
            <v>1.992237</v>
          </cell>
          <cell r="R22">
            <v>0</v>
          </cell>
          <cell r="S22">
            <v>0</v>
          </cell>
          <cell r="T22">
            <v>8.3805910000000008</v>
          </cell>
          <cell r="U22">
            <v>4.50779</v>
          </cell>
        </row>
        <row r="23">
          <cell r="A23" t="str">
            <v>Argentina</v>
          </cell>
          <cell r="B23">
            <v>2.252542</v>
          </cell>
          <cell r="C23">
            <v>1.6262460000000001</v>
          </cell>
          <cell r="D23">
            <v>5.9159740000000003</v>
          </cell>
          <cell r="E23">
            <v>3.9106260000000002</v>
          </cell>
          <cell r="F23">
            <v>4.3634389999999996</v>
          </cell>
          <cell r="G23">
            <v>2.5346540000000002</v>
          </cell>
          <cell r="H23">
            <v>4.9144509999999997</v>
          </cell>
          <cell r="I23">
            <v>2.9750860000000001</v>
          </cell>
          <cell r="J23">
            <v>0</v>
          </cell>
          <cell r="K23">
            <v>0</v>
          </cell>
          <cell r="L23">
            <v>0.123085</v>
          </cell>
          <cell r="M23">
            <v>7.3514999999999997E-2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A24" t="str">
            <v>Colômbia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0.16672600000000001</v>
          </cell>
          <cell r="I24">
            <v>0.102157</v>
          </cell>
          <cell r="J24">
            <v>0</v>
          </cell>
          <cell r="K24">
            <v>0</v>
          </cell>
          <cell r="L24">
            <v>9.132968</v>
          </cell>
          <cell r="M24">
            <v>6.8046699999999998</v>
          </cell>
          <cell r="N24">
            <v>17.521628</v>
          </cell>
          <cell r="O24">
            <v>10.005691000000001</v>
          </cell>
          <cell r="P24">
            <v>0.192937</v>
          </cell>
          <cell r="Q24">
            <v>0.12539600000000001</v>
          </cell>
          <cell r="R24">
            <v>0</v>
          </cell>
          <cell r="S24">
            <v>0</v>
          </cell>
          <cell r="T24">
            <v>3.5764399999999998</v>
          </cell>
          <cell r="U24">
            <v>1.897956</v>
          </cell>
        </row>
        <row r="25">
          <cell r="A25" t="str">
            <v>Singapura</v>
          </cell>
          <cell r="B25">
            <v>0.74671200000000004</v>
          </cell>
          <cell r="C25">
            <v>0.492232</v>
          </cell>
          <cell r="D25">
            <v>1.0684119999999999</v>
          </cell>
          <cell r="E25">
            <v>0.71562199999999998</v>
          </cell>
          <cell r="F25">
            <v>3.2544840000000002</v>
          </cell>
          <cell r="G25">
            <v>2.20757</v>
          </cell>
          <cell r="H25">
            <v>25.367543000000001</v>
          </cell>
          <cell r="I25">
            <v>14.585551000000001</v>
          </cell>
          <cell r="J25">
            <v>13.590108000000001</v>
          </cell>
          <cell r="K25">
            <v>8.1745549999999998</v>
          </cell>
          <cell r="L25">
            <v>0</v>
          </cell>
          <cell r="M25">
            <v>0</v>
          </cell>
          <cell r="N25">
            <v>1.1485430000000001</v>
          </cell>
          <cell r="O25">
            <v>0.707731</v>
          </cell>
          <cell r="P25">
            <v>0.52618299999999996</v>
          </cell>
          <cell r="Q25">
            <v>0.34833999999999998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</row>
        <row r="26">
          <cell r="A26" t="str">
            <v>Estados Unidos</v>
          </cell>
          <cell r="B26">
            <v>3.7886340000000001</v>
          </cell>
          <cell r="C26">
            <v>2.422113</v>
          </cell>
          <cell r="D26">
            <v>8.7791420000000002</v>
          </cell>
          <cell r="E26">
            <v>5.5452589999999997</v>
          </cell>
          <cell r="F26">
            <v>0</v>
          </cell>
          <cell r="G26">
            <v>0</v>
          </cell>
          <cell r="H26">
            <v>7.6800000000000002E-4</v>
          </cell>
          <cell r="I26">
            <v>4.8000000000000001E-4</v>
          </cell>
          <cell r="J26">
            <v>0.93646700000000005</v>
          </cell>
          <cell r="K26">
            <v>0.51431400000000005</v>
          </cell>
          <cell r="L26">
            <v>0.92427300000000001</v>
          </cell>
          <cell r="M26">
            <v>0.573658</v>
          </cell>
          <cell r="N26">
            <v>8.7434999999999999E-2</v>
          </cell>
          <cell r="O26">
            <v>4.5429999999999998E-2</v>
          </cell>
          <cell r="P26">
            <v>1.092962</v>
          </cell>
          <cell r="Q26">
            <v>0.50124000000000002</v>
          </cell>
          <cell r="R26">
            <v>0</v>
          </cell>
          <cell r="S26">
            <v>0</v>
          </cell>
          <cell r="T26">
            <v>0.42972399999999999</v>
          </cell>
          <cell r="U26">
            <v>0.19634099999999999</v>
          </cell>
        </row>
        <row r="27">
          <cell r="B27">
            <v>1267.6120249999997</v>
          </cell>
          <cell r="C27">
            <v>817.2971950000001</v>
          </cell>
          <cell r="D27">
            <v>1204.4497609999999</v>
          </cell>
          <cell r="E27">
            <v>797.42607799999996</v>
          </cell>
          <cell r="F27">
            <v>1346.1401819999996</v>
          </cell>
          <cell r="G27">
            <v>827.17672599999992</v>
          </cell>
          <cell r="H27">
            <v>1677.776527</v>
          </cell>
          <cell r="I27">
            <v>968.98740900000018</v>
          </cell>
          <cell r="J27">
            <v>2629.8411649999998</v>
          </cell>
          <cell r="K27">
            <v>1607.4255610000002</v>
          </cell>
          <cell r="L27">
            <v>3218.445792</v>
          </cell>
          <cell r="M27">
            <v>2119.7001210000003</v>
          </cell>
          <cell r="N27">
            <v>3399.9249179999997</v>
          </cell>
          <cell r="O27">
            <v>2012.4135300000003</v>
          </cell>
          <cell r="P27">
            <v>3668.7824779999996</v>
          </cell>
          <cell r="Q27">
            <v>1800.3080379999999</v>
          </cell>
          <cell r="R27">
            <v>3068.2622780000002</v>
          </cell>
          <cell r="S27">
            <v>1615.2906630000002</v>
          </cell>
          <cell r="T27">
            <v>4516.6065800000006</v>
          </cell>
          <cell r="U27">
            <v>2411.6662230000002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lgodao"/>
      <sheetName val="Arroz"/>
      <sheetName val="Milho"/>
      <sheetName val="Milho regiao"/>
      <sheetName val="Soja"/>
      <sheetName val="Farelo"/>
      <sheetName val="Oleo"/>
      <sheetName val="Soja regiao"/>
      <sheetName val="Portos"/>
    </sheetNames>
    <sheetDataSet>
      <sheetData sheetId="0">
        <row r="5">
          <cell r="B5">
            <v>2015</v>
          </cell>
          <cell r="D5">
            <v>2016</v>
          </cell>
          <cell r="F5">
            <v>2017</v>
          </cell>
          <cell r="H5">
            <v>2018</v>
          </cell>
          <cell r="J5">
            <v>2019</v>
          </cell>
          <cell r="L5">
            <v>2020</v>
          </cell>
          <cell r="N5">
            <v>2021</v>
          </cell>
          <cell r="P5">
            <v>2022</v>
          </cell>
          <cell r="R5">
            <v>2023</v>
          </cell>
          <cell r="T5">
            <v>2024</v>
          </cell>
        </row>
        <row r="6">
          <cell r="B6" t="str">
            <v>Valor  (US$ milhões)</v>
          </cell>
          <cell r="C6" t="str">
            <v>Qtde  (mil t)</v>
          </cell>
          <cell r="D6" t="str">
            <v>Valor  (US$ milhões)</v>
          </cell>
          <cell r="E6" t="str">
            <v>Qtde  (mil t)</v>
          </cell>
          <cell r="F6" t="str">
            <v>Valor  (US$ milhões)</v>
          </cell>
          <cell r="G6" t="str">
            <v>Qtde  (mil t)</v>
          </cell>
          <cell r="H6" t="str">
            <v>Valor  (US$ milhões)</v>
          </cell>
          <cell r="I6" t="str">
            <v>Qtde  (mil t)</v>
          </cell>
          <cell r="J6" t="str">
            <v>Valor  (US$ milhões)</v>
          </cell>
          <cell r="K6" t="str">
            <v>Qtde  (mil t)</v>
          </cell>
          <cell r="L6" t="str">
            <v>Valor  (US$ milhões)</v>
          </cell>
          <cell r="M6" t="str">
            <v>Qtde  (mil t)</v>
          </cell>
          <cell r="N6" t="str">
            <v>Valor  (US$ milhões)</v>
          </cell>
          <cell r="O6" t="str">
            <v>Qtde  (mil t)</v>
          </cell>
          <cell r="P6" t="str">
            <v>Valor  (US$ milhões)</v>
          </cell>
          <cell r="Q6" t="str">
            <v>Qtde  (mil t)</v>
          </cell>
          <cell r="R6" t="str">
            <v>Valor  (US$ milhões)</v>
          </cell>
          <cell r="S6" t="str">
            <v>Qtde  (mil t)</v>
          </cell>
          <cell r="T6" t="str">
            <v>Valor  (US$ milhões)</v>
          </cell>
          <cell r="U6" t="str">
            <v>Qtde  (mil t)</v>
          </cell>
        </row>
        <row r="7">
          <cell r="A7" t="str">
            <v>Santos</v>
          </cell>
          <cell r="B7">
            <v>1167.557278</v>
          </cell>
          <cell r="C7">
            <v>748.46540300000004</v>
          </cell>
          <cell r="D7">
            <v>1186.140294</v>
          </cell>
          <cell r="E7">
            <v>781.85948499999995</v>
          </cell>
          <cell r="F7">
            <v>1320.7972789999999</v>
          </cell>
          <cell r="G7">
            <v>810.95349699999997</v>
          </cell>
          <cell r="H7">
            <v>1654.2168469999999</v>
          </cell>
          <cell r="I7">
            <v>954.42987100000005</v>
          </cell>
          <cell r="J7">
            <v>2571.427529</v>
          </cell>
          <cell r="K7">
            <v>1567.308239</v>
          </cell>
          <cell r="L7">
            <v>3110.494768</v>
          </cell>
          <cell r="M7">
            <v>2047.5436159999999</v>
          </cell>
          <cell r="N7">
            <v>3358.6029880000001</v>
          </cell>
          <cell r="O7">
            <v>1987.2292379999999</v>
          </cell>
          <cell r="P7">
            <v>3637.6059700000001</v>
          </cell>
          <cell r="Q7">
            <v>1781.0310899999999</v>
          </cell>
          <cell r="R7">
            <v>2953.071093</v>
          </cell>
          <cell r="S7">
            <v>1551.540512</v>
          </cell>
          <cell r="T7">
            <v>4332.1221109999997</v>
          </cell>
          <cell r="U7">
            <v>2311.4712100000002</v>
          </cell>
        </row>
        <row r="8">
          <cell r="A8" t="str">
            <v>Paranaguá</v>
          </cell>
          <cell r="B8">
            <v>111.584433</v>
          </cell>
          <cell r="C8">
            <v>73.956553</v>
          </cell>
          <cell r="D8">
            <v>18.089580000000002</v>
          </cell>
          <cell r="E8">
            <v>13.698644</v>
          </cell>
          <cell r="F8">
            <v>20.099706000000001</v>
          </cell>
          <cell r="G8">
            <v>11.817695000000001</v>
          </cell>
          <cell r="H8">
            <v>8.7862419999999997</v>
          </cell>
          <cell r="I8">
            <v>4.9954660000000004</v>
          </cell>
          <cell r="J8">
            <v>27.040351999999999</v>
          </cell>
          <cell r="K8">
            <v>17.567888</v>
          </cell>
          <cell r="L8">
            <v>60.905760000000001</v>
          </cell>
          <cell r="M8">
            <v>39.921737999999998</v>
          </cell>
          <cell r="N8">
            <v>27.747864</v>
          </cell>
          <cell r="O8">
            <v>15.480606</v>
          </cell>
          <cell r="P8">
            <v>16.56569</v>
          </cell>
          <cell r="Q8">
            <v>6.7957090000000004</v>
          </cell>
          <cell r="R8">
            <v>71.593902999999997</v>
          </cell>
          <cell r="S8">
            <v>37.968646999999997</v>
          </cell>
          <cell r="T8">
            <v>47.717283000000002</v>
          </cell>
          <cell r="U8">
            <v>25.071750999999999</v>
          </cell>
        </row>
        <row r="9">
          <cell r="A9" t="str">
            <v>Salvador</v>
          </cell>
          <cell r="B9">
            <v>6.6837210000000002</v>
          </cell>
          <cell r="C9">
            <v>5.45</v>
          </cell>
          <cell r="D9">
            <v>2.7444950000000001</v>
          </cell>
          <cell r="E9">
            <v>2.508</v>
          </cell>
          <cell r="F9">
            <v>8.0872729999999997</v>
          </cell>
          <cell r="G9">
            <v>6.1303929999999998</v>
          </cell>
          <cell r="H9">
            <v>14.802936000000001</v>
          </cell>
          <cell r="I9">
            <v>9.4472670000000001</v>
          </cell>
          <cell r="J9">
            <v>27.378236000000001</v>
          </cell>
          <cell r="K9">
            <v>20.272485</v>
          </cell>
          <cell r="L9">
            <v>44.179847000000002</v>
          </cell>
          <cell r="M9">
            <v>30.538360999999998</v>
          </cell>
          <cell r="N9">
            <v>8.1676939999999991</v>
          </cell>
          <cell r="O9">
            <v>5.6463950000000001</v>
          </cell>
          <cell r="P9">
            <v>11.590892999999999</v>
          </cell>
          <cell r="Q9">
            <v>8.3543179999999992</v>
          </cell>
          <cell r="R9">
            <v>39.938651</v>
          </cell>
          <cell r="S9">
            <v>23.792693</v>
          </cell>
          <cell r="T9">
            <v>91.697680000000005</v>
          </cell>
          <cell r="U9">
            <v>51.430619</v>
          </cell>
        </row>
        <row r="10">
          <cell r="A10" t="str">
            <v>São Francisco do Sul</v>
          </cell>
          <cell r="B10">
            <v>1.115645</v>
          </cell>
          <cell r="C10">
            <v>3.9638399999999998</v>
          </cell>
          <cell r="D10">
            <v>0.34852699999999998</v>
          </cell>
          <cell r="E10">
            <v>1.40219</v>
          </cell>
          <cell r="F10">
            <v>0</v>
          </cell>
          <cell r="G10">
            <v>0</v>
          </cell>
          <cell r="H10">
            <v>0.69682100000000002</v>
          </cell>
          <cell r="I10">
            <v>0.38079400000000002</v>
          </cell>
          <cell r="J10">
            <v>1.5883830000000001</v>
          </cell>
          <cell r="K10">
            <v>0.92766700000000002</v>
          </cell>
          <cell r="L10">
            <v>2.3752019999999998</v>
          </cell>
          <cell r="M10">
            <v>1.5028250000000001</v>
          </cell>
          <cell r="N10">
            <v>0</v>
          </cell>
          <cell r="O10">
            <v>0</v>
          </cell>
          <cell r="P10">
            <v>3.540359</v>
          </cell>
          <cell r="Q10">
            <v>3.4688699999999999</v>
          </cell>
          <cell r="R10">
            <v>8.4117270000000008</v>
          </cell>
          <cell r="S10">
            <v>4.5426960000000003</v>
          </cell>
          <cell r="T10">
            <v>36.035074000000002</v>
          </cell>
          <cell r="U10">
            <v>19.437975999999999</v>
          </cell>
        </row>
        <row r="11">
          <cell r="A11" t="str">
            <v>Sul Outros</v>
          </cell>
          <cell r="B11">
            <v>2.882682</v>
          </cell>
          <cell r="C11">
            <v>2.0616029999999999</v>
          </cell>
          <cell r="D11">
            <v>7.7270479999999999</v>
          </cell>
          <cell r="E11">
            <v>5.0362920000000004</v>
          </cell>
          <cell r="F11">
            <v>7.8410700000000002</v>
          </cell>
          <cell r="G11">
            <v>4.5779610000000002</v>
          </cell>
          <cell r="H11">
            <v>6.2826769999999996</v>
          </cell>
          <cell r="I11">
            <v>3.7797800000000001</v>
          </cell>
          <cell r="J11">
            <v>0.70954200000000001</v>
          </cell>
          <cell r="K11">
            <v>0.46214499999999997</v>
          </cell>
          <cell r="L11">
            <v>0.57625999999999999</v>
          </cell>
          <cell r="M11">
            <v>0.45772000000000002</v>
          </cell>
          <cell r="N11">
            <v>0.66264599999999996</v>
          </cell>
          <cell r="O11">
            <v>0.37109700000000001</v>
          </cell>
          <cell r="P11">
            <v>0.150396</v>
          </cell>
          <cell r="Q11">
            <v>4.9952000000000003E-2</v>
          </cell>
          <cell r="R11">
            <v>0.77263800000000005</v>
          </cell>
          <cell r="S11">
            <v>0.35459400000000002</v>
          </cell>
          <cell r="T11">
            <v>16.962633</v>
          </cell>
          <cell r="U11">
            <v>8.7280270000000009</v>
          </cell>
        </row>
        <row r="12">
          <cell r="A12" t="str">
            <v>Fortaleza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0.19153999999999999</v>
          </cell>
          <cell r="U12">
            <v>8.8524000000000005E-2</v>
          </cell>
        </row>
        <row r="13">
          <cell r="A13" t="str">
            <v>Manaus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11.086821</v>
          </cell>
          <cell r="K13">
            <v>6.4355919999999998</v>
          </cell>
          <cell r="L13">
            <v>7.9703679999999997</v>
          </cell>
          <cell r="M13">
            <v>5.101146</v>
          </cell>
          <cell r="N13">
            <v>12.365410000000001</v>
          </cell>
          <cell r="O13">
            <v>8.294397</v>
          </cell>
          <cell r="P13">
            <v>6.8483359999999998</v>
          </cell>
          <cell r="Q13">
            <v>4.0238240000000003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</row>
        <row r="14">
          <cell r="A14" t="str">
            <v>Rio de Janeiro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3.006157</v>
          </cell>
          <cell r="U14">
            <v>1.4449419999999999</v>
          </cell>
        </row>
        <row r="15">
          <cell r="A15" t="str">
            <v>CO Outros</v>
          </cell>
          <cell r="B15">
            <v>0</v>
          </cell>
          <cell r="C15">
            <v>0</v>
          </cell>
          <cell r="D15">
            <v>0.40690300000000001</v>
          </cell>
          <cell r="E15">
            <v>0.29769299999999999</v>
          </cell>
          <cell r="F15">
            <v>0.676875</v>
          </cell>
          <cell r="G15">
            <v>0.459899</v>
          </cell>
          <cell r="H15">
            <v>0.40745100000000001</v>
          </cell>
          <cell r="I15">
            <v>0.24807799999999999</v>
          </cell>
          <cell r="J15">
            <v>0.84270900000000004</v>
          </cell>
          <cell r="K15">
            <v>0.52967600000000004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</row>
        <row r="16">
          <cell r="A16" t="str">
            <v>SE Outros</v>
          </cell>
          <cell r="B16">
            <v>6.0000000000000002E-6</v>
          </cell>
          <cell r="C16">
            <v>6.0000000000000002E-6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1.42641</v>
          </cell>
          <cell r="I16">
            <v>0.83674300000000001</v>
          </cell>
          <cell r="J16">
            <v>0.27756399999999998</v>
          </cell>
          <cell r="K16">
            <v>0.159078</v>
          </cell>
          <cell r="L16">
            <v>0.41414400000000001</v>
          </cell>
          <cell r="M16">
            <v>0.35199999999999998</v>
          </cell>
          <cell r="N16">
            <v>0.109448</v>
          </cell>
          <cell r="O16">
            <v>8.8676000000000005E-2</v>
          </cell>
          <cell r="P16">
            <v>2.3E-5</v>
          </cell>
          <cell r="Q16">
            <v>2.32E-4</v>
          </cell>
          <cell r="R16">
            <v>0</v>
          </cell>
          <cell r="S16">
            <v>0</v>
          </cell>
          <cell r="T16">
            <v>7.1331090000000001</v>
          </cell>
          <cell r="U16">
            <v>3.7321339999999998</v>
          </cell>
        </row>
        <row r="17">
          <cell r="A17" t="str">
            <v>Total</v>
          </cell>
          <cell r="B17">
            <v>1289.8237650000001</v>
          </cell>
          <cell r="C17">
            <v>833.89740500000005</v>
          </cell>
          <cell r="D17">
            <v>1215.4568470000002</v>
          </cell>
          <cell r="E17">
            <v>804.80230399999994</v>
          </cell>
          <cell r="F17">
            <v>1357.502203</v>
          </cell>
          <cell r="G17">
            <v>833.93944499999986</v>
          </cell>
          <cell r="H17">
            <v>1686.6193839999999</v>
          </cell>
          <cell r="I17">
            <v>974.11799899999994</v>
          </cell>
          <cell r="J17">
            <v>2640.3511359999998</v>
          </cell>
          <cell r="K17">
            <v>1613.6627700000001</v>
          </cell>
          <cell r="L17">
            <v>3226.9163489999996</v>
          </cell>
          <cell r="M17">
            <v>2125.4174059999996</v>
          </cell>
          <cell r="N17">
            <v>3407.6560500000001</v>
          </cell>
          <cell r="O17">
            <v>2017.1104089999999</v>
          </cell>
          <cell r="P17">
            <v>3676.3016670000002</v>
          </cell>
          <cell r="Q17">
            <v>1803.7239950000001</v>
          </cell>
          <cell r="R17">
            <v>3073.788012</v>
          </cell>
          <cell r="S17">
            <v>1618.1991420000002</v>
          </cell>
          <cell r="T17">
            <v>4534.8655869999993</v>
          </cell>
          <cell r="U17">
            <v>2421.4051830000003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abio Alves Cavalcante" refreshedDate="45610.422402314813" createdVersion="8" refreshedVersion="8" minRefreshableVersion="3" recordCount="20" xr:uid="{CFD22396-8254-4F29-9611-ECF50F834688}">
  <cacheSource type="worksheet">
    <worksheetSource name="usda_consulta_algodao"/>
  </cacheSource>
  <cacheFields count="12">
    <cacheField name="Produto_" numFmtId="0">
      <sharedItems/>
    </cacheField>
    <cacheField name="Pais_" numFmtId="0">
      <sharedItems count="2">
        <s v="Brasil"/>
        <s v="Mundo"/>
      </sharedItems>
    </cacheField>
    <cacheField name="Ano_" numFmtId="0">
      <sharedItems count="10">
        <s v="2014/2015"/>
        <s v="2015/2016"/>
        <s v="2016/2017"/>
        <s v="2017/2018"/>
        <s v="2018/2019"/>
        <s v="2019/2020"/>
        <s v="2020/2021"/>
        <s v="2021/2022"/>
        <s v="2022/2023"/>
        <s v="2023/2024"/>
      </sharedItems>
    </cacheField>
    <cacheField name="Estoque_Inicial" numFmtId="0">
      <sharedItems containsSemiMixedTypes="0" containsString="0" containsNumber="1" minValue="3.02" maxValue="105.289"/>
    </cacheField>
    <cacheField name="Producao_" numFmtId="0">
      <sharedItems containsSemiMixedTypes="0" containsString="0" containsNumber="1" minValue="5.92" maxValue="122.146"/>
    </cacheField>
    <cacheField name="Importacao_" numFmtId="0">
      <sharedItems containsSemiMixedTypes="0" containsString="0" containsNumber="1" minValue="5.0000000000000001E-3" maxValue="48.648000000000003"/>
    </cacheField>
    <cacheField name="Suprimento_Total" numFmtId="0">
      <sharedItems containsSemiMixedTypes="0" containsString="0" containsNumber="1" minValue="9.6620000000000008" maxValue="254.148"/>
    </cacheField>
    <cacheField name="Exportacao_" numFmtId="0">
      <sharedItems containsSemiMixedTypes="0" containsString="0" containsNumber="1" minValue="2.7890000000000001" maxValue="48.999000000000002"/>
    </cacheField>
    <cacheField name="Consumo_Domestico" numFmtId="0">
      <sharedItems containsSemiMixedTypes="0" containsString="0" containsNumber="1" containsInteger="1" minValue="0" maxValue="0"/>
    </cacheField>
    <cacheField name="Uso_Domestico" numFmtId="0">
      <sharedItems containsSemiMixedTypes="0" containsString="0" containsNumber="1" minValue="2.7" maxValue="124.158"/>
    </cacheField>
    <cacheField name="Estoque_Final" numFmtId="0">
      <sharedItems containsSemiMixedTypes="0" containsString="0" containsNumber="1" minValue="3.02" maxValue="105.289"/>
    </cacheField>
    <cacheField name="Relacao_algodao" numFmtId="0">
      <sharedItems containsSemiMixedTypes="0" containsString="0" containsNumber="1" minValue="0.62118156945757597" maxValue="1.7984374999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">
  <r>
    <s v="Algodão"/>
    <x v="0"/>
    <x v="0"/>
    <n v="3.0219999999999998"/>
    <n v="7.96"/>
    <n v="2.4E-2"/>
    <n v="11.006"/>
    <n v="3.91"/>
    <n v="0"/>
    <n v="3.4"/>
    <n v="3.6960000000000002"/>
    <n v="1.0870588235294101"/>
  </r>
  <r>
    <s v="Algodão"/>
    <x v="0"/>
    <x v="1"/>
    <n v="3.6960000000000002"/>
    <n v="7.18"/>
    <n v="9.0999999999999998E-2"/>
    <n v="10.967000000000001"/>
    <n v="4.3140000000000001"/>
    <n v="0"/>
    <n v="3.1"/>
    <n v="3.5529999999999999"/>
    <n v="1.14612903225806"/>
  </r>
  <r>
    <s v="Algodão"/>
    <x v="0"/>
    <x v="2"/>
    <n v="3.5529999999999999"/>
    <n v="5.92"/>
    <n v="0.189"/>
    <n v="9.6620000000000008"/>
    <n v="2.7890000000000001"/>
    <n v="0"/>
    <n v="3.2"/>
    <n v="3.673"/>
    <n v="1.1478124999999999"/>
  </r>
  <r>
    <s v="Algodão"/>
    <x v="0"/>
    <x v="3"/>
    <n v="3.673"/>
    <n v="7.02"/>
    <n v="8.2000000000000003E-2"/>
    <n v="10.775"/>
    <n v="4.1740000000000004"/>
    <n v="0"/>
    <n v="3.4"/>
    <n v="3.2010000000000001"/>
    <n v="0.94147058823529395"/>
  </r>
  <r>
    <s v="Algodão"/>
    <x v="0"/>
    <x v="4"/>
    <n v="3.2010000000000001"/>
    <n v="9.2200000000000006"/>
    <n v="1.7000000000000001E-2"/>
    <n v="12.438000000000001"/>
    <n v="6.0179999999999998"/>
    <n v="0"/>
    <n v="3.4"/>
    <n v="3.02"/>
    <n v="0.88823529411764701"/>
  </r>
  <r>
    <s v="Algodão"/>
    <x v="0"/>
    <x v="5"/>
    <n v="3.02"/>
    <n v="13"/>
    <n v="5.0000000000000001E-3"/>
    <n v="16.024999999999999"/>
    <n v="8.9369999999999994"/>
    <n v="0"/>
    <n v="2.7"/>
    <n v="4.3879999999999999"/>
    <n v="1.62518518518519"/>
  </r>
  <r>
    <s v="Algodão"/>
    <x v="0"/>
    <x v="6"/>
    <n v="4.3879999999999999"/>
    <n v="13.78"/>
    <n v="1.2E-2"/>
    <n v="18.18"/>
    <n v="11.013999999999999"/>
    <n v="0"/>
    <n v="3.1"/>
    <n v="4.0659999999999998"/>
    <n v="1.3116129032258099"/>
  </r>
  <r>
    <s v="Algodão"/>
    <x v="0"/>
    <x v="7"/>
    <n v="4.0659999999999998"/>
    <n v="10.82"/>
    <n v="2.4E-2"/>
    <n v="14.91"/>
    <n v="7.7270000000000003"/>
    <n v="0"/>
    <n v="3.3"/>
    <n v="3.883"/>
    <n v="1.1766666666666701"/>
  </r>
  <r>
    <s v="Algodão"/>
    <x v="0"/>
    <x v="8"/>
    <n v="3.883"/>
    <n v="11.72"/>
    <n v="8.0000000000000002E-3"/>
    <n v="15.611000000000001"/>
    <n v="6.6559999999999997"/>
    <n v="0"/>
    <n v="3.2"/>
    <n v="5.7549999999999999"/>
    <n v="1.7984374999999999"/>
  </r>
  <r>
    <s v="Algodão"/>
    <x v="0"/>
    <x v="9"/>
    <n v="5.7549999999999999"/>
    <n v="14.56"/>
    <n v="0.01"/>
    <n v="20.324999999999999"/>
    <n v="11.7"/>
    <n v="0"/>
    <n v="3.3"/>
    <n v="5.3250000000000002"/>
    <n v="1.61363636363636"/>
  </r>
  <r>
    <s v="Algodão"/>
    <x v="1"/>
    <x v="0"/>
    <n v="97.619"/>
    <n v="119.998"/>
    <n v="36.530999999999999"/>
    <n v="254.148"/>
    <n v="36.222000000000001"/>
    <n v="0"/>
    <n v="112.429"/>
    <n v="105.289"/>
    <n v="0.93649325351999901"/>
  </r>
  <r>
    <s v="Algodão"/>
    <x v="1"/>
    <x v="1"/>
    <n v="105.289"/>
    <n v="97.596000000000004"/>
    <n v="35.628"/>
    <n v="238.51300000000001"/>
    <n v="34.887"/>
    <n v="0"/>
    <n v="113.321"/>
    <n v="90.215999999999994"/>
    <n v="0.79611016492971298"/>
  </r>
  <r>
    <s v="Algodão"/>
    <x v="1"/>
    <x v="2"/>
    <n v="90.215999999999994"/>
    <n v="106.279"/>
    <n v="37.765999999999998"/>
    <n v="234.261"/>
    <n v="38.115000000000002"/>
    <n v="0"/>
    <n v="116.745"/>
    <n v="79.465000000000003"/>
    <n v="0.68067154910274497"/>
  </r>
  <r>
    <s v="Algodão"/>
    <x v="1"/>
    <x v="3"/>
    <n v="79.465000000000003"/>
    <n v="122.146"/>
    <n v="41.343000000000004"/>
    <n v="242.95400000000001"/>
    <n v="41.606999999999999"/>
    <n v="0"/>
    <n v="123.197"/>
    <n v="78.344999999999999"/>
    <n v="0.63593269316623002"/>
  </r>
  <r>
    <s v="Algodão"/>
    <x v="1"/>
    <x v="4"/>
    <n v="78.344999999999999"/>
    <n v="114.514"/>
    <n v="42.378999999999998"/>
    <n v="235.238"/>
    <n v="41.639000000000003"/>
    <n v="0"/>
    <n v="119.51900000000001"/>
    <n v="74.242999999999995"/>
    <n v="0.62118156945757597"/>
  </r>
  <r>
    <s v="Algodão"/>
    <x v="1"/>
    <x v="5"/>
    <n v="74.242999999999995"/>
    <n v="119.09399999999999"/>
    <n v="40.728999999999999"/>
    <n v="234.066"/>
    <n v="41.207000000000001"/>
    <n v="0"/>
    <n v="104.96599999999999"/>
    <n v="88.058999999999997"/>
    <n v="0.83892879599108305"/>
  </r>
  <r>
    <s v="Algodão"/>
    <x v="1"/>
    <x v="6"/>
    <n v="88.058999999999997"/>
    <n v="113.98"/>
    <n v="48.648000000000003"/>
    <n v="250.68700000000001"/>
    <n v="48.999000000000002"/>
    <n v="0"/>
    <n v="124.158"/>
    <n v="77.671999999999997"/>
    <n v="0.62558997406530403"/>
  </r>
  <r>
    <s v="Algodão"/>
    <x v="1"/>
    <x v="7"/>
    <n v="77.671999999999997"/>
    <n v="114.50700000000001"/>
    <n v="42.969000000000001"/>
    <n v="235.148"/>
    <n v="43.322000000000003"/>
    <n v="0"/>
    <n v="116.104"/>
    <n v="76.319999999999993"/>
    <n v="0.657341693653965"/>
  </r>
  <r>
    <s v="Algodão"/>
    <x v="1"/>
    <x v="8"/>
    <n v="76.319999999999993"/>
    <n v="116.148"/>
    <n v="37.679000000000002"/>
    <n v="230.14699999999999"/>
    <n v="37.036999999999999"/>
    <n v="0"/>
    <n v="111.22499999999999"/>
    <n v="82.605999999999995"/>
    <n v="0.74269273994156004"/>
  </r>
  <r>
    <s v="Algodão"/>
    <x v="1"/>
    <x v="9"/>
    <n v="82.605999999999995"/>
    <n v="112.922"/>
    <n v="43.936"/>
    <n v="239.464"/>
    <n v="43.966000000000001"/>
    <n v="0"/>
    <n v="112.81699999999999"/>
    <n v="83.075999999999993"/>
    <n v="0.73637838269055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C300947-96D3-45D1-9B26-67DC87B98E14}" name="Tabela dinâmica2" cacheId="0" applyNumberFormats="0" applyBorderFormats="0" applyFontFormats="0" applyPatternFormats="0" applyAlignmentFormats="0" applyWidthHeightFormats="1" dataCaption="Valores" updatedVersion="8" minRefreshableVersion="3" rowGrandTotals="0" colGrandTotals="0" itemPrintTitles="1" createdVersion="8" indent="0" outline="1" outlineData="1" multipleFieldFilters="0">
  <location ref="A3:I25" firstHeaderRow="0" firstDataRow="1" firstDataCol="1"/>
  <pivotFields count="12">
    <pivotField showAll="0"/>
    <pivotField axis="axisRow" showAll="0" sortType="descending" defaultSubtotal="0">
      <items count="2">
        <item x="1"/>
        <item x="0"/>
      </items>
    </pivotField>
    <pivotField axis="axisRow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showAll="0"/>
    <pivotField dataField="1" showAll="0"/>
    <pivotField dataField="1" showAll="0"/>
    <pivotField dataField="1" showAll="0"/>
  </pivotFields>
  <rowFields count="2">
    <field x="1"/>
    <field x="2"/>
  </rowFields>
  <rowItems count="2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dataFields count="8">
    <dataField name="Soma de Estoque_Inicial" fld="3" baseField="0" baseItem="0"/>
    <dataField name="Soma de Producao_" fld="4" baseField="0" baseItem="0"/>
    <dataField name="Soma de Importacao_" fld="5" baseField="0" baseItem="0"/>
    <dataField name="Soma de Suprimento_Total" fld="6" baseField="0" baseItem="0"/>
    <dataField name="Soma de Uso_Domestico" fld="9" baseField="0" baseItem="0"/>
    <dataField name="Soma de Exportacao_" fld="7" baseField="0" baseItem="0"/>
    <dataField name="Soma de Estoque_Final" fld="10" baseField="0" baseItem="0"/>
    <dataField name="Soma de Relacao_algodao" fld="1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dosExternos_1" connectionId="1" xr16:uid="{22B94FCB-5662-4F24-82D9-BB42BCF4C89B}" autoFormatId="16" applyNumberFormats="0" applyBorderFormats="0" applyFontFormats="0" applyPatternFormats="0" applyAlignmentFormats="0" applyWidthHeightFormats="0">
  <queryTableRefresh nextId="14">
    <queryTableFields count="12">
      <queryTableField id="1" name="Produto_" tableColumnId="1"/>
      <queryTableField id="2" name="Pais_" tableColumnId="2"/>
      <queryTableField id="3" name="Ano_" tableColumnId="3"/>
      <queryTableField id="4" name="Estoque_Inicial" tableColumnId="4"/>
      <queryTableField id="5" name="Producao_" tableColumnId="5"/>
      <queryTableField id="6" name="Importacao_" tableColumnId="6"/>
      <queryTableField id="7" name="Suprimento_Total" tableColumnId="7"/>
      <queryTableField id="8" name="Exportacao_" tableColumnId="8"/>
      <queryTableField id="9" name="Consumo_Domestico" tableColumnId="9"/>
      <queryTableField id="10" name="Uso_Domestico" tableColumnId="10"/>
      <queryTableField id="11" name="Estoque_Final" tableColumnId="11"/>
      <queryTableField id="12" name="Relacao_algodao" tableColumnId="12"/>
    </queryTableFields>
    <queryTableDeletedFields count="1">
      <deletedField name="Suprimento_Arroz"/>
    </queryTableDeleted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60D5345-3D8A-46B5-BD6D-AE214E0CD511}" name="usda_consulta_algodao" displayName="usda_consulta_algodao" ref="A1:L21" tableType="queryTable" totalsRowShown="0">
  <tableColumns count="12">
    <tableColumn id="1" xr3:uid="{51E076B2-9BAD-40D7-B415-94062EA45358}" uniqueName="1" name="Produto_" queryTableFieldId="1" dataDxfId="2"/>
    <tableColumn id="2" xr3:uid="{8ECD1FFB-751F-4500-9ACF-4AC1A84DF49C}" uniqueName="2" name="Pais_" queryTableFieldId="2" dataDxfId="1"/>
    <tableColumn id="3" xr3:uid="{7DBD2EAE-E8A2-4F2D-A502-951C24E8F9F6}" uniqueName="3" name="Ano_" queryTableFieldId="3" dataDxfId="0"/>
    <tableColumn id="4" xr3:uid="{C35CD9A0-252F-4DA4-8057-735341C947A9}" uniqueName="4" name="Estoque_Inicial" queryTableFieldId="4"/>
    <tableColumn id="5" xr3:uid="{13BB3EBD-910B-42B1-A4BC-A7550E24B27E}" uniqueName="5" name="Producao_" queryTableFieldId="5"/>
    <tableColumn id="6" xr3:uid="{AE38405D-82DC-4C91-A2FE-D6CB9091F84E}" uniqueName="6" name="Importacao_" queryTableFieldId="6"/>
    <tableColumn id="7" xr3:uid="{58EC6F21-E5A1-4E66-8EEC-6A0C13DAB57A}" uniqueName="7" name="Suprimento_Total" queryTableFieldId="7"/>
    <tableColumn id="8" xr3:uid="{27E7D8FF-D601-412D-8FFD-A87D6AE4236C}" uniqueName="8" name="Exportacao_" queryTableFieldId="8"/>
    <tableColumn id="9" xr3:uid="{093A9B99-A0CA-47B1-9D68-7DEC71D4EA55}" uniqueName="9" name="Consumo_Domestico" queryTableFieldId="9"/>
    <tableColumn id="10" xr3:uid="{299FD809-DD24-4BDE-BCD8-CCB12018D127}" uniqueName="10" name="Uso_Domestico" queryTableFieldId="10"/>
    <tableColumn id="11" xr3:uid="{3B8B885F-06D9-447C-B1E6-C68C2F4199F1}" uniqueName="11" name="Estoque_Final" queryTableFieldId="11"/>
    <tableColumn id="12" xr3:uid="{6A93B51C-DED5-486D-86E5-38CD122DF2B5}" uniqueName="12" name="Relacao_algodao" queryTableFieldId="12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E4FA2-BD11-4EF9-94A6-1BEFA0AA9DB6}">
  <dimension ref="A1"/>
  <sheetViews>
    <sheetView showGridLines="0" tabSelected="1" zoomScale="78" zoomScaleNormal="78" workbookViewId="0">
      <selection activeCell="L40" sqref="L40"/>
    </sheetView>
  </sheetViews>
  <sheetFormatPr defaultRowHeight="15" x14ac:dyDescent="0.25"/>
  <cols>
    <col min="1" max="1" width="118.7109375" customWidth="1"/>
  </cols>
  <sheetData/>
  <pageMargins left="0.51181102362204722" right="0.51181102362204722" top="0.78740157480314965" bottom="0.78740157480314965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B5AD3A-041E-4BFF-990E-0EE5D3542FA8}">
  <sheetPr>
    <pageSetUpPr fitToPage="1"/>
  </sheetPr>
  <dimension ref="A1:N32"/>
  <sheetViews>
    <sheetView showGridLines="0" zoomScaleNormal="100" workbookViewId="0">
      <selection activeCell="A10" sqref="A1:XFD1048576"/>
    </sheetView>
  </sheetViews>
  <sheetFormatPr defaultRowHeight="15" x14ac:dyDescent="0.25"/>
  <cols>
    <col min="1" max="1" width="12.5703125" customWidth="1"/>
    <col min="2" max="2" width="8.140625" bestFit="1" customWidth="1"/>
    <col min="3" max="3" width="9.28515625" bestFit="1" customWidth="1"/>
    <col min="4" max="4" width="7.85546875" customWidth="1"/>
    <col min="5" max="5" width="11.42578125" customWidth="1"/>
    <col min="6" max="6" width="10.42578125" bestFit="1" customWidth="1"/>
    <col min="7" max="7" width="10.7109375" bestFit="1" customWidth="1"/>
    <col min="8" max="8" width="8.140625" bestFit="1" customWidth="1"/>
    <col min="9" max="9" width="14.85546875" style="10" bestFit="1" customWidth="1"/>
  </cols>
  <sheetData>
    <row r="1" spans="1:14" ht="15.75" x14ac:dyDescent="0.25">
      <c r="A1" s="123" t="s">
        <v>41</v>
      </c>
      <c r="B1" s="123"/>
      <c r="C1" s="123"/>
      <c r="D1" s="123"/>
      <c r="E1" s="123"/>
      <c r="F1" s="123"/>
      <c r="G1" s="123"/>
      <c r="H1" s="123"/>
      <c r="I1" s="123"/>
    </row>
    <row r="2" spans="1:14" ht="18.75" x14ac:dyDescent="0.3">
      <c r="A2" s="29"/>
      <c r="B2" s="85"/>
      <c r="C2" s="85"/>
      <c r="D2" s="85"/>
      <c r="E2" s="85"/>
      <c r="F2" s="85"/>
      <c r="G2" s="85"/>
      <c r="H2" s="85"/>
      <c r="I2" s="89"/>
    </row>
    <row r="3" spans="1:14" ht="45" x14ac:dyDescent="0.25">
      <c r="A3" s="88" t="s">
        <v>0</v>
      </c>
      <c r="B3" s="30" t="s">
        <v>81</v>
      </c>
      <c r="C3" s="30" t="s">
        <v>82</v>
      </c>
      <c r="D3" s="30" t="s">
        <v>83</v>
      </c>
      <c r="E3" s="30" t="s">
        <v>84</v>
      </c>
      <c r="F3" s="30" t="s">
        <v>85</v>
      </c>
      <c r="G3" s="30" t="s">
        <v>86</v>
      </c>
      <c r="H3" s="30" t="s">
        <v>87</v>
      </c>
      <c r="I3" s="37" t="s">
        <v>88</v>
      </c>
    </row>
    <row r="4" spans="1:14" x14ac:dyDescent="0.25">
      <c r="A4" s="31" t="str">
        <f>base_algodao!A4</f>
        <v>Mundo</v>
      </c>
      <c r="B4" s="32"/>
      <c r="C4" s="32"/>
      <c r="D4" s="32"/>
      <c r="E4" s="32"/>
      <c r="F4" s="32"/>
      <c r="G4" s="32"/>
      <c r="H4" s="32"/>
      <c r="I4" s="33"/>
    </row>
    <row r="5" spans="1:14" x14ac:dyDescent="0.25">
      <c r="A5" s="13" t="str">
        <f>base_algodao!A5</f>
        <v>2014/2015</v>
      </c>
      <c r="B5" s="34">
        <f>base_algodao!B5*base_algodao!$K$1</f>
        <v>21254.682488999999</v>
      </c>
      <c r="C5" s="34">
        <f>base_algodao!C5*base_algodao!$K$1</f>
        <v>26127.284538</v>
      </c>
      <c r="D5" s="34">
        <f>base_algodao!D5*base_algodao!$K$1</f>
        <v>7953.9311609999995</v>
      </c>
      <c r="E5" s="34">
        <f>base_algodao!E5*base_algodao!$K$1</f>
        <v>55335.898187999999</v>
      </c>
      <c r="F5" s="34">
        <f>base_algodao!F5*base_algodao!$K$1</f>
        <v>24479.278599000001</v>
      </c>
      <c r="G5" s="34">
        <f>base_algodao!G5*base_algodao!$K$1</f>
        <v>7886.652282</v>
      </c>
      <c r="H5" s="12">
        <f>base_algodao!H5*base_algodao!$K$1</f>
        <v>22924.679259</v>
      </c>
      <c r="I5" s="113">
        <f>base_algodao!I5</f>
        <v>0.93649325351999901</v>
      </c>
      <c r="L5" s="119"/>
      <c r="N5" s="119"/>
    </row>
    <row r="6" spans="1:14" x14ac:dyDescent="0.25">
      <c r="A6" s="13" t="str">
        <f>base_algodao!A6</f>
        <v>2015/2016</v>
      </c>
      <c r="B6" s="34">
        <f>base_algodao!B6*base_algodao!$K$1</f>
        <v>22924.679259</v>
      </c>
      <c r="C6" s="34">
        <f>base_algodao!C6*base_algodao!$K$1</f>
        <v>21249.674675999999</v>
      </c>
      <c r="D6" s="34">
        <f>base_algodao!D6*base_algodao!$K$1</f>
        <v>7757.320068</v>
      </c>
      <c r="E6" s="34">
        <f>base_algodao!E6*base_algodao!$K$1</f>
        <v>51931.674003</v>
      </c>
      <c r="F6" s="34">
        <f>base_algodao!F6*base_algodao!$K$1</f>
        <v>24673.494650999997</v>
      </c>
      <c r="G6" s="34">
        <f>base_algodao!G6*base_algodao!$K$1</f>
        <v>7595.9813969999996</v>
      </c>
      <c r="H6" s="12">
        <f>base_algodao!H6*base_algodao!$K$1</f>
        <v>19642.819895999997</v>
      </c>
      <c r="I6" s="114">
        <f>base_algodao!I6</f>
        <v>0.79611016492971298</v>
      </c>
      <c r="N6" s="119"/>
    </row>
    <row r="7" spans="1:14" x14ac:dyDescent="0.25">
      <c r="A7" s="13" t="str">
        <f>base_algodao!A7</f>
        <v>2016/2017</v>
      </c>
      <c r="B7" s="34">
        <f>base_algodao!B7*base_algodao!$K$1</f>
        <v>19642.819895999997</v>
      </c>
      <c r="C7" s="34">
        <f>base_algodao!C7*base_algodao!$K$1</f>
        <v>23140.232948999997</v>
      </c>
      <c r="D7" s="34">
        <f>base_algodao!D7*base_algodao!$K$1</f>
        <v>8222.8289459999996</v>
      </c>
      <c r="E7" s="34">
        <f>base_algodao!E7*base_algodao!$K$1</f>
        <v>51005.881791</v>
      </c>
      <c r="F7" s="34">
        <f>base_algodao!F7*base_algodao!$K$1</f>
        <v>25419.005594999999</v>
      </c>
      <c r="G7" s="34">
        <f>base_algodao!G7*base_algodao!$K$1</f>
        <v>8298.8170650000011</v>
      </c>
      <c r="H7" s="12">
        <f>base_algodao!H7*base_algodao!$K$1</f>
        <v>17301.993914999999</v>
      </c>
      <c r="I7" s="114">
        <f>base_algodao!I7</f>
        <v>0.68067154910274497</v>
      </c>
    </row>
    <row r="8" spans="1:14" x14ac:dyDescent="0.25">
      <c r="A8" s="13" t="str">
        <f>base_algodao!A8</f>
        <v>2017/2018</v>
      </c>
      <c r="B8" s="34">
        <f>base_algodao!B8*base_algodao!$K$1</f>
        <v>17301.993914999999</v>
      </c>
      <c r="C8" s="34">
        <f>base_algodao!C8*base_algodao!$K$1</f>
        <v>26594.970726</v>
      </c>
      <c r="D8" s="34">
        <f>base_algodao!D8*base_algodao!$K$1</f>
        <v>9001.6527330000008</v>
      </c>
      <c r="E8" s="34">
        <f>base_algodao!E8*base_algodao!$K$1</f>
        <v>52898.617374000001</v>
      </c>
      <c r="F8" s="34">
        <f>base_algodao!F8*base_algodao!$K$1</f>
        <v>26823.806006999999</v>
      </c>
      <c r="G8" s="34">
        <f>base_algodao!G8*base_algodao!$K$1</f>
        <v>9059.1337169999988</v>
      </c>
      <c r="H8" s="12">
        <f>base_algodao!H8*base_algodao!$K$1</f>
        <v>17058.135194999999</v>
      </c>
      <c r="I8" s="114">
        <f>base_algodao!I8</f>
        <v>0.63593269316623002</v>
      </c>
    </row>
    <row r="9" spans="1:14" x14ac:dyDescent="0.25">
      <c r="A9" s="13" t="str">
        <f>base_algodao!A9</f>
        <v>2018/2019</v>
      </c>
      <c r="B9" s="34">
        <f>base_algodao!B9*base_algodao!$K$1</f>
        <v>17058.135194999999</v>
      </c>
      <c r="C9" s="34">
        <f>base_algodao!C9*base_algodao!$K$1</f>
        <v>24933.247733999997</v>
      </c>
      <c r="D9" s="34">
        <f>base_algodao!D9*base_algodao!$K$1</f>
        <v>9227.222049</v>
      </c>
      <c r="E9" s="34">
        <f>base_algodao!E9*base_algodao!$K$1</f>
        <v>51218.604977999996</v>
      </c>
      <c r="F9" s="34">
        <f>base_algodao!F9*base_algodao!$K$1</f>
        <v>26022.991388999999</v>
      </c>
      <c r="G9" s="34">
        <f>base_algodao!G9*base_algodao!$K$1</f>
        <v>9066.1011090000011</v>
      </c>
      <c r="H9" s="12">
        <f>base_algodao!H9*base_algodao!$K$1</f>
        <v>16165.002632999998</v>
      </c>
      <c r="I9" s="114">
        <f>base_algodao!I9</f>
        <v>0.62118156945757597</v>
      </c>
    </row>
    <row r="10" spans="1:14" x14ac:dyDescent="0.25">
      <c r="A10" s="13" t="str">
        <f>base_algodao!A10</f>
        <v>2019/2020</v>
      </c>
      <c r="B10" s="34">
        <f>base_algodao!B10*base_algodao!$K$1</f>
        <v>16165.002632999998</v>
      </c>
      <c r="C10" s="34">
        <f>base_algodao!C10*base_algodao!$K$1</f>
        <v>25930.455714</v>
      </c>
      <c r="D10" s="34">
        <f>base_algodao!D10*base_algodao!$K$1</f>
        <v>8867.9658989999989</v>
      </c>
      <c r="E10" s="34">
        <f>base_algodao!E10*base_algodao!$K$1</f>
        <v>50963.424246000002</v>
      </c>
      <c r="F10" s="34">
        <f>base_algodao!F10*base_algodao!$K$1</f>
        <v>22854.352145999997</v>
      </c>
      <c r="G10" s="34">
        <f>base_algodao!G10*base_algodao!$K$1</f>
        <v>8972.0413169999993</v>
      </c>
      <c r="H10" s="12">
        <f>base_algodao!H10*base_algodao!$K$1</f>
        <v>19173.174128999999</v>
      </c>
      <c r="I10" s="114">
        <f>base_algodao!I10</f>
        <v>0.83892879599108305</v>
      </c>
    </row>
    <row r="11" spans="1:14" x14ac:dyDescent="0.25">
      <c r="A11" s="13" t="str">
        <f>base_algodao!A11</f>
        <v>2020/2021</v>
      </c>
      <c r="B11" s="34">
        <f>base_algodao!B11*base_algodao!$K$1</f>
        <v>19173.174128999999</v>
      </c>
      <c r="C11" s="34">
        <f>base_algodao!C11*base_algodao!$K$1</f>
        <v>24816.979380000001</v>
      </c>
      <c r="D11" s="34">
        <f>base_algodao!D11*base_algodao!$K$1</f>
        <v>10592.177688</v>
      </c>
      <c r="E11" s="34">
        <f>base_algodao!E11*base_algodao!$K$1</f>
        <v>54582.331197</v>
      </c>
      <c r="F11" s="34">
        <f>base_algodao!F11*base_algodao!$K$1</f>
        <v>27033.045497999999</v>
      </c>
      <c r="G11" s="34">
        <f>base_algodao!G11*base_algodao!$K$1</f>
        <v>10668.601269000001</v>
      </c>
      <c r="H11" s="12">
        <f>base_algodao!H11*base_algodao!$K$1</f>
        <v>16911.602231999997</v>
      </c>
      <c r="I11" s="114">
        <f>base_algodao!I11</f>
        <v>0.62558997406530403</v>
      </c>
    </row>
    <row r="12" spans="1:14" x14ac:dyDescent="0.25">
      <c r="A12" s="13" t="str">
        <f>base_algodao!A12</f>
        <v>2021/2022</v>
      </c>
      <c r="B12" s="34">
        <f>base_algodao!B12*base_algodao!$K$1</f>
        <v>16911.602231999997</v>
      </c>
      <c r="C12" s="34">
        <f>base_algodao!C12*base_algodao!$K$1</f>
        <v>24931.723617</v>
      </c>
      <c r="D12" s="34">
        <f>base_algodao!D12*base_algodao!$K$1</f>
        <v>9355.6833389999993</v>
      </c>
      <c r="E12" s="34">
        <f>base_algodao!E12*base_algodao!$K$1</f>
        <v>51199.009187999996</v>
      </c>
      <c r="F12" s="34">
        <f>base_algodao!F12*base_algodao!$K$1</f>
        <v>25279.440024</v>
      </c>
      <c r="G12" s="34">
        <f>base_algodao!G12*base_algodao!$K$1</f>
        <v>9432.5423819999996</v>
      </c>
      <c r="H12" s="12">
        <f>base_algodao!H12*base_algodao!$K$1</f>
        <v>16617.229919999998</v>
      </c>
      <c r="I12" s="114">
        <f>base_algodao!I12</f>
        <v>0.657341693653965</v>
      </c>
    </row>
    <row r="13" spans="1:14" x14ac:dyDescent="0.25">
      <c r="A13" s="13" t="str">
        <f>base_algodao!A13</f>
        <v>2022/2023</v>
      </c>
      <c r="B13" s="34">
        <f>base_algodao!B13*base_algodao!$K$1</f>
        <v>16617.229919999998</v>
      </c>
      <c r="C13" s="34">
        <f>base_algodao!C13*base_algodao!$K$1</f>
        <v>25289.020187999999</v>
      </c>
      <c r="D13" s="34">
        <f>base_algodao!D13*base_algodao!$K$1</f>
        <v>8203.8863490000003</v>
      </c>
      <c r="E13" s="34">
        <f>base_algodao!E13*base_algodao!$K$1</f>
        <v>50110.136456999993</v>
      </c>
      <c r="F13" s="34">
        <f>base_algodao!F13*base_algodao!$K$1</f>
        <v>24217.130474999998</v>
      </c>
      <c r="G13" s="34">
        <f>base_algodao!G13*base_algodao!$K$1</f>
        <v>8064.1030469999996</v>
      </c>
      <c r="H13" s="12">
        <f>base_algodao!H13*base_algodao!$K$1</f>
        <v>17985.886985999998</v>
      </c>
      <c r="I13" s="114">
        <f>base_algodao!I13</f>
        <v>0.74269273994156004</v>
      </c>
    </row>
    <row r="14" spans="1:14" x14ac:dyDescent="0.25">
      <c r="A14" s="14" t="str">
        <f>base_algodao!A14</f>
        <v>2023/2024</v>
      </c>
      <c r="B14" s="36">
        <f>base_algodao!B14*base_algodao!$K$1</f>
        <v>17985.886985999998</v>
      </c>
      <c r="C14" s="36">
        <f>base_algodao!C14*base_algodao!$K$1</f>
        <v>24586.619982</v>
      </c>
      <c r="D14" s="36">
        <f>base_algodao!D14*base_algodao!$K$1</f>
        <v>9566.2292159999997</v>
      </c>
      <c r="E14" s="36">
        <f>base_algodao!E14*base_algodao!$K$1</f>
        <v>52138.736184000001</v>
      </c>
      <c r="F14" s="36">
        <f>base_algodao!F14*base_algodao!$K$1</f>
        <v>24563.758226999998</v>
      </c>
      <c r="G14" s="36">
        <f>base_algodao!G14*base_algodao!$K$1</f>
        <v>9572.7611460000007</v>
      </c>
      <c r="H14" s="15">
        <f>base_algodao!H14*base_algodao!$K$1</f>
        <v>18088.220555999997</v>
      </c>
      <c r="I14" s="115">
        <f>base_algodao!I14</f>
        <v>0.736378382690552</v>
      </c>
    </row>
    <row r="15" spans="1:14" x14ac:dyDescent="0.25">
      <c r="A15" s="2" t="str">
        <f>[2]Planilha1!$E$2</f>
        <v>Fonte: Usda (www.usda.gov) - dezembro-2024</v>
      </c>
    </row>
    <row r="16" spans="1:14" ht="15.75" x14ac:dyDescent="0.25">
      <c r="A16" s="120" t="s">
        <v>34</v>
      </c>
      <c r="B16" s="120"/>
      <c r="C16" s="120"/>
      <c r="D16" s="120"/>
      <c r="E16" s="120"/>
      <c r="F16" s="120"/>
      <c r="G16" s="120"/>
      <c r="H16" s="120"/>
      <c r="I16" s="120"/>
    </row>
    <row r="17" spans="1:9" hidden="1" x14ac:dyDescent="0.25">
      <c r="A17" s="69"/>
      <c r="B17" s="69"/>
      <c r="C17" s="69"/>
      <c r="D17" s="69"/>
      <c r="E17" s="69"/>
      <c r="F17" s="69"/>
      <c r="G17" s="69"/>
      <c r="H17" s="69"/>
      <c r="I17" s="37"/>
    </row>
    <row r="18" spans="1:9" hidden="1" x14ac:dyDescent="0.25">
      <c r="A18" s="69"/>
      <c r="B18" s="121"/>
      <c r="C18" s="122"/>
      <c r="D18" s="122"/>
      <c r="E18" s="122"/>
      <c r="F18" s="122"/>
      <c r="G18" s="122"/>
      <c r="H18" s="122"/>
      <c r="I18" s="35"/>
    </row>
    <row r="19" spans="1:9" ht="45" x14ac:dyDescent="0.25">
      <c r="A19" s="76" t="str">
        <f>A3</f>
        <v>Safra</v>
      </c>
      <c r="B19" s="30" t="str">
        <f>B3</f>
        <v>Estoque Inicial</v>
      </c>
      <c r="C19" s="30" t="str">
        <f t="shared" ref="C19:H19" si="0">C3</f>
        <v>Produção</v>
      </c>
      <c r="D19" s="30" t="str">
        <f t="shared" si="0"/>
        <v>Importação</v>
      </c>
      <c r="E19" s="30" t="str">
        <f t="shared" si="0"/>
        <v xml:space="preserve">Suprimento </v>
      </c>
      <c r="F19" s="30" t="str">
        <f t="shared" si="0"/>
        <v xml:space="preserve">Consumo </v>
      </c>
      <c r="G19" s="30" t="str">
        <f t="shared" si="0"/>
        <v>Exportação</v>
      </c>
      <c r="H19" s="30" t="str">
        <f t="shared" si="0"/>
        <v>Estoque Final</v>
      </c>
      <c r="I19" s="37" t="s">
        <v>1</v>
      </c>
    </row>
    <row r="20" spans="1:9" hidden="1" x14ac:dyDescent="0.25">
      <c r="A20" s="70" t="str">
        <f>[3]Conab_algodao!A4</f>
        <v>2013/14</v>
      </c>
      <c r="B20" s="71">
        <f>[3]Conab_algodao!B4</f>
        <v>445.45600000000013</v>
      </c>
      <c r="C20" s="71">
        <f>[3]Conab_algodao!C4</f>
        <v>1734</v>
      </c>
      <c r="D20" s="71">
        <f>[3]Conab_algodao!D4</f>
        <v>31.456565999999999</v>
      </c>
      <c r="E20" s="71">
        <f>[3]Conab_algodao!E4</f>
        <v>2210.912566</v>
      </c>
      <c r="F20" s="71">
        <f>[3]Conab_algodao!F4</f>
        <v>810</v>
      </c>
      <c r="G20" s="71">
        <f>[3]Conab_algodao!G4</f>
        <v>748.6</v>
      </c>
      <c r="H20" s="71">
        <f>[3]Conab_algodao!H4</f>
        <v>652.31256600000006</v>
      </c>
      <c r="I20" s="116">
        <f>[3]Conab_algodao!I4</f>
        <v>0.80532415555555559</v>
      </c>
    </row>
    <row r="21" spans="1:9" hidden="1" x14ac:dyDescent="0.25">
      <c r="A21" s="72" t="str">
        <f>[3]Conab_algodao!A5</f>
        <v>2014/15</v>
      </c>
      <c r="B21" s="73">
        <f>[3]Conab_algodao!B5</f>
        <v>652.31256600000006</v>
      </c>
      <c r="C21" s="73">
        <f>[3]Conab_algodao!C5</f>
        <v>1562.8</v>
      </c>
      <c r="D21" s="73">
        <f>[3]Conab_algodao!D5</f>
        <v>2.1</v>
      </c>
      <c r="E21" s="73">
        <f>[3]Conab_algodao!E5</f>
        <v>2217.2125659999997</v>
      </c>
      <c r="F21" s="73">
        <f>[3]Conab_algodao!F5</f>
        <v>670</v>
      </c>
      <c r="G21" s="73">
        <f>[3]Conab_algodao!G5</f>
        <v>834.3</v>
      </c>
      <c r="H21" s="73">
        <f>[3]Conab_algodao!H5</f>
        <v>712.91256599999974</v>
      </c>
      <c r="I21" s="114">
        <f>[3]Conab_algodao!I5</f>
        <v>1.0640486059701488</v>
      </c>
    </row>
    <row r="22" spans="1:9" x14ac:dyDescent="0.25">
      <c r="A22" s="72" t="str">
        <f>[3]Conab_algodao!A6</f>
        <v>2015/16</v>
      </c>
      <c r="B22" s="73">
        <f>[3]Conab_algodao!B6</f>
        <v>712.9</v>
      </c>
      <c r="C22" s="73">
        <f>[3]Conab_algodao!C6</f>
        <v>1289.2</v>
      </c>
      <c r="D22" s="73">
        <f>[3]Conab_algodao!D6</f>
        <v>27</v>
      </c>
      <c r="E22" s="73">
        <f>[3]Conab_algodao!E6</f>
        <v>2029.1</v>
      </c>
      <c r="F22" s="73">
        <f>[3]Conab_algodao!F6</f>
        <v>640</v>
      </c>
      <c r="G22" s="73">
        <f>[3]Conab_algodao!G6</f>
        <v>804</v>
      </c>
      <c r="H22" s="73">
        <f>[3]Conab_algodao!H6</f>
        <v>585.09999999999991</v>
      </c>
      <c r="I22" s="114">
        <f>[3]Conab_algodao!I6</f>
        <v>0.91421874999999986</v>
      </c>
    </row>
    <row r="23" spans="1:9" x14ac:dyDescent="0.25">
      <c r="A23" s="72" t="str">
        <f>[3]Conab_algodao!A7</f>
        <v>2016/17</v>
      </c>
      <c r="B23" s="73">
        <f>[3]Conab_algodao!B7</f>
        <v>585.1</v>
      </c>
      <c r="C23" s="73">
        <f>[3]Conab_algodao!C7</f>
        <v>1529.5</v>
      </c>
      <c r="D23" s="73">
        <f>[3]Conab_algodao!D7</f>
        <v>33.6</v>
      </c>
      <c r="E23" s="73">
        <f>[3]Conab_algodao!E7</f>
        <v>2148.1999999999998</v>
      </c>
      <c r="F23" s="73">
        <f>[3]Conab_algodao!F7</f>
        <v>685</v>
      </c>
      <c r="G23" s="73">
        <f>[3]Conab_algodao!G7</f>
        <v>834.1</v>
      </c>
      <c r="H23" s="73">
        <f>[3]Conab_algodao!H7</f>
        <v>629.0999999999998</v>
      </c>
      <c r="I23" s="114">
        <f>[3]Conab_algodao!I7</f>
        <v>0.9183941605839413</v>
      </c>
    </row>
    <row r="24" spans="1:9" x14ac:dyDescent="0.25">
      <c r="A24" s="72" t="str">
        <f>[3]Conab_algodao!A8</f>
        <v>2017/18</v>
      </c>
      <c r="B24" s="73">
        <f>[3]Conab_algodao!B8</f>
        <v>629.0999999999998</v>
      </c>
      <c r="C24" s="73">
        <f>[3]Conab_algodao!C8</f>
        <v>2005.8</v>
      </c>
      <c r="D24" s="73">
        <f>[3]Conab_algodao!D8</f>
        <v>19.600000000000001</v>
      </c>
      <c r="E24" s="73">
        <f>[3]Conab_algodao!E8</f>
        <v>2654.4999999999995</v>
      </c>
      <c r="F24" s="73">
        <f>[3]Conab_algodao!F8</f>
        <v>700</v>
      </c>
      <c r="G24" s="73">
        <f>[3]Conab_algodao!G8</f>
        <v>974</v>
      </c>
      <c r="H24" s="73">
        <f>[3]Conab_algodao!H8</f>
        <v>980.49999999999955</v>
      </c>
      <c r="I24" s="114">
        <f>[3]Conab_algodao!I8</f>
        <v>1.4007142857142851</v>
      </c>
    </row>
    <row r="25" spans="1:9" x14ac:dyDescent="0.25">
      <c r="A25" s="72" t="str">
        <f>[3]Conab_algodao!A9</f>
        <v>2018/19</v>
      </c>
      <c r="B25" s="73">
        <f>[3]Conab_algodao!B9</f>
        <v>980.49999999999955</v>
      </c>
      <c r="C25" s="73">
        <f>[3]Conab_algodao!C9</f>
        <v>2778.8</v>
      </c>
      <c r="D25" s="73">
        <f>[3]Conab_algodao!D9</f>
        <v>1.7</v>
      </c>
      <c r="E25" s="73">
        <f>[3]Conab_algodao!E9</f>
        <v>3760.9999999999995</v>
      </c>
      <c r="F25" s="73">
        <f>[3]Conab_algodao!F9</f>
        <v>720</v>
      </c>
      <c r="G25" s="73">
        <f>[3]Conab_algodao!G9</f>
        <v>1613.7</v>
      </c>
      <c r="H25" s="73">
        <f>[3]Conab_algodao!H9</f>
        <v>1427.2999999999995</v>
      </c>
      <c r="I25" s="114">
        <f>[3]Conab_algodao!I9</f>
        <v>1.9823611111111104</v>
      </c>
    </row>
    <row r="26" spans="1:9" x14ac:dyDescent="0.25">
      <c r="A26" s="72" t="str">
        <f>[3]Conab_algodao!A10</f>
        <v>2019/20</v>
      </c>
      <c r="B26" s="73">
        <f>[3]Conab_algodao!B10</f>
        <v>1427.2999999999995</v>
      </c>
      <c r="C26" s="73">
        <f>[3]Conab_algodao!C10</f>
        <v>3001.6</v>
      </c>
      <c r="D26" s="73">
        <f>[3]Conab_algodao!D10</f>
        <v>2.2000000000000002</v>
      </c>
      <c r="E26" s="73">
        <f>[3]Conab_algodao!E10</f>
        <v>4431.0999999999995</v>
      </c>
      <c r="F26" s="73">
        <f>[3]Conab_algodao!F10</f>
        <v>690</v>
      </c>
      <c r="G26" s="73">
        <f>[3]Conab_algodao!G10</f>
        <v>2125.4</v>
      </c>
      <c r="H26" s="73">
        <f>[3]Conab_algodao!H10</f>
        <v>1615.6999999999994</v>
      </c>
      <c r="I26" s="114">
        <f>[3]Conab_algodao!I10</f>
        <v>2.3415942028985497</v>
      </c>
    </row>
    <row r="27" spans="1:9" x14ac:dyDescent="0.25">
      <c r="A27" s="72" t="str">
        <f>[3]Conab_algodao!A11</f>
        <v>2020/21</v>
      </c>
      <c r="B27" s="73">
        <f>[3]Conab_algodao!B11</f>
        <v>1615.6999999999994</v>
      </c>
      <c r="C27" s="73">
        <f>[3]Conab_algodao!C11</f>
        <v>2359</v>
      </c>
      <c r="D27" s="73">
        <f>[3]Conab_algodao!D11</f>
        <v>4.5999999999999996</v>
      </c>
      <c r="E27" s="73">
        <f>[3]Conab_algodao!E11</f>
        <v>3979.2999999999993</v>
      </c>
      <c r="F27" s="73">
        <f>[3]Conab_algodao!F11</f>
        <v>720</v>
      </c>
      <c r="G27" s="73">
        <f>[3]Conab_algodao!G11</f>
        <v>2016.6</v>
      </c>
      <c r="H27" s="73">
        <f>[3]Conab_algodao!H11</f>
        <v>1242.6999999999994</v>
      </c>
      <c r="I27" s="114">
        <f>[3]Conab_algodao!I11</f>
        <v>1.7259722222222214</v>
      </c>
    </row>
    <row r="28" spans="1:9" x14ac:dyDescent="0.25">
      <c r="A28" s="72" t="str">
        <f>[3]Conab_algodao!A12</f>
        <v>2021/22</v>
      </c>
      <c r="B28" s="73">
        <f>[3]Conab_algodao!B12</f>
        <v>1242.6999999999994</v>
      </c>
      <c r="C28" s="73">
        <f>[3]Conab_algodao!C12</f>
        <v>2554.1000000000004</v>
      </c>
      <c r="D28" s="73">
        <f>[3]Conab_algodao!D12</f>
        <v>2.2999999999999998</v>
      </c>
      <c r="E28" s="73">
        <f>[3]Conab_algodao!E12</f>
        <v>3799.1</v>
      </c>
      <c r="F28" s="73">
        <f>[3]Conab_algodao!F12</f>
        <v>675</v>
      </c>
      <c r="G28" s="73">
        <f>[3]Conab_algodao!G12</f>
        <v>1803.7</v>
      </c>
      <c r="H28" s="73">
        <f>[3]Conab_algodao!H12</f>
        <v>1320.3999999999999</v>
      </c>
      <c r="I28" s="114">
        <f>[3]Conab_algodao!I12</f>
        <v>1.956148148148148</v>
      </c>
    </row>
    <row r="29" spans="1:9" x14ac:dyDescent="0.25">
      <c r="A29" s="72" t="str">
        <f>[3]Conab_algodao!A13</f>
        <v>2022/23</v>
      </c>
      <c r="B29" s="73">
        <f>[3]Conab_algodao!B13</f>
        <v>1320.3999999999999</v>
      </c>
      <c r="C29" s="73">
        <f>[3]Conab_algodao!C13</f>
        <v>3173.3000000000006</v>
      </c>
      <c r="D29" s="73">
        <f>[3]Conab_algodao!D13</f>
        <v>1.7</v>
      </c>
      <c r="E29" s="73">
        <f>[3]Conab_algodao!E13</f>
        <v>4495.4000000000005</v>
      </c>
      <c r="F29" s="73">
        <f>[3]Conab_algodao!F13</f>
        <v>710</v>
      </c>
      <c r="G29" s="73">
        <f>[3]Conab_algodao!G13</f>
        <v>1618.2</v>
      </c>
      <c r="H29" s="73">
        <f>[3]Conab_algodao!H13</f>
        <v>2167.2000000000007</v>
      </c>
      <c r="I29" s="114">
        <f>[3]Conab_algodao!I13</f>
        <v>3.0523943661971842</v>
      </c>
    </row>
    <row r="30" spans="1:9" x14ac:dyDescent="0.25">
      <c r="A30" s="72" t="str">
        <f>[3]Conab_algodao!A14</f>
        <v>2023/24</v>
      </c>
      <c r="B30" s="73">
        <f>[3]Conab_algodao!B14</f>
        <v>2167.2000000000007</v>
      </c>
      <c r="C30" s="73">
        <f>[3]Conab_algodao!C14</f>
        <v>3701.4000000000005</v>
      </c>
      <c r="D30" s="73">
        <f>[3]Conab_algodao!D14</f>
        <v>1.1000000000000001</v>
      </c>
      <c r="E30" s="73">
        <f>[3]Conab_algodao!E14</f>
        <v>5869.7000000000016</v>
      </c>
      <c r="F30" s="73">
        <f>[3]Conab_algodao!F14</f>
        <v>695</v>
      </c>
      <c r="G30" s="73">
        <f>[3]Conab_algodao!G14</f>
        <v>2852</v>
      </c>
      <c r="H30" s="73">
        <f>[3]Conab_algodao!H14</f>
        <v>2322.7000000000016</v>
      </c>
      <c r="I30" s="114">
        <f>[3]Conab_algodao!I14</f>
        <v>3.3420143884892108</v>
      </c>
    </row>
    <row r="31" spans="1:9" x14ac:dyDescent="0.25">
      <c r="A31" s="74" t="str">
        <f>[3]Conab_algodao!A15</f>
        <v>2024/25</v>
      </c>
      <c r="B31" s="75">
        <f>[3]Conab_algodao!B15</f>
        <v>2322.7000000000016</v>
      </c>
      <c r="C31" s="75">
        <f>[3]Conab_algodao!C15</f>
        <v>3694.8999999999996</v>
      </c>
      <c r="D31" s="75">
        <f>[3]Conab_algodao!D15</f>
        <v>1</v>
      </c>
      <c r="E31" s="75">
        <f>[3]Conab_algodao!E15</f>
        <v>6018.6000000000013</v>
      </c>
      <c r="F31" s="75">
        <f>[3]Conab_algodao!F15</f>
        <v>710</v>
      </c>
      <c r="G31" s="75">
        <f>[3]Conab_algodao!G15</f>
        <v>2930</v>
      </c>
      <c r="H31" s="75">
        <f>[3]Conab_algodao!H15</f>
        <v>2378.6000000000013</v>
      </c>
      <c r="I31" s="115">
        <f>[3]Conab_algodao!I15</f>
        <v>3.3501408450704244</v>
      </c>
    </row>
    <row r="32" spans="1:9" x14ac:dyDescent="0.25">
      <c r="A32" s="39" t="str">
        <f>[2]Planilha1!$E$3</f>
        <v>Fonte: Conab (www.conab.gov.br) - Safra 2024/25 - 3° Levantamento da safra de grãos - dezembro-2024</v>
      </c>
    </row>
  </sheetData>
  <mergeCells count="3">
    <mergeCell ref="A16:I16"/>
    <mergeCell ref="B18:H18"/>
    <mergeCell ref="A1:I1"/>
  </mergeCells>
  <pageMargins left="0.70866141732283472" right="0.27559055118110237" top="1.299212598425197" bottom="0.55118110236220474" header="0.31496062992125984" footer="0.31496062992125984"/>
  <pageSetup paperSize="9" scale="99" orientation="portrait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Algodão em Pluma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8AD46A-44BC-4D19-AE1E-0092D2212A95}">
  <sheetPr>
    <pageSetUpPr fitToPage="1"/>
  </sheetPr>
  <dimension ref="A1:J43"/>
  <sheetViews>
    <sheetView showGridLines="0" zoomScaleNormal="100" workbookViewId="0">
      <selection activeCell="A10" sqref="A1:XFD1048576"/>
    </sheetView>
  </sheetViews>
  <sheetFormatPr defaultColWidth="9.140625" defaultRowHeight="12.75" x14ac:dyDescent="0.25"/>
  <cols>
    <col min="1" max="1" width="17.85546875" style="51" bestFit="1" customWidth="1"/>
    <col min="2" max="3" width="10.42578125" style="51" bestFit="1" customWidth="1"/>
    <col min="4" max="4" width="6.5703125" style="51" bestFit="1" customWidth="1"/>
    <col min="5" max="6" width="10.42578125" style="51" bestFit="1" customWidth="1"/>
    <col min="7" max="7" width="6.5703125" style="51" bestFit="1" customWidth="1"/>
    <col min="8" max="9" width="10.42578125" style="51" bestFit="1" customWidth="1"/>
    <col min="10" max="10" width="6.5703125" style="51" bestFit="1" customWidth="1"/>
    <col min="11" max="16384" width="9.140625" style="51"/>
  </cols>
  <sheetData>
    <row r="1" spans="1:10" ht="15.75" x14ac:dyDescent="0.25">
      <c r="A1" s="60" t="s">
        <v>90</v>
      </c>
    </row>
    <row r="2" spans="1:10" ht="15.75" x14ac:dyDescent="0.25">
      <c r="A2" s="60" t="s">
        <v>35</v>
      </c>
    </row>
    <row r="5" spans="1:10" x14ac:dyDescent="0.25">
      <c r="A5" s="124" t="s">
        <v>6</v>
      </c>
      <c r="B5" s="125" t="s">
        <v>2</v>
      </c>
      <c r="C5" s="125"/>
      <c r="D5" s="125"/>
      <c r="E5" s="126" t="s">
        <v>3</v>
      </c>
      <c r="F5" s="126"/>
      <c r="G5" s="126"/>
      <c r="H5" s="125" t="s">
        <v>4</v>
      </c>
      <c r="I5" s="125"/>
      <c r="J5" s="127"/>
    </row>
    <row r="6" spans="1:10" x14ac:dyDescent="0.25">
      <c r="A6" s="124"/>
      <c r="B6" s="61" t="str">
        <f>'[4]Algodao em Pluma'!B6</f>
        <v>Safra 23/24</v>
      </c>
      <c r="C6" s="61" t="str">
        <f>'[4]Algodao em Pluma'!C6</f>
        <v>Safra 24/25</v>
      </c>
      <c r="D6" s="61" t="str">
        <f>'[4]Algodao em Pluma'!D6</f>
        <v>VAR. %</v>
      </c>
      <c r="E6" s="61" t="str">
        <f>'[4]Algodao em Pluma'!E6</f>
        <v>Safra 23/24</v>
      </c>
      <c r="F6" s="61" t="str">
        <f>'[4]Algodao em Pluma'!F6</f>
        <v>Safra 24/25</v>
      </c>
      <c r="G6" s="61" t="str">
        <f>'[4]Algodao em Pluma'!G6</f>
        <v>VAR. %</v>
      </c>
      <c r="H6" s="61" t="str">
        <f>'[4]Algodao em Pluma'!H6</f>
        <v>Safra 23/24</v>
      </c>
      <c r="I6" s="61" t="str">
        <f>'[4]Algodao em Pluma'!I6</f>
        <v>Safra 24/25</v>
      </c>
      <c r="J6" s="62" t="s">
        <v>5</v>
      </c>
    </row>
    <row r="7" spans="1:10" x14ac:dyDescent="0.25">
      <c r="A7" s="124"/>
      <c r="B7" s="61" t="s">
        <v>7</v>
      </c>
      <c r="C7" s="61" t="s">
        <v>8</v>
      </c>
      <c r="D7" s="61" t="s">
        <v>9</v>
      </c>
      <c r="E7" s="61" t="s">
        <v>10</v>
      </c>
      <c r="F7" s="61" t="s">
        <v>11</v>
      </c>
      <c r="G7" s="61" t="s">
        <v>12</v>
      </c>
      <c r="H7" s="61" t="s">
        <v>13</v>
      </c>
      <c r="I7" s="61" t="s">
        <v>14</v>
      </c>
      <c r="J7" s="62" t="s">
        <v>15</v>
      </c>
    </row>
    <row r="8" spans="1:10" x14ac:dyDescent="0.25">
      <c r="A8" s="63" t="str">
        <f>'[4]Algodao em Pluma'!A8</f>
        <v>NORTE</v>
      </c>
      <c r="B8" s="52">
        <f>'[4]Algodao em Pluma'!B8</f>
        <v>17.2</v>
      </c>
      <c r="C8" s="52">
        <f>'[4]Algodao em Pluma'!C8</f>
        <v>18.399999999999999</v>
      </c>
      <c r="D8" s="52">
        <f>'[4]Algodao em Pluma'!D8</f>
        <v>7</v>
      </c>
      <c r="E8" s="53">
        <f>'[4]Algodao em Pluma'!E8</f>
        <v>1566.1674418604653</v>
      </c>
      <c r="F8" s="53">
        <f>'[4]Algodao em Pluma'!F8</f>
        <v>1618.7445652173913</v>
      </c>
      <c r="G8" s="52">
        <f>'[4]Algodao em Pluma'!G8</f>
        <v>3.4</v>
      </c>
      <c r="H8" s="52">
        <f>'[4]Algodao em Pluma'!H8</f>
        <v>27</v>
      </c>
      <c r="I8" s="52">
        <f>'[4]Algodao em Pluma'!I8</f>
        <v>29.799999999999997</v>
      </c>
      <c r="J8" s="64">
        <f>'[4]Algodao em Pluma'!J8</f>
        <v>10.4</v>
      </c>
    </row>
    <row r="9" spans="1:10" hidden="1" x14ac:dyDescent="0.25">
      <c r="A9" s="65" t="str">
        <f>'[4]Algodao em Pluma'!A9</f>
        <v>RR</v>
      </c>
      <c r="B9" s="54">
        <f>'[4]Algodao em Pluma'!B9</f>
        <v>0</v>
      </c>
      <c r="C9" s="54">
        <f>'[4]Algodao em Pluma'!C9</f>
        <v>0</v>
      </c>
      <c r="D9" s="54">
        <f>'[4]Algodao em Pluma'!D9</f>
        <v>0</v>
      </c>
      <c r="E9" s="55">
        <f>'[4]Algodao em Pluma'!E9</f>
        <v>0</v>
      </c>
      <c r="F9" s="55">
        <f>'[4]Algodao em Pluma'!F9</f>
        <v>0</v>
      </c>
      <c r="G9" s="56">
        <f>'[4]Algodao em Pluma'!G9</f>
        <v>0</v>
      </c>
      <c r="H9" s="54">
        <f>'[4]Algodao em Pluma'!H9</f>
        <v>0</v>
      </c>
      <c r="I9" s="54">
        <f>'[4]Algodao em Pluma'!I9</f>
        <v>0</v>
      </c>
      <c r="J9" s="66">
        <f>'[4]Algodao em Pluma'!J9</f>
        <v>0</v>
      </c>
    </row>
    <row r="10" spans="1:10" x14ac:dyDescent="0.25">
      <c r="A10" s="65" t="str">
        <f>'[4]Algodao em Pluma'!A10</f>
        <v>RO</v>
      </c>
      <c r="B10" s="54">
        <f>'[4]Algodao em Pluma'!B10</f>
        <v>8.6999999999999993</v>
      </c>
      <c r="C10" s="54">
        <f>'[4]Algodao em Pluma'!C10</f>
        <v>8.6999999999999993</v>
      </c>
      <c r="D10" s="54">
        <f>'[4]Algodao em Pluma'!D10</f>
        <v>0</v>
      </c>
      <c r="E10" s="55">
        <f>'[4]Algodao em Pluma'!E10</f>
        <v>1512.4</v>
      </c>
      <c r="F10" s="55">
        <f>'[4]Algodao em Pluma'!F10</f>
        <v>1478.2</v>
      </c>
      <c r="G10" s="56">
        <f>'[4]Algodao em Pluma'!G10</f>
        <v>-2.2999999999999998</v>
      </c>
      <c r="H10" s="54">
        <f>'[4]Algodao em Pluma'!H10</f>
        <v>13.2</v>
      </c>
      <c r="I10" s="54">
        <f>'[4]Algodao em Pluma'!I10</f>
        <v>12.9</v>
      </c>
      <c r="J10" s="66">
        <f>'[4]Algodao em Pluma'!J10</f>
        <v>-2.2999999999999998</v>
      </c>
    </row>
    <row r="11" spans="1:10" hidden="1" x14ac:dyDescent="0.25">
      <c r="A11" s="65" t="str">
        <f>'[4]Algodao em Pluma'!A11</f>
        <v>AC</v>
      </c>
      <c r="B11" s="54">
        <f>'[4]Algodao em Pluma'!B11</f>
        <v>0</v>
      </c>
      <c r="C11" s="54">
        <f>'[4]Algodao em Pluma'!C11</f>
        <v>0</v>
      </c>
      <c r="D11" s="54">
        <f>'[4]Algodao em Pluma'!D11</f>
        <v>0</v>
      </c>
      <c r="E11" s="55">
        <f>'[4]Algodao em Pluma'!E11</f>
        <v>0</v>
      </c>
      <c r="F11" s="55">
        <f>'[4]Algodao em Pluma'!F11</f>
        <v>0</v>
      </c>
      <c r="G11" s="56">
        <f>'[4]Algodao em Pluma'!G11</f>
        <v>0</v>
      </c>
      <c r="H11" s="54">
        <f>'[4]Algodao em Pluma'!H11</f>
        <v>0</v>
      </c>
      <c r="I11" s="54">
        <f>'[4]Algodao em Pluma'!I11</f>
        <v>0</v>
      </c>
      <c r="J11" s="66">
        <f>'[4]Algodao em Pluma'!J11</f>
        <v>0</v>
      </c>
    </row>
    <row r="12" spans="1:10" hidden="1" x14ac:dyDescent="0.25">
      <c r="A12" s="65" t="str">
        <f>'[4]Algodao em Pluma'!A12</f>
        <v>AM</v>
      </c>
      <c r="B12" s="54">
        <f>'[4]Algodao em Pluma'!B12</f>
        <v>0</v>
      </c>
      <c r="C12" s="54">
        <f>'[4]Algodao em Pluma'!C12</f>
        <v>0</v>
      </c>
      <c r="D12" s="54">
        <f>'[4]Algodao em Pluma'!D12</f>
        <v>0</v>
      </c>
      <c r="E12" s="55">
        <f>'[4]Algodao em Pluma'!E12</f>
        <v>0</v>
      </c>
      <c r="F12" s="55">
        <f>'[4]Algodao em Pluma'!F12</f>
        <v>0</v>
      </c>
      <c r="G12" s="56">
        <f>'[4]Algodao em Pluma'!G12</f>
        <v>0</v>
      </c>
      <c r="H12" s="54">
        <f>'[4]Algodao em Pluma'!H12</f>
        <v>0</v>
      </c>
      <c r="I12" s="54">
        <f>'[4]Algodao em Pluma'!I12</f>
        <v>0</v>
      </c>
      <c r="J12" s="66">
        <f>'[4]Algodao em Pluma'!J12</f>
        <v>0</v>
      </c>
    </row>
    <row r="13" spans="1:10" hidden="1" x14ac:dyDescent="0.25">
      <c r="A13" s="65" t="str">
        <f>'[4]Algodao em Pluma'!A13</f>
        <v>AP</v>
      </c>
      <c r="B13" s="54">
        <f>'[4]Algodao em Pluma'!B13</f>
        <v>0</v>
      </c>
      <c r="C13" s="54">
        <f>'[4]Algodao em Pluma'!C13</f>
        <v>0</v>
      </c>
      <c r="D13" s="54">
        <f>'[4]Algodao em Pluma'!D13</f>
        <v>0</v>
      </c>
      <c r="E13" s="55">
        <f>'[4]Algodao em Pluma'!E13</f>
        <v>0</v>
      </c>
      <c r="F13" s="55">
        <f>'[4]Algodao em Pluma'!F13</f>
        <v>0</v>
      </c>
      <c r="G13" s="56">
        <f>'[4]Algodao em Pluma'!G13</f>
        <v>0</v>
      </c>
      <c r="H13" s="54">
        <f>'[4]Algodao em Pluma'!H13</f>
        <v>0</v>
      </c>
      <c r="I13" s="54">
        <f>'[4]Algodao em Pluma'!I13</f>
        <v>0</v>
      </c>
      <c r="J13" s="66">
        <f>'[4]Algodao em Pluma'!J13</f>
        <v>0</v>
      </c>
    </row>
    <row r="14" spans="1:10" hidden="1" x14ac:dyDescent="0.25">
      <c r="A14" s="65" t="str">
        <f>'[4]Algodao em Pluma'!A14</f>
        <v>PA</v>
      </c>
      <c r="B14" s="54">
        <f>'[4]Algodao em Pluma'!B14</f>
        <v>0</v>
      </c>
      <c r="C14" s="54">
        <f>'[4]Algodao em Pluma'!C14</f>
        <v>0</v>
      </c>
      <c r="D14" s="54">
        <f>'[4]Algodao em Pluma'!D14</f>
        <v>0</v>
      </c>
      <c r="E14" s="55">
        <f>'[4]Algodao em Pluma'!E14</f>
        <v>0</v>
      </c>
      <c r="F14" s="55">
        <f>'[4]Algodao em Pluma'!F14</f>
        <v>0</v>
      </c>
      <c r="G14" s="56">
        <f>'[4]Algodao em Pluma'!G14</f>
        <v>0</v>
      </c>
      <c r="H14" s="54">
        <f>'[4]Algodao em Pluma'!H14</f>
        <v>0</v>
      </c>
      <c r="I14" s="54">
        <f>'[4]Algodao em Pluma'!I14</f>
        <v>0</v>
      </c>
      <c r="J14" s="66">
        <f>'[4]Algodao em Pluma'!J14</f>
        <v>0</v>
      </c>
    </row>
    <row r="15" spans="1:10" x14ac:dyDescent="0.25">
      <c r="A15" s="65" t="str">
        <f>'[4]Algodao em Pluma'!A15</f>
        <v>TO</v>
      </c>
      <c r="B15" s="54">
        <f>'[4]Algodao em Pluma'!B15</f>
        <v>8.5</v>
      </c>
      <c r="C15" s="54">
        <f>'[4]Algodao em Pluma'!C15</f>
        <v>9.6999999999999993</v>
      </c>
      <c r="D15" s="54">
        <f>'[4]Algodao em Pluma'!D15</f>
        <v>14</v>
      </c>
      <c r="E15" s="55">
        <f>'[4]Algodao em Pluma'!E15</f>
        <v>1621.2</v>
      </c>
      <c r="F15" s="55">
        <f>'[4]Algodao em Pluma'!F15</f>
        <v>1744.8</v>
      </c>
      <c r="G15" s="56">
        <f>'[4]Algodao em Pluma'!G15</f>
        <v>7.6</v>
      </c>
      <c r="H15" s="54">
        <f>'[4]Algodao em Pluma'!H15</f>
        <v>13.8</v>
      </c>
      <c r="I15" s="54">
        <f>'[4]Algodao em Pluma'!I15</f>
        <v>16.899999999999999</v>
      </c>
      <c r="J15" s="66">
        <f>'[4]Algodao em Pluma'!J15</f>
        <v>22.5</v>
      </c>
    </row>
    <row r="16" spans="1:10" x14ac:dyDescent="0.25">
      <c r="A16" s="63" t="str">
        <f>'[4]Algodao em Pluma'!A16</f>
        <v>NORDESTE</v>
      </c>
      <c r="B16" s="52">
        <f>'[4]Algodao em Pluma'!B16</f>
        <v>405.8</v>
      </c>
      <c r="C16" s="52">
        <f>'[4]Algodao em Pluma'!C16</f>
        <v>422.2</v>
      </c>
      <c r="D16" s="52">
        <f>'[4]Algodao em Pluma'!D16</f>
        <v>4</v>
      </c>
      <c r="E16" s="53">
        <f>'[4]Algodao em Pluma'!E16</f>
        <v>2000.3049334647612</v>
      </c>
      <c r="F16" s="53">
        <f>'[4]Algodao em Pluma'!F16</f>
        <v>1954.8470558976783</v>
      </c>
      <c r="G16" s="52">
        <f>'[4]Algodao em Pluma'!G16</f>
        <v>-2.2999999999999998</v>
      </c>
      <c r="H16" s="52">
        <f>'[4]Algodao em Pluma'!H16</f>
        <v>811.8</v>
      </c>
      <c r="I16" s="52">
        <f>'[4]Algodao em Pluma'!I16</f>
        <v>825.4</v>
      </c>
      <c r="J16" s="64">
        <f>'[4]Algodao em Pluma'!J16</f>
        <v>1.7</v>
      </c>
    </row>
    <row r="17" spans="1:10" x14ac:dyDescent="0.25">
      <c r="A17" s="65" t="str">
        <f>'[4]Algodao em Pluma'!A17</f>
        <v>MA</v>
      </c>
      <c r="B17" s="54">
        <f>'[4]Algodao em Pluma'!B17</f>
        <v>32.700000000000003</v>
      </c>
      <c r="C17" s="54">
        <f>'[4]Algodao em Pluma'!C17</f>
        <v>33</v>
      </c>
      <c r="D17" s="54">
        <f>'[4]Algodao em Pluma'!D17</f>
        <v>0.9</v>
      </c>
      <c r="E17" s="55">
        <f>'[4]Algodao em Pluma'!E17</f>
        <v>1705.05</v>
      </c>
      <c r="F17" s="55">
        <f>'[4]Algodao em Pluma'!F17</f>
        <v>1807.5150000000001</v>
      </c>
      <c r="G17" s="56">
        <f>'[4]Algodao em Pluma'!G17</f>
        <v>6</v>
      </c>
      <c r="H17" s="54">
        <f>'[4]Algodao em Pluma'!H17</f>
        <v>55.8</v>
      </c>
      <c r="I17" s="54">
        <f>'[4]Algodao em Pluma'!I17</f>
        <v>59.6</v>
      </c>
      <c r="J17" s="66">
        <f>'[4]Algodao em Pluma'!J17</f>
        <v>6.8</v>
      </c>
    </row>
    <row r="18" spans="1:10" x14ac:dyDescent="0.25">
      <c r="A18" s="65" t="str">
        <f>'[4]Algodao em Pluma'!A18</f>
        <v>PI</v>
      </c>
      <c r="B18" s="54">
        <f>'[4]Algodao em Pluma'!B18</f>
        <v>23.7</v>
      </c>
      <c r="C18" s="54">
        <f>'[4]Algodao em Pluma'!C18</f>
        <v>28.2</v>
      </c>
      <c r="D18" s="54">
        <f>'[4]Algodao em Pluma'!D18</f>
        <v>19</v>
      </c>
      <c r="E18" s="55">
        <f>'[4]Algodao em Pluma'!E18</f>
        <v>1897.8899999999999</v>
      </c>
      <c r="F18" s="55">
        <f>'[4]Algodao em Pluma'!F18</f>
        <v>1716.6699999999998</v>
      </c>
      <c r="G18" s="56">
        <f>'[4]Algodao em Pluma'!G18</f>
        <v>-9.5</v>
      </c>
      <c r="H18" s="54">
        <f>'[4]Algodao em Pluma'!H18</f>
        <v>45</v>
      </c>
      <c r="I18" s="54">
        <f>'[4]Algodao em Pluma'!I18</f>
        <v>48.4</v>
      </c>
      <c r="J18" s="66">
        <f>'[4]Algodao em Pluma'!J18</f>
        <v>7.6</v>
      </c>
    </row>
    <row r="19" spans="1:10" x14ac:dyDescent="0.25">
      <c r="A19" s="65" t="str">
        <f>'[4]Algodao em Pluma'!A19</f>
        <v>CE</v>
      </c>
      <c r="B19" s="54">
        <f>'[4]Algodao em Pluma'!B19</f>
        <v>2</v>
      </c>
      <c r="C19" s="54">
        <f>'[4]Algodao em Pluma'!C19</f>
        <v>2</v>
      </c>
      <c r="D19" s="54">
        <f>'[4]Algodao em Pluma'!D19</f>
        <v>0</v>
      </c>
      <c r="E19" s="55">
        <f>'[4]Algodao em Pluma'!E19</f>
        <v>985.25</v>
      </c>
      <c r="F19" s="55">
        <f>'[4]Algodao em Pluma'!F19</f>
        <v>736.4</v>
      </c>
      <c r="G19" s="56">
        <f>'[4]Algodao em Pluma'!G19</f>
        <v>-25.3</v>
      </c>
      <c r="H19" s="54">
        <f>'[4]Algodao em Pluma'!H19</f>
        <v>2</v>
      </c>
      <c r="I19" s="54">
        <f>'[4]Algodao em Pluma'!I19</f>
        <v>1.5</v>
      </c>
      <c r="J19" s="66">
        <f>'[4]Algodao em Pluma'!J19</f>
        <v>-25</v>
      </c>
    </row>
    <row r="20" spans="1:10" x14ac:dyDescent="0.25">
      <c r="A20" s="65" t="str">
        <f>'[4]Algodao em Pluma'!A20</f>
        <v>RN</v>
      </c>
      <c r="B20" s="54">
        <f>'[4]Algodao em Pluma'!B20</f>
        <v>0.7</v>
      </c>
      <c r="C20" s="54">
        <f>'[4]Algodao em Pluma'!C20</f>
        <v>0.9</v>
      </c>
      <c r="D20" s="54">
        <f>'[4]Algodao em Pluma'!D20</f>
        <v>31.1</v>
      </c>
      <c r="E20" s="55">
        <f>'[4]Algodao em Pluma'!E20</f>
        <v>749.74</v>
      </c>
      <c r="F20" s="55">
        <f>'[4]Algodao em Pluma'!F20</f>
        <v>1279.46</v>
      </c>
      <c r="G20" s="56">
        <f>'[4]Algodao em Pluma'!G20</f>
        <v>70.7</v>
      </c>
      <c r="H20" s="54">
        <f>'[4]Algodao em Pluma'!H20</f>
        <v>0.5</v>
      </c>
      <c r="I20" s="54">
        <f>'[4]Algodao em Pluma'!I20</f>
        <v>1.2</v>
      </c>
      <c r="J20" s="66">
        <f>'[4]Algodao em Pluma'!J20</f>
        <v>140</v>
      </c>
    </row>
    <row r="21" spans="1:10" x14ac:dyDescent="0.25">
      <c r="A21" s="65" t="str">
        <f>'[4]Algodao em Pluma'!A21</f>
        <v>PB</v>
      </c>
      <c r="B21" s="54">
        <f>'[4]Algodao em Pluma'!B21</f>
        <v>0.7</v>
      </c>
      <c r="C21" s="54">
        <f>'[4]Algodao em Pluma'!C21</f>
        <v>0.7</v>
      </c>
      <c r="D21" s="54">
        <f>'[4]Algodao em Pluma'!D21</f>
        <v>0</v>
      </c>
      <c r="E21" s="55">
        <f>'[4]Algodao em Pluma'!E21</f>
        <v>290.88</v>
      </c>
      <c r="F21" s="55">
        <f>'[4]Algodao em Pluma'!F21</f>
        <v>414.35999999999996</v>
      </c>
      <c r="G21" s="56">
        <f>'[4]Algodao em Pluma'!G21</f>
        <v>42.5</v>
      </c>
      <c r="H21" s="54">
        <f>'[4]Algodao em Pluma'!H21</f>
        <v>0.2</v>
      </c>
      <c r="I21" s="54">
        <f>'[4]Algodao em Pluma'!I21</f>
        <v>0.3</v>
      </c>
      <c r="J21" s="66">
        <f>'[4]Algodao em Pluma'!J21</f>
        <v>50</v>
      </c>
    </row>
    <row r="22" spans="1:10" hidden="1" x14ac:dyDescent="0.25">
      <c r="A22" s="65" t="str">
        <f>'[4]Algodao em Pluma'!A22</f>
        <v>PE</v>
      </c>
      <c r="B22" s="54">
        <f>'[4]Algodao em Pluma'!B22</f>
        <v>0</v>
      </c>
      <c r="C22" s="54">
        <f>'[4]Algodao em Pluma'!C22</f>
        <v>0</v>
      </c>
      <c r="D22" s="54">
        <f>'[4]Algodao em Pluma'!D22</f>
        <v>0</v>
      </c>
      <c r="E22" s="55">
        <f>'[4]Algodao em Pluma'!E22</f>
        <v>0</v>
      </c>
      <c r="F22" s="55">
        <f>'[4]Algodao em Pluma'!F22</f>
        <v>0</v>
      </c>
      <c r="G22" s="56">
        <f>'[4]Algodao em Pluma'!G22</f>
        <v>0</v>
      </c>
      <c r="H22" s="54">
        <f>'[4]Algodao em Pluma'!H22</f>
        <v>0</v>
      </c>
      <c r="I22" s="54">
        <f>'[4]Algodao em Pluma'!I22</f>
        <v>0</v>
      </c>
      <c r="J22" s="66">
        <f>'[4]Algodao em Pluma'!J22</f>
        <v>0</v>
      </c>
    </row>
    <row r="23" spans="1:10" x14ac:dyDescent="0.25">
      <c r="A23" s="65" t="str">
        <f>'[4]Algodao em Pluma'!A23</f>
        <v>AL</v>
      </c>
      <c r="B23" s="54">
        <f>'[4]Algodao em Pluma'!B23</f>
        <v>0</v>
      </c>
      <c r="C23" s="54">
        <f>'[4]Algodao em Pluma'!C23</f>
        <v>0</v>
      </c>
      <c r="D23" s="54">
        <f>'[4]Algodao em Pluma'!D23</f>
        <v>0</v>
      </c>
      <c r="E23" s="55">
        <f>'[4]Algodao em Pluma'!E23</f>
        <v>0</v>
      </c>
      <c r="F23" s="55">
        <f>'[4]Algodao em Pluma'!F23</f>
        <v>0</v>
      </c>
      <c r="G23" s="56">
        <f>'[4]Algodao em Pluma'!G23</f>
        <v>0</v>
      </c>
      <c r="H23" s="54">
        <f>'[4]Algodao em Pluma'!H23</f>
        <v>0</v>
      </c>
      <c r="I23" s="54">
        <f>'[4]Algodao em Pluma'!I23</f>
        <v>0</v>
      </c>
      <c r="J23" s="66">
        <f>'[4]Algodao em Pluma'!J23</f>
        <v>0</v>
      </c>
    </row>
    <row r="24" spans="1:10" hidden="1" x14ac:dyDescent="0.25">
      <c r="A24" s="65" t="str">
        <f>'[4]Algodao em Pluma'!A24</f>
        <v>SE</v>
      </c>
      <c r="B24" s="54">
        <f>'[4]Algodao em Pluma'!B24</f>
        <v>0</v>
      </c>
      <c r="C24" s="54">
        <f>'[4]Algodao em Pluma'!C24</f>
        <v>0</v>
      </c>
      <c r="D24" s="54">
        <f>'[4]Algodao em Pluma'!D24</f>
        <v>0</v>
      </c>
      <c r="E24" s="55">
        <f>'[4]Algodao em Pluma'!E24</f>
        <v>0</v>
      </c>
      <c r="F24" s="55">
        <f>'[4]Algodao em Pluma'!F24</f>
        <v>0</v>
      </c>
      <c r="G24" s="56">
        <f>'[4]Algodao em Pluma'!G24</f>
        <v>0</v>
      </c>
      <c r="H24" s="54">
        <f>'[4]Algodao em Pluma'!H24</f>
        <v>0</v>
      </c>
      <c r="I24" s="54">
        <f>'[4]Algodao em Pluma'!I24</f>
        <v>0</v>
      </c>
      <c r="J24" s="66">
        <f>'[4]Algodao em Pluma'!J24</f>
        <v>0</v>
      </c>
    </row>
    <row r="25" spans="1:10" x14ac:dyDescent="0.25">
      <c r="A25" s="65" t="str">
        <f>'[4]Algodao em Pluma'!A25</f>
        <v>BA</v>
      </c>
      <c r="B25" s="54">
        <f>'[4]Algodao em Pluma'!B25</f>
        <v>346</v>
      </c>
      <c r="C25" s="54">
        <f>'[4]Algodao em Pluma'!C25</f>
        <v>357.4</v>
      </c>
      <c r="D25" s="54">
        <f>'[4]Algodao em Pluma'!D25</f>
        <v>3.3</v>
      </c>
      <c r="E25" s="55">
        <f>'[4]Algodao em Pluma'!E25</f>
        <v>2047</v>
      </c>
      <c r="F25" s="55">
        <f>'[4]Algodao em Pluma'!F25</f>
        <v>1998.7799999999997</v>
      </c>
      <c r="G25" s="56">
        <f>'[4]Algodao em Pluma'!G25</f>
        <v>-2.4</v>
      </c>
      <c r="H25" s="54">
        <f>'[4]Algodao em Pluma'!H25</f>
        <v>708.3</v>
      </c>
      <c r="I25" s="54">
        <f>'[4]Algodao em Pluma'!I25</f>
        <v>714.4</v>
      </c>
      <c r="J25" s="66">
        <f>'[4]Algodao em Pluma'!J25</f>
        <v>0.9</v>
      </c>
    </row>
    <row r="26" spans="1:10" x14ac:dyDescent="0.25">
      <c r="A26" s="63" t="str">
        <f>'[4]Algodao em Pluma'!A26</f>
        <v>CENTRO-OESTE</v>
      </c>
      <c r="B26" s="52">
        <f>'[4]Algodao em Pluma'!B26</f>
        <v>1477.6</v>
      </c>
      <c r="C26" s="52">
        <f>'[4]Algodao em Pluma'!C26</f>
        <v>1508.8</v>
      </c>
      <c r="D26" s="52">
        <f>'[4]Algodao em Pluma'!D26</f>
        <v>2.1</v>
      </c>
      <c r="E26" s="53">
        <f>'[4]Algodao em Pluma'!E26</f>
        <v>1880.6042125744452</v>
      </c>
      <c r="F26" s="53">
        <f>'[4]Algodao em Pluma'!F26</f>
        <v>1819.3504062831391</v>
      </c>
      <c r="G26" s="52">
        <f>'[4]Algodao em Pluma'!G26</f>
        <v>-3.3</v>
      </c>
      <c r="H26" s="52">
        <f>'[4]Algodao em Pluma'!H26</f>
        <v>2778.8</v>
      </c>
      <c r="I26" s="52">
        <f>'[4]Algodao em Pluma'!I26</f>
        <v>2745.1</v>
      </c>
      <c r="J26" s="64">
        <f>'[4]Algodao em Pluma'!J26</f>
        <v>-1.2</v>
      </c>
    </row>
    <row r="27" spans="1:10" x14ac:dyDescent="0.25">
      <c r="A27" s="65" t="str">
        <f>'[4]Algodao em Pluma'!A27</f>
        <v>MT</v>
      </c>
      <c r="B27" s="54">
        <f>'[4]Algodao em Pluma'!B27</f>
        <v>1415.3</v>
      </c>
      <c r="C27" s="54">
        <f>'[4]Algodao em Pluma'!C27</f>
        <v>1445</v>
      </c>
      <c r="D27" s="54">
        <f>'[4]Algodao em Pluma'!D27</f>
        <v>2.1</v>
      </c>
      <c r="E27" s="55">
        <f>'[4]Algodao em Pluma'!E27</f>
        <v>1873.7250000000001</v>
      </c>
      <c r="F27" s="55">
        <f>'[4]Algodao em Pluma'!F27</f>
        <v>1813.55</v>
      </c>
      <c r="G27" s="56">
        <f>'[4]Algodao em Pluma'!G27</f>
        <v>-3.2</v>
      </c>
      <c r="H27" s="54">
        <f>'[4]Algodao em Pluma'!H27</f>
        <v>2651.9</v>
      </c>
      <c r="I27" s="54">
        <f>'[4]Algodao em Pluma'!I27</f>
        <v>2620.6</v>
      </c>
      <c r="J27" s="66">
        <f>'[4]Algodao em Pluma'!J27</f>
        <v>-1.2</v>
      </c>
    </row>
    <row r="28" spans="1:10" x14ac:dyDescent="0.25">
      <c r="A28" s="65" t="str">
        <f>'[4]Algodao em Pluma'!A28</f>
        <v>MS</v>
      </c>
      <c r="B28" s="54">
        <f>'[4]Algodao em Pluma'!B28</f>
        <v>32</v>
      </c>
      <c r="C28" s="54">
        <f>'[4]Algodao em Pluma'!C28</f>
        <v>33.5</v>
      </c>
      <c r="D28" s="54">
        <f>'[4]Algodao em Pluma'!D28</f>
        <v>4.7</v>
      </c>
      <c r="E28" s="55">
        <f>'[4]Algodao em Pluma'!E28</f>
        <v>2077.866</v>
      </c>
      <c r="F28" s="55">
        <f>'[4]Algodao em Pluma'!F28</f>
        <v>2064.6179999999999</v>
      </c>
      <c r="G28" s="56">
        <f>'[4]Algodao em Pluma'!G28</f>
        <v>-0.6</v>
      </c>
      <c r="H28" s="54">
        <f>'[4]Algodao em Pluma'!H28</f>
        <v>66.5</v>
      </c>
      <c r="I28" s="54">
        <f>'[4]Algodao em Pluma'!I28</f>
        <v>69.2</v>
      </c>
      <c r="J28" s="66">
        <f>'[4]Algodao em Pluma'!J28</f>
        <v>4.0999999999999996</v>
      </c>
    </row>
    <row r="29" spans="1:10" x14ac:dyDescent="0.25">
      <c r="A29" s="65" t="str">
        <f>'[4]Algodao em Pluma'!A29</f>
        <v>GO</v>
      </c>
      <c r="B29" s="54">
        <f>'[4]Algodao em Pluma'!B29</f>
        <v>30.3</v>
      </c>
      <c r="C29" s="54">
        <f>'[4]Algodao em Pluma'!C29</f>
        <v>30.3</v>
      </c>
      <c r="D29" s="54">
        <f>'[4]Algodao em Pluma'!D29</f>
        <v>0</v>
      </c>
      <c r="E29" s="55">
        <f>'[4]Algodao em Pluma'!E29</f>
        <v>1993.6</v>
      </c>
      <c r="F29" s="55">
        <f>'[4]Algodao em Pluma'!F29</f>
        <v>1824.8</v>
      </c>
      <c r="G29" s="56">
        <f>'[4]Algodao em Pluma'!G29</f>
        <v>-8.5</v>
      </c>
      <c r="H29" s="54">
        <f>'[4]Algodao em Pluma'!H29</f>
        <v>60.4</v>
      </c>
      <c r="I29" s="54">
        <f>'[4]Algodao em Pluma'!I29</f>
        <v>55.3</v>
      </c>
      <c r="J29" s="66">
        <f>'[4]Algodao em Pluma'!J29</f>
        <v>-8.4</v>
      </c>
    </row>
    <row r="30" spans="1:10" hidden="1" x14ac:dyDescent="0.25">
      <c r="A30" s="65" t="str">
        <f>'[4]Algodao em Pluma'!A30</f>
        <v>DF</v>
      </c>
      <c r="B30" s="54">
        <f>'[4]Algodao em Pluma'!B30</f>
        <v>0</v>
      </c>
      <c r="C30" s="54">
        <f>'[4]Algodao em Pluma'!C30</f>
        <v>0</v>
      </c>
      <c r="D30" s="54">
        <f>'[4]Algodao em Pluma'!D30</f>
        <v>0</v>
      </c>
      <c r="E30" s="55">
        <f>'[4]Algodao em Pluma'!E30</f>
        <v>0</v>
      </c>
      <c r="F30" s="55">
        <f>'[4]Algodao em Pluma'!F30</f>
        <v>0</v>
      </c>
      <c r="G30" s="56">
        <f>'[4]Algodao em Pluma'!G30</f>
        <v>0</v>
      </c>
      <c r="H30" s="54">
        <f>'[4]Algodao em Pluma'!H30</f>
        <v>0</v>
      </c>
      <c r="I30" s="54">
        <f>'[4]Algodao em Pluma'!I30</f>
        <v>0</v>
      </c>
      <c r="J30" s="66">
        <f>'[4]Algodao em Pluma'!J30</f>
        <v>0</v>
      </c>
    </row>
    <row r="31" spans="1:10" x14ac:dyDescent="0.25">
      <c r="A31" s="63" t="str">
        <f>'[4]Algodao em Pluma'!A31</f>
        <v>SUDESTE</v>
      </c>
      <c r="B31" s="52">
        <f>'[4]Algodao em Pluma'!B31</f>
        <v>42</v>
      </c>
      <c r="C31" s="52">
        <f>'[4]Algodao em Pluma'!C31</f>
        <v>51.599999999999994</v>
      </c>
      <c r="D31" s="52">
        <f>'[4]Algodao em Pluma'!D31</f>
        <v>22.9</v>
      </c>
      <c r="E31" s="53">
        <f>'[4]Algodao em Pluma'!E31</f>
        <v>1952.232857142857</v>
      </c>
      <c r="F31" s="53">
        <f>'[4]Algodao em Pluma'!F31</f>
        <v>1790.8241666666665</v>
      </c>
      <c r="G31" s="52">
        <f>'[4]Algodao em Pluma'!G31</f>
        <v>-8.3000000000000007</v>
      </c>
      <c r="H31" s="52">
        <f>'[4]Algodao em Pluma'!H31</f>
        <v>81.899999999999991</v>
      </c>
      <c r="I31" s="52">
        <f>'[4]Algodao em Pluma'!I31</f>
        <v>92.4</v>
      </c>
      <c r="J31" s="64">
        <f>'[4]Algodao em Pluma'!J31</f>
        <v>12.8</v>
      </c>
    </row>
    <row r="32" spans="1:10" x14ac:dyDescent="0.25">
      <c r="A32" s="65" t="str">
        <f>'[4]Algodao em Pluma'!A32</f>
        <v>MG</v>
      </c>
      <c r="B32" s="54">
        <f>'[4]Algodao em Pluma'!B32</f>
        <v>32.1</v>
      </c>
      <c r="C32" s="54">
        <f>'[4]Algodao em Pluma'!C32</f>
        <v>43.3</v>
      </c>
      <c r="D32" s="54">
        <f>'[4]Algodao em Pluma'!D32</f>
        <v>34.799999999999997</v>
      </c>
      <c r="E32" s="55">
        <f>'[4]Algodao em Pluma'!E32</f>
        <v>2029.4999999999998</v>
      </c>
      <c r="F32" s="55">
        <f>'[4]Algodao em Pluma'!F32</f>
        <v>1801.1299999999999</v>
      </c>
      <c r="G32" s="56">
        <f>'[4]Algodao em Pluma'!G32</f>
        <v>-11.3</v>
      </c>
      <c r="H32" s="54">
        <f>'[4]Algodao em Pluma'!H32</f>
        <v>65.099999999999994</v>
      </c>
      <c r="I32" s="54">
        <f>'[4]Algodao em Pluma'!I32</f>
        <v>78</v>
      </c>
      <c r="J32" s="66">
        <f>'[4]Algodao em Pluma'!J32</f>
        <v>19.8</v>
      </c>
    </row>
    <row r="33" spans="1:10" hidden="1" x14ac:dyDescent="0.25">
      <c r="A33" s="65" t="str">
        <f>'[4]Algodao em Pluma'!A33</f>
        <v>ES</v>
      </c>
      <c r="B33" s="54">
        <f>'[4]Algodao em Pluma'!B33</f>
        <v>0</v>
      </c>
      <c r="C33" s="54">
        <f>'[4]Algodao em Pluma'!C33</f>
        <v>0</v>
      </c>
      <c r="D33" s="54">
        <f>'[4]Algodao em Pluma'!D33</f>
        <v>0</v>
      </c>
      <c r="E33" s="55">
        <f>'[4]Algodao em Pluma'!E33</f>
        <v>0</v>
      </c>
      <c r="F33" s="55">
        <f>'[4]Algodao em Pluma'!F33</f>
        <v>0</v>
      </c>
      <c r="G33" s="56">
        <f>'[4]Algodao em Pluma'!G33</f>
        <v>0</v>
      </c>
      <c r="H33" s="54">
        <f>'[4]Algodao em Pluma'!H33</f>
        <v>0</v>
      </c>
      <c r="I33" s="54">
        <f>'[4]Algodao em Pluma'!I33</f>
        <v>0</v>
      </c>
      <c r="J33" s="66">
        <f>'[4]Algodao em Pluma'!J33</f>
        <v>0</v>
      </c>
    </row>
    <row r="34" spans="1:10" hidden="1" x14ac:dyDescent="0.25">
      <c r="A34" s="65" t="str">
        <f>'[4]Algodao em Pluma'!A34</f>
        <v>RJ</v>
      </c>
      <c r="B34" s="54">
        <f>'[4]Algodao em Pluma'!B34</f>
        <v>0</v>
      </c>
      <c r="C34" s="54">
        <f>'[4]Algodao em Pluma'!C34</f>
        <v>0</v>
      </c>
      <c r="D34" s="54">
        <f>'[4]Algodao em Pluma'!D34</f>
        <v>0</v>
      </c>
      <c r="E34" s="55">
        <f>'[4]Algodao em Pluma'!E34</f>
        <v>0</v>
      </c>
      <c r="F34" s="55">
        <f>'[4]Algodao em Pluma'!F34</f>
        <v>0</v>
      </c>
      <c r="G34" s="56">
        <f>'[4]Algodao em Pluma'!G34</f>
        <v>0</v>
      </c>
      <c r="H34" s="54">
        <f>'[4]Algodao em Pluma'!H34</f>
        <v>0</v>
      </c>
      <c r="I34" s="54">
        <f>'[4]Algodao em Pluma'!I34</f>
        <v>0</v>
      </c>
      <c r="J34" s="66">
        <f>'[4]Algodao em Pluma'!J34</f>
        <v>0</v>
      </c>
    </row>
    <row r="35" spans="1:10" x14ac:dyDescent="0.25">
      <c r="A35" s="65" t="str">
        <f>'[4]Algodao em Pluma'!A35</f>
        <v>SP</v>
      </c>
      <c r="B35" s="54">
        <f>'[4]Algodao em Pluma'!B35</f>
        <v>9.9</v>
      </c>
      <c r="C35" s="54">
        <f>'[4]Algodao em Pluma'!C35</f>
        <v>8.3000000000000007</v>
      </c>
      <c r="D35" s="54">
        <f>'[4]Algodao em Pluma'!D35</f>
        <v>-16.2</v>
      </c>
      <c r="E35" s="55">
        <f>'[4]Algodao em Pluma'!E35</f>
        <v>1701.7</v>
      </c>
      <c r="F35" s="55">
        <f>'[4]Algodao em Pluma'!F35</f>
        <v>1737.0600000000002</v>
      </c>
      <c r="G35" s="56">
        <f>'[4]Algodao em Pluma'!G35</f>
        <v>2.1</v>
      </c>
      <c r="H35" s="54">
        <f>'[4]Algodao em Pluma'!H35</f>
        <v>16.8</v>
      </c>
      <c r="I35" s="54">
        <f>'[4]Algodao em Pluma'!I35</f>
        <v>14.4</v>
      </c>
      <c r="J35" s="66">
        <f>'[4]Algodao em Pluma'!J35</f>
        <v>-14.3</v>
      </c>
    </row>
    <row r="36" spans="1:10" x14ac:dyDescent="0.25">
      <c r="A36" s="63" t="str">
        <f>'[4]Algodao em Pluma'!A36</f>
        <v>SUL</v>
      </c>
      <c r="B36" s="52">
        <f>'[4]Algodao em Pluma'!B36</f>
        <v>1.6</v>
      </c>
      <c r="C36" s="52">
        <f>'[4]Algodao em Pluma'!C36</f>
        <v>1.8</v>
      </c>
      <c r="D36" s="52">
        <f>'[4]Algodao em Pluma'!D36</f>
        <v>12.5</v>
      </c>
      <c r="E36" s="53">
        <f>'[4]Algodao em Pluma'!E36</f>
        <v>1168.4999999999998</v>
      </c>
      <c r="F36" s="53">
        <f>'[4]Algodao em Pluma'!F36</f>
        <v>1245.5800000000002</v>
      </c>
      <c r="G36" s="52">
        <f>'[4]Algodao em Pluma'!G36</f>
        <v>6.6</v>
      </c>
      <c r="H36" s="52">
        <f>'[4]Algodao em Pluma'!H36</f>
        <v>1.9</v>
      </c>
      <c r="I36" s="52">
        <f>'[4]Algodao em Pluma'!I36</f>
        <v>2.2000000000000002</v>
      </c>
      <c r="J36" s="64">
        <f>'[4]Algodao em Pluma'!J36</f>
        <v>15.8</v>
      </c>
    </row>
    <row r="37" spans="1:10" x14ac:dyDescent="0.25">
      <c r="A37" s="65" t="str">
        <f>'[4]Algodao em Pluma'!A37</f>
        <v>PR</v>
      </c>
      <c r="B37" s="54">
        <f>'[4]Algodao em Pluma'!B37</f>
        <v>1.6</v>
      </c>
      <c r="C37" s="54">
        <f>'[4]Algodao em Pluma'!C37</f>
        <v>1.8</v>
      </c>
      <c r="D37" s="54">
        <f>'[4]Algodao em Pluma'!D37</f>
        <v>12.5</v>
      </c>
      <c r="E37" s="55">
        <f>'[4]Algodao em Pluma'!E37</f>
        <v>1168.4999999999998</v>
      </c>
      <c r="F37" s="55">
        <f>'[4]Algodao em Pluma'!F37</f>
        <v>1245.5800000000002</v>
      </c>
      <c r="G37" s="56">
        <f>'[4]Algodao em Pluma'!G37</f>
        <v>6.6</v>
      </c>
      <c r="H37" s="54">
        <f>'[4]Algodao em Pluma'!H37</f>
        <v>1.9</v>
      </c>
      <c r="I37" s="54">
        <f>'[4]Algodao em Pluma'!I37</f>
        <v>2.2000000000000002</v>
      </c>
      <c r="J37" s="66">
        <f>'[4]Algodao em Pluma'!J37</f>
        <v>15.8</v>
      </c>
    </row>
    <row r="38" spans="1:10" hidden="1" x14ac:dyDescent="0.25">
      <c r="A38" s="65" t="str">
        <f>'[4]Algodao em Pluma'!A38</f>
        <v>SC</v>
      </c>
      <c r="B38" s="54">
        <f>'[4]Algodao em Pluma'!B38</f>
        <v>0</v>
      </c>
      <c r="C38" s="54">
        <f>'[4]Algodao em Pluma'!C38</f>
        <v>0</v>
      </c>
      <c r="D38" s="54">
        <f>'[4]Algodao em Pluma'!D38</f>
        <v>0</v>
      </c>
      <c r="E38" s="55">
        <f>'[4]Algodao em Pluma'!E38</f>
        <v>0</v>
      </c>
      <c r="F38" s="55">
        <f>'[4]Algodao em Pluma'!F38</f>
        <v>0</v>
      </c>
      <c r="G38" s="56">
        <f>'[4]Algodao em Pluma'!G38</f>
        <v>0</v>
      </c>
      <c r="H38" s="54">
        <f>'[4]Algodao em Pluma'!H38</f>
        <v>0</v>
      </c>
      <c r="I38" s="54">
        <f>'[4]Algodao em Pluma'!I38</f>
        <v>0</v>
      </c>
      <c r="J38" s="66">
        <f>'[4]Algodao em Pluma'!J38</f>
        <v>0</v>
      </c>
    </row>
    <row r="39" spans="1:10" hidden="1" x14ac:dyDescent="0.25">
      <c r="A39" s="65" t="str">
        <f>'[4]Algodao em Pluma'!A39</f>
        <v>RS</v>
      </c>
      <c r="B39" s="54">
        <f>'[4]Algodao em Pluma'!B39</f>
        <v>0</v>
      </c>
      <c r="C39" s="54">
        <f>'[4]Algodao em Pluma'!C39</f>
        <v>0</v>
      </c>
      <c r="D39" s="54">
        <f>'[4]Algodao em Pluma'!D39</f>
        <v>0</v>
      </c>
      <c r="E39" s="55">
        <f>'[4]Algodao em Pluma'!E39</f>
        <v>0</v>
      </c>
      <c r="F39" s="55">
        <f>'[4]Algodao em Pluma'!F39</f>
        <v>0</v>
      </c>
      <c r="G39" s="56">
        <f>'[4]Algodao em Pluma'!G39</f>
        <v>0</v>
      </c>
      <c r="H39" s="54">
        <f>'[4]Algodao em Pluma'!H39</f>
        <v>0</v>
      </c>
      <c r="I39" s="54">
        <f>'[4]Algodao em Pluma'!I39</f>
        <v>0</v>
      </c>
      <c r="J39" s="66">
        <f>'[4]Algodao em Pluma'!J39</f>
        <v>0</v>
      </c>
    </row>
    <row r="40" spans="1:10" x14ac:dyDescent="0.25">
      <c r="A40" s="63" t="str">
        <f>'[4]Algodao em Pluma'!A40</f>
        <v>NORTE/NORDESTE</v>
      </c>
      <c r="B40" s="52">
        <f>'[4]Algodao em Pluma'!B40</f>
        <v>423</v>
      </c>
      <c r="C40" s="52">
        <f>'[4]Algodao em Pluma'!C40</f>
        <v>440.59999999999997</v>
      </c>
      <c r="D40" s="52">
        <f>'[4]Algodao em Pluma'!D40</f>
        <v>4.2</v>
      </c>
      <c r="E40" s="53">
        <f>'[4]Algodao em Pluma'!E40</f>
        <v>1982.6520614657211</v>
      </c>
      <c r="F40" s="53">
        <f>'[4]Algodao em Pluma'!F40</f>
        <v>1940.8110009078528</v>
      </c>
      <c r="G40" s="52">
        <f>'[4]Algodao em Pluma'!G40</f>
        <v>-2.1</v>
      </c>
      <c r="H40" s="52">
        <f>'[4]Algodao em Pluma'!H40</f>
        <v>838.8</v>
      </c>
      <c r="I40" s="52">
        <f>'[4]Algodao em Pluma'!I40</f>
        <v>855.19999999999993</v>
      </c>
      <c r="J40" s="64">
        <f>'[4]Algodao em Pluma'!J40</f>
        <v>2</v>
      </c>
    </row>
    <row r="41" spans="1:10" x14ac:dyDescent="0.25">
      <c r="A41" s="63" t="str">
        <f>'[4]Algodao em Pluma'!A41</f>
        <v>CENTRO-SUL</v>
      </c>
      <c r="B41" s="52">
        <f>'[4]Algodao em Pluma'!B41</f>
        <v>1521.1999999999998</v>
      </c>
      <c r="C41" s="52">
        <f>'[4]Algodao em Pluma'!C41</f>
        <v>1562.1999999999998</v>
      </c>
      <c r="D41" s="52">
        <f>'[4]Algodao em Pluma'!D41</f>
        <v>2.7</v>
      </c>
      <c r="E41" s="53">
        <f>'[4]Algodao em Pluma'!E41</f>
        <v>1881.8328717459901</v>
      </c>
      <c r="F41" s="53">
        <f>'[4]Algodao em Pluma'!F41</f>
        <v>1817.7470643963645</v>
      </c>
      <c r="G41" s="52">
        <f>'[4]Algodao em Pluma'!G41</f>
        <v>-3.4</v>
      </c>
      <c r="H41" s="52">
        <f>'[4]Algodao em Pluma'!H41</f>
        <v>2862.6000000000004</v>
      </c>
      <c r="I41" s="52">
        <f>'[4]Algodao em Pluma'!I41</f>
        <v>2839.7</v>
      </c>
      <c r="J41" s="64">
        <f>'[4]Algodao em Pluma'!J41</f>
        <v>-0.8</v>
      </c>
    </row>
    <row r="42" spans="1:10" x14ac:dyDescent="0.25">
      <c r="A42" s="67" t="str">
        <f>'[4]Algodao em Pluma'!A42</f>
        <v>BRASIL</v>
      </c>
      <c r="B42" s="57">
        <f>'[4]Algodao em Pluma'!B42</f>
        <v>1944.1999999999998</v>
      </c>
      <c r="C42" s="57">
        <f>'[4]Algodao em Pluma'!C42</f>
        <v>2002.7999999999997</v>
      </c>
      <c r="D42" s="57">
        <f>'[4]Algodao em Pluma'!D42</f>
        <v>3</v>
      </c>
      <c r="E42" s="58">
        <f>'[4]Algodao em Pluma'!E42</f>
        <v>1903.7681239070057</v>
      </c>
      <c r="F42" s="58">
        <f>'[4]Algodao em Pluma'!F42</f>
        <v>1844.8201472937888</v>
      </c>
      <c r="G42" s="57">
        <f>'[4]Algodao em Pluma'!G42</f>
        <v>-3.1</v>
      </c>
      <c r="H42" s="57">
        <f>'[4]Algodao em Pluma'!H42</f>
        <v>3701.4000000000005</v>
      </c>
      <c r="I42" s="57">
        <f>'[4]Algodao em Pluma'!I42</f>
        <v>3694.8999999999996</v>
      </c>
      <c r="J42" s="68">
        <f>'[4]Algodao em Pluma'!J42</f>
        <v>-0.2</v>
      </c>
    </row>
    <row r="43" spans="1:10" x14ac:dyDescent="0.25">
      <c r="A43" s="59" t="str">
        <f>[2]Planilha1!$E$3</f>
        <v>Fonte: Conab (www.conab.gov.br) - Safra 2024/25 - 3° Levantamento da safra de grãos - dezembro-2024</v>
      </c>
    </row>
  </sheetData>
  <mergeCells count="4">
    <mergeCell ref="A5:A7"/>
    <mergeCell ref="B5:D5"/>
    <mergeCell ref="E5:G5"/>
    <mergeCell ref="H5:J5"/>
  </mergeCells>
  <pageMargins left="0.70866141732283472" right="0.27559055118110237" top="1.299212598425197" bottom="0.55118110236220474" header="0.31496062992125984" footer="0.31496062992125984"/>
  <pageSetup paperSize="9" scale="92" orientation="portrait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Algodão em Pluma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W36"/>
  <sheetViews>
    <sheetView showGridLines="0" topLeftCell="A3" zoomScaleNormal="100" workbookViewId="0">
      <selection activeCell="A10" sqref="A1:XFD1048576"/>
    </sheetView>
  </sheetViews>
  <sheetFormatPr defaultColWidth="9.140625" defaultRowHeight="12.75" x14ac:dyDescent="0.25"/>
  <cols>
    <col min="1" max="1" width="10.85546875" style="1" customWidth="1"/>
    <col min="2" max="2" width="9" style="1" customWidth="1"/>
    <col min="3" max="3" width="7.7109375" style="1" customWidth="1"/>
    <col min="4" max="4" width="9" style="1" customWidth="1"/>
    <col min="5" max="5" width="7.7109375" style="1" customWidth="1"/>
    <col min="6" max="6" width="9" style="1" customWidth="1"/>
    <col min="7" max="7" width="7.7109375" style="1" customWidth="1"/>
    <col min="8" max="8" width="9" style="1" customWidth="1"/>
    <col min="9" max="9" width="7.7109375" style="1" customWidth="1"/>
    <col min="10" max="10" width="9" style="1" customWidth="1"/>
    <col min="11" max="11" width="7.7109375" style="1" customWidth="1"/>
    <col min="12" max="12" width="9" style="1" customWidth="1"/>
    <col min="13" max="13" width="7.7109375" style="1" customWidth="1"/>
    <col min="14" max="14" width="9" style="1" customWidth="1"/>
    <col min="15" max="15" width="7.7109375" style="1" customWidth="1"/>
    <col min="16" max="16" width="9" style="1" customWidth="1"/>
    <col min="17" max="17" width="7.7109375" style="1" customWidth="1"/>
    <col min="18" max="18" width="9" style="1" customWidth="1"/>
    <col min="19" max="19" width="7.7109375" style="1" customWidth="1"/>
    <col min="20" max="20" width="9" style="1" customWidth="1"/>
    <col min="21" max="21" width="7.7109375" style="1" customWidth="1"/>
    <col min="22" max="22" width="8.42578125" style="1" bestFit="1" customWidth="1"/>
    <col min="23" max="23" width="8.28515625" style="1" bestFit="1" customWidth="1"/>
    <col min="24" max="16384" width="9.140625" style="1"/>
  </cols>
  <sheetData>
    <row r="1" spans="1:23" x14ac:dyDescent="0.25">
      <c r="A1" s="8" t="s">
        <v>29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</row>
    <row r="2" spans="1:23" customFormat="1" ht="15" x14ac:dyDescent="0.25"/>
    <row r="3" spans="1:23" customFormat="1" ht="15" x14ac:dyDescent="0.25">
      <c r="A3" s="128" t="s">
        <v>36</v>
      </c>
      <c r="B3" s="130">
        <f>[5]Algodao!B5</f>
        <v>2015</v>
      </c>
      <c r="C3" s="131"/>
      <c r="D3" s="130">
        <f>[5]Algodao!D5</f>
        <v>2016</v>
      </c>
      <c r="E3" s="131"/>
      <c r="F3" s="130">
        <f>[5]Algodao!F5</f>
        <v>2017</v>
      </c>
      <c r="G3" s="131"/>
      <c r="H3" s="130">
        <f>[5]Algodao!H5</f>
        <v>2018</v>
      </c>
      <c r="I3" s="131"/>
      <c r="J3" s="130">
        <f>[5]Algodao!J5</f>
        <v>2019</v>
      </c>
      <c r="K3" s="132"/>
      <c r="L3" s="130">
        <f>[5]Algodao!L5</f>
        <v>2020</v>
      </c>
      <c r="M3" s="131"/>
      <c r="N3" s="130">
        <f>[5]Algodao!N5</f>
        <v>2021</v>
      </c>
      <c r="O3" s="131"/>
      <c r="P3" s="130">
        <f>[5]Algodao!P5</f>
        <v>2022</v>
      </c>
      <c r="Q3" s="131"/>
      <c r="R3" s="130">
        <f>[5]Algodao!R5</f>
        <v>2023</v>
      </c>
      <c r="S3" s="131"/>
      <c r="T3" s="130">
        <f>[5]Algodao!T5</f>
        <v>2024</v>
      </c>
      <c r="U3" s="132"/>
    </row>
    <row r="4" spans="1:23" s="11" customFormat="1" ht="45" x14ac:dyDescent="0.25">
      <c r="A4" s="129"/>
      <c r="B4" s="42" t="str">
        <f>[5]Algodao!B6</f>
        <v>Valor  (US$ milhões)</v>
      </c>
      <c r="C4" s="43" t="str">
        <f>[5]Algodao!C6</f>
        <v>Qtde  (mil t)</v>
      </c>
      <c r="D4" s="42" t="str">
        <f>[5]Algodao!D6</f>
        <v>Valor  (US$ milhões)</v>
      </c>
      <c r="E4" s="43" t="str">
        <f>[5]Algodao!E6</f>
        <v>Qtde  (mil t)</v>
      </c>
      <c r="F4" s="42" t="str">
        <f>[5]Algodao!F6</f>
        <v>Valor  (US$ milhões)</v>
      </c>
      <c r="G4" s="43" t="str">
        <f>[5]Algodao!G6</f>
        <v>Qtde  (mil t)</v>
      </c>
      <c r="H4" s="42" t="str">
        <f>[5]Algodao!H6</f>
        <v>Valor  (US$ milhões)</v>
      </c>
      <c r="I4" s="43" t="str">
        <f>[5]Algodao!I6</f>
        <v>Qtde  (mil t)</v>
      </c>
      <c r="J4" s="42" t="str">
        <f>[5]Algodao!J6</f>
        <v>Valor  (US$ milhões)</v>
      </c>
      <c r="K4" s="43" t="str">
        <f>[5]Algodao!K6</f>
        <v>Qtde  (mil t)</v>
      </c>
      <c r="L4" s="42" t="str">
        <f>[5]Algodao!L6</f>
        <v>Valor  (US$ milhões)</v>
      </c>
      <c r="M4" s="43" t="str">
        <f>[5]Algodao!M6</f>
        <v>Qtde  (mil t)</v>
      </c>
      <c r="N4" s="42" t="str">
        <f>[5]Algodao!N6</f>
        <v>Valor  (US$ milhões)</v>
      </c>
      <c r="O4" s="43" t="str">
        <f>[5]Algodao!O6</f>
        <v>Qtde  (mil t)</v>
      </c>
      <c r="P4" s="42" t="str">
        <f>[5]Algodao!P6</f>
        <v>Valor  (US$ milhões)</v>
      </c>
      <c r="Q4" s="43" t="str">
        <f>[5]Algodao!Q6</f>
        <v>Qtde  (mil t)</v>
      </c>
      <c r="R4" s="42" t="str">
        <f>[5]Algodao!R6</f>
        <v>Valor  (US$ milhões)</v>
      </c>
      <c r="S4" s="43" t="str">
        <f>[5]Algodao!S6</f>
        <v>Qtde  (mil t)</v>
      </c>
      <c r="T4" s="42" t="str">
        <f>[5]Algodao!T6</f>
        <v>Valor  (US$ milhões)</v>
      </c>
      <c r="U4" s="42" t="str">
        <f>[5]Algodao!U6</f>
        <v>Qtde  (mil t)</v>
      </c>
    </row>
    <row r="5" spans="1:23" customFormat="1" ht="15" x14ac:dyDescent="0.25">
      <c r="A5" s="17" t="str">
        <f>[5]Algodao!A7</f>
        <v>Exportação</v>
      </c>
      <c r="B5" s="90">
        <f>[5]Algodao!B7</f>
        <v>1289.891126</v>
      </c>
      <c r="C5" s="91">
        <f>[5]Algodao!C7</f>
        <v>833.91543000000001</v>
      </c>
      <c r="D5" s="92">
        <f>[5]Algodao!D7</f>
        <v>1215.4568469999999</v>
      </c>
      <c r="E5" s="91">
        <f>[5]Algodao!E7</f>
        <v>804.80230400000005</v>
      </c>
      <c r="F5" s="92">
        <f>[5]Algodao!F7</f>
        <v>1357.7112529999999</v>
      </c>
      <c r="G5" s="91">
        <f>[5]Algodao!G7</f>
        <v>834.02765199999999</v>
      </c>
      <c r="H5" s="92">
        <f>[5]Algodao!H7</f>
        <v>1686.6193840000001</v>
      </c>
      <c r="I5" s="91">
        <f>[5]Algodao!I7</f>
        <v>974.11799900000005</v>
      </c>
      <c r="J5" s="92">
        <f>[5]Algodao!J7</f>
        <v>2640.3779079999999</v>
      </c>
      <c r="K5" s="92">
        <f>[5]Algodao!K7</f>
        <v>1613.67083</v>
      </c>
      <c r="L5" s="90">
        <f>[5]Algodao!L7</f>
        <v>3226.9163489999996</v>
      </c>
      <c r="M5" s="91">
        <f>[5]Algodao!M7</f>
        <v>2125.417406</v>
      </c>
      <c r="N5" s="92">
        <f>[5]Algodao!N7</f>
        <v>3407.6560500000001</v>
      </c>
      <c r="O5" s="91">
        <f>[5]Algodao!O7</f>
        <v>2017.1104089999997</v>
      </c>
      <c r="P5" s="92">
        <f>[5]Algodao!P7</f>
        <v>3676.3622899999996</v>
      </c>
      <c r="Q5" s="91">
        <f>[5]Algodao!Q7</f>
        <v>1803.7355599999999</v>
      </c>
      <c r="R5" s="92">
        <f>[5]Algodao!R7</f>
        <v>3073.788012</v>
      </c>
      <c r="S5" s="91">
        <f>[5]Algodao!S7</f>
        <v>1618.1991419999999</v>
      </c>
      <c r="T5" s="92">
        <f>[5]Algodao!T7</f>
        <v>4534.8655869999993</v>
      </c>
      <c r="U5" s="92">
        <f>[5]Algodao!U7</f>
        <v>2421.4051829999999</v>
      </c>
    </row>
    <row r="6" spans="1:23" customFormat="1" ht="15" x14ac:dyDescent="0.25">
      <c r="A6" s="13" t="str">
        <f>[5]Algodao!A8</f>
        <v>Jan</v>
      </c>
      <c r="B6" s="93">
        <f>[5]Algodao!B8</f>
        <v>82.771413999999993</v>
      </c>
      <c r="C6" s="94">
        <f>[5]Algodao!C8</f>
        <v>51.685665999999998</v>
      </c>
      <c r="D6" s="95">
        <f>[5]Algodao!D8</f>
        <v>137.80617599999999</v>
      </c>
      <c r="E6" s="94">
        <f>[5]Algodao!E8</f>
        <v>92.095945</v>
      </c>
      <c r="F6" s="95">
        <f>[5]Algodao!F8</f>
        <v>48.958058999999999</v>
      </c>
      <c r="G6" s="94">
        <f>[5]Algodao!G8</f>
        <v>31.306104999999999</v>
      </c>
      <c r="H6" s="95">
        <f>[5]Algodao!H8</f>
        <v>130.285246</v>
      </c>
      <c r="I6" s="94">
        <f>[5]Algodao!I8</f>
        <v>79.127205000000004</v>
      </c>
      <c r="J6" s="95">
        <f>[5]Algodao!J8</f>
        <v>198.544025</v>
      </c>
      <c r="K6" s="95">
        <f>[5]Algodao!K8</f>
        <v>115.19385</v>
      </c>
      <c r="L6" s="93">
        <f>[5]Algodao!L8</f>
        <v>485.18237499999998</v>
      </c>
      <c r="M6" s="94">
        <f>[5]Algodao!M8</f>
        <v>308.837918</v>
      </c>
      <c r="N6" s="95">
        <f>[5]Algodao!N8</f>
        <v>425.26552199999998</v>
      </c>
      <c r="O6" s="94">
        <f>[5]Algodao!O8</f>
        <v>273.98722400000003</v>
      </c>
      <c r="P6" s="95">
        <f>[5]Algodao!P8</f>
        <v>380.69221599999997</v>
      </c>
      <c r="Q6" s="94">
        <f>[5]Algodao!Q8</f>
        <v>199.40897200000001</v>
      </c>
      <c r="R6" s="95">
        <f>[5]Algodao!R8</f>
        <v>233.36645300000001</v>
      </c>
      <c r="S6" s="94">
        <f>[5]Algodao!S8</f>
        <v>123.98785100000001</v>
      </c>
      <c r="T6" s="95">
        <f>[5]Algodao!T8</f>
        <v>481.83392800000001</v>
      </c>
      <c r="U6" s="95">
        <f>[5]Algodao!U8</f>
        <v>250.26174</v>
      </c>
    </row>
    <row r="7" spans="1:23" customFormat="1" ht="15" x14ac:dyDescent="0.25">
      <c r="A7" s="13" t="str">
        <f>[5]Algodao!A9</f>
        <v>Fev</v>
      </c>
      <c r="B7" s="93">
        <f>[5]Algodao!B9</f>
        <v>82.041157999999996</v>
      </c>
      <c r="C7" s="94">
        <f>[5]Algodao!C9</f>
        <v>52.413446</v>
      </c>
      <c r="D7" s="95">
        <f>[5]Algodao!D9</f>
        <v>132.802122</v>
      </c>
      <c r="E7" s="94">
        <f>[5]Algodao!E9</f>
        <v>89.511695000000003</v>
      </c>
      <c r="F7" s="95">
        <f>[5]Algodao!F9</f>
        <v>38.202139000000003</v>
      </c>
      <c r="G7" s="94">
        <f>[5]Algodao!G9</f>
        <v>23.205739999999999</v>
      </c>
      <c r="H7" s="95">
        <f>[5]Algodao!H9</f>
        <v>92.584030999999996</v>
      </c>
      <c r="I7" s="94">
        <f>[5]Algodao!I9</f>
        <v>54.335416000000002</v>
      </c>
      <c r="J7" s="95">
        <f>[5]Algodao!J9</f>
        <v>159.30731700000001</v>
      </c>
      <c r="K7" s="95">
        <f>[5]Algodao!K9</f>
        <v>93.511266000000006</v>
      </c>
      <c r="L7" s="93">
        <f>[5]Algodao!L9</f>
        <v>267.99151799999999</v>
      </c>
      <c r="M7" s="94">
        <f>[5]Algodao!M9</f>
        <v>169.922965</v>
      </c>
      <c r="N7" s="95">
        <f>[5]Algodao!N9</f>
        <v>377.617344</v>
      </c>
      <c r="O7" s="94">
        <f>[5]Algodao!O9</f>
        <v>235.505214</v>
      </c>
      <c r="P7" s="95">
        <f>[5]Algodao!P9</f>
        <v>320.27769999999998</v>
      </c>
      <c r="Q7" s="94">
        <f>[5]Algodao!Q9</f>
        <v>166.414796</v>
      </c>
      <c r="R7" s="95">
        <f>[5]Algodao!R9</f>
        <v>81.633172999999999</v>
      </c>
      <c r="S7" s="94">
        <f>[5]Algodao!S9</f>
        <v>43.163389000000002</v>
      </c>
      <c r="T7" s="95">
        <f>[5]Algodao!T9</f>
        <v>488.17521299999999</v>
      </c>
      <c r="U7" s="95">
        <f>[5]Algodao!U9</f>
        <v>258.04938399999998</v>
      </c>
    </row>
    <row r="8" spans="1:23" customFormat="1" ht="15" x14ac:dyDescent="0.25">
      <c r="A8" s="13" t="str">
        <f>[5]Algodao!A10</f>
        <v>Mar</v>
      </c>
      <c r="B8" s="93">
        <f>[5]Algodao!B10</f>
        <v>80.111458999999996</v>
      </c>
      <c r="C8" s="94">
        <f>[5]Algodao!C10</f>
        <v>52.221435999999997</v>
      </c>
      <c r="D8" s="95">
        <f>[5]Algodao!D10</f>
        <v>111.105147</v>
      </c>
      <c r="E8" s="94">
        <f>[5]Algodao!E10</f>
        <v>76.543695999999997</v>
      </c>
      <c r="F8" s="95">
        <f>[5]Algodao!F10</f>
        <v>54.371709000000003</v>
      </c>
      <c r="G8" s="94">
        <f>[5]Algodao!G10</f>
        <v>32.165692</v>
      </c>
      <c r="H8" s="95">
        <f>[5]Algodao!H10</f>
        <v>82.162464999999997</v>
      </c>
      <c r="I8" s="94">
        <f>[5]Algodao!I10</f>
        <v>47.147956999999998</v>
      </c>
      <c r="J8" s="95">
        <f>[5]Algodao!J10</f>
        <v>176.21908999999999</v>
      </c>
      <c r="K8" s="95">
        <f>[5]Algodao!K10</f>
        <v>104.261814</v>
      </c>
      <c r="L8" s="93">
        <f>[5]Algodao!L10</f>
        <v>222.280677</v>
      </c>
      <c r="M8" s="94">
        <f>[5]Algodao!M10</f>
        <v>140.32325</v>
      </c>
      <c r="N8" s="95">
        <f>[5]Algodao!N10</f>
        <v>371.029023</v>
      </c>
      <c r="O8" s="94">
        <f>[5]Algodao!O10</f>
        <v>222.12536499999999</v>
      </c>
      <c r="P8" s="95">
        <f>[5]Algodao!P10</f>
        <v>367.08907299999998</v>
      </c>
      <c r="Q8" s="94">
        <f>[5]Algodao!Q10</f>
        <v>185.817837</v>
      </c>
      <c r="R8" s="95">
        <f>[5]Algodao!R10</f>
        <v>142.99785199999999</v>
      </c>
      <c r="S8" s="94">
        <f>[5]Algodao!S10</f>
        <v>75.799850000000006</v>
      </c>
      <c r="T8" s="95">
        <f>[5]Algodao!T10</f>
        <v>485.39282800000001</v>
      </c>
      <c r="U8" s="95">
        <f>[5]Algodao!U10</f>
        <v>252.78577100000001</v>
      </c>
    </row>
    <row r="9" spans="1:23" customFormat="1" ht="15" x14ac:dyDescent="0.25">
      <c r="A9" s="13" t="str">
        <f>[5]Algodao!A11</f>
        <v>Abr</v>
      </c>
      <c r="B9" s="93">
        <f>[5]Algodao!B11</f>
        <v>81.299212999999995</v>
      </c>
      <c r="C9" s="94">
        <f>[5]Algodao!C11</f>
        <v>54.301031000000002</v>
      </c>
      <c r="D9" s="95">
        <f>[5]Algodao!D11</f>
        <v>58.148280999999997</v>
      </c>
      <c r="E9" s="94">
        <f>[5]Algodao!E11</f>
        <v>40.884155999999997</v>
      </c>
      <c r="F9" s="95">
        <f>[5]Algodao!F11</f>
        <v>55.132382999999997</v>
      </c>
      <c r="G9" s="94">
        <f>[5]Algodao!G11</f>
        <v>30.891041999999999</v>
      </c>
      <c r="H9" s="95">
        <f>[5]Algodao!H11</f>
        <v>50.201501</v>
      </c>
      <c r="I9" s="94">
        <f>[5]Algodao!I11</f>
        <v>28.638847999999999</v>
      </c>
      <c r="J9" s="95">
        <f>[5]Algodao!J11</f>
        <v>125.117441</v>
      </c>
      <c r="K9" s="95">
        <f>[5]Algodao!K11</f>
        <v>73.499134999999995</v>
      </c>
      <c r="L9" s="93">
        <f>[5]Algodao!L11</f>
        <v>141.36083099999999</v>
      </c>
      <c r="M9" s="94">
        <f>[5]Algodao!M11</f>
        <v>90.561266000000003</v>
      </c>
      <c r="N9" s="95">
        <f>[5]Algodao!N11</f>
        <v>300.84370100000001</v>
      </c>
      <c r="O9" s="94">
        <f>[5]Algodao!O11</f>
        <v>176.99526599999999</v>
      </c>
      <c r="P9" s="95">
        <f>[5]Algodao!P11</f>
        <v>306.62177200000002</v>
      </c>
      <c r="Q9" s="94">
        <f>[5]Algodao!Q11</f>
        <v>135.96941200000001</v>
      </c>
      <c r="R9" s="95">
        <f>[5]Algodao!R11</f>
        <v>113.667731</v>
      </c>
      <c r="S9" s="94">
        <f>[5]Algodao!S11</f>
        <v>60.976211999999997</v>
      </c>
      <c r="T9" s="95">
        <f>[5]Algodao!T11</f>
        <v>473.73574000000002</v>
      </c>
      <c r="U9" s="95">
        <f>[5]Algodao!U11</f>
        <v>241.48267200000001</v>
      </c>
    </row>
    <row r="10" spans="1:23" customFormat="1" ht="15" x14ac:dyDescent="0.25">
      <c r="A10" s="13" t="str">
        <f>[5]Algodao!A12</f>
        <v>Mai</v>
      </c>
      <c r="B10" s="93">
        <f>[5]Algodao!B12</f>
        <v>26.603518000000001</v>
      </c>
      <c r="C10" s="94">
        <f>[5]Algodao!C12</f>
        <v>18.397206000000001</v>
      </c>
      <c r="D10" s="95">
        <f>[5]Algodao!D12</f>
        <v>39.300646</v>
      </c>
      <c r="E10" s="94">
        <f>[5]Algodao!E12</f>
        <v>27.410685999999998</v>
      </c>
      <c r="F10" s="95">
        <f>[5]Algodao!F12</f>
        <v>35.854436999999997</v>
      </c>
      <c r="G10" s="94">
        <f>[5]Algodao!G12</f>
        <v>19.614460000000001</v>
      </c>
      <c r="H10" s="95">
        <f>[5]Algodao!H12</f>
        <v>33.802461999999998</v>
      </c>
      <c r="I10" s="94">
        <f>[5]Algodao!I12</f>
        <v>18.509923000000001</v>
      </c>
      <c r="J10" s="95">
        <f>[5]Algodao!J12</f>
        <v>141.06269399999999</v>
      </c>
      <c r="K10" s="95">
        <f>[5]Algodao!K12</f>
        <v>82.898698999999993</v>
      </c>
      <c r="L10" s="93">
        <f>[5]Algodao!L12</f>
        <v>104.836101</v>
      </c>
      <c r="M10" s="94">
        <f>[5]Algodao!M12</f>
        <v>69.553826000000001</v>
      </c>
      <c r="N10" s="95">
        <f>[5]Algodao!N12</f>
        <v>200.86856299999999</v>
      </c>
      <c r="O10" s="94">
        <f>[5]Algodao!O12</f>
        <v>115.243235</v>
      </c>
      <c r="P10" s="95">
        <f>[5]Algodao!P12</f>
        <v>189.31990999999999</v>
      </c>
      <c r="Q10" s="94">
        <f>[5]Algodao!Q12</f>
        <v>81.622314000000003</v>
      </c>
      <c r="R10" s="95">
        <f>[5]Algodao!R12</f>
        <v>111.158528</v>
      </c>
      <c r="S10" s="94">
        <f>[5]Algodao!S12</f>
        <v>60.319735999999999</v>
      </c>
      <c r="T10" s="95">
        <f>[5]Algodao!T12</f>
        <v>448.458731</v>
      </c>
      <c r="U10" s="95">
        <f>[5]Algodao!U12</f>
        <v>229.43857299999999</v>
      </c>
    </row>
    <row r="11" spans="1:23" customFormat="1" ht="15" x14ac:dyDescent="0.25">
      <c r="A11" s="13" t="str">
        <f>[5]Algodao!A13</f>
        <v>Jun</v>
      </c>
      <c r="B11" s="93">
        <f>[5]Algodao!B13</f>
        <v>26.209007</v>
      </c>
      <c r="C11" s="94">
        <f>[5]Algodao!C13</f>
        <v>18.091000000000001</v>
      </c>
      <c r="D11" s="95">
        <f>[5]Algodao!D13</f>
        <v>38.662846000000002</v>
      </c>
      <c r="E11" s="94">
        <f>[5]Algodao!E13</f>
        <v>26.909675</v>
      </c>
      <c r="F11" s="95">
        <f>[5]Algodao!F13</f>
        <v>25.531251000000001</v>
      </c>
      <c r="G11" s="94">
        <f>[5]Algodao!G13</f>
        <v>13.958867</v>
      </c>
      <c r="H11" s="95">
        <f>[5]Algodao!H13</f>
        <v>16.257628</v>
      </c>
      <c r="I11" s="94">
        <f>[5]Algodao!I13</f>
        <v>8.8011769999999991</v>
      </c>
      <c r="J11" s="95">
        <f>[5]Algodao!J13</f>
        <v>108.29336499999999</v>
      </c>
      <c r="K11" s="95">
        <f>[5]Algodao!K13</f>
        <v>64.884568000000002</v>
      </c>
      <c r="L11" s="93">
        <f>[5]Algodao!L13</f>
        <v>83.744287</v>
      </c>
      <c r="M11" s="94">
        <f>[5]Algodao!M13</f>
        <v>56.703961999999997</v>
      </c>
      <c r="N11" s="95">
        <f>[5]Algodao!N13</f>
        <v>177.25784999999999</v>
      </c>
      <c r="O11" s="94">
        <f>[5]Algodao!O13</f>
        <v>100.746526</v>
      </c>
      <c r="P11" s="95">
        <f>[5]Algodao!P13</f>
        <v>158.79294899999999</v>
      </c>
      <c r="Q11" s="94">
        <f>[5]Algodao!Q13</f>
        <v>62.730659000000003</v>
      </c>
      <c r="R11" s="95">
        <f>[5]Algodao!R13</f>
        <v>113.84998400000001</v>
      </c>
      <c r="S11" s="94">
        <f>[5]Algodao!S13</f>
        <v>60.321147000000003</v>
      </c>
      <c r="T11" s="95">
        <f>[5]Algodao!T13</f>
        <v>303.78623599999997</v>
      </c>
      <c r="U11" s="95">
        <f>[5]Algodao!U13</f>
        <v>160.411393</v>
      </c>
    </row>
    <row r="12" spans="1:23" customFormat="1" ht="15" x14ac:dyDescent="0.25">
      <c r="A12" s="13" t="str">
        <f>[5]Algodao!A14</f>
        <v>Jul</v>
      </c>
      <c r="B12" s="93">
        <f>[5]Algodao!B14</f>
        <v>23.018798</v>
      </c>
      <c r="C12" s="94">
        <f>[5]Algodao!C14</f>
        <v>15.81118</v>
      </c>
      <c r="D12" s="95">
        <f>[5]Algodao!D14</f>
        <v>20.552641000000001</v>
      </c>
      <c r="E12" s="94">
        <f>[5]Algodao!E14</f>
        <v>14.668704999999999</v>
      </c>
      <c r="F12" s="95">
        <f>[5]Algodao!F14</f>
        <v>31.432096999999999</v>
      </c>
      <c r="G12" s="94">
        <f>[5]Algodao!G14</f>
        <v>19.251678999999999</v>
      </c>
      <c r="H12" s="95">
        <f>[5]Algodao!H14</f>
        <v>16.101355999999999</v>
      </c>
      <c r="I12" s="94">
        <f>[5]Algodao!I14</f>
        <v>8.6853490000000004</v>
      </c>
      <c r="J12" s="95">
        <f>[5]Algodao!J14</f>
        <v>74.442122999999995</v>
      </c>
      <c r="K12" s="95">
        <f>[5]Algodao!K14</f>
        <v>46.979064999999999</v>
      </c>
      <c r="L12" s="93">
        <f>[5]Algodao!L14</f>
        <v>107.409514</v>
      </c>
      <c r="M12" s="94">
        <f>[5]Algodao!M14</f>
        <v>77.331581999999997</v>
      </c>
      <c r="N12" s="95">
        <f>[5]Algodao!N14</f>
        <v>102.30758</v>
      </c>
      <c r="O12" s="94">
        <f>[5]Algodao!O14</f>
        <v>61.414400000000001</v>
      </c>
      <c r="P12" s="95">
        <f>[5]Algodao!P14</f>
        <v>47.864455</v>
      </c>
      <c r="Q12" s="94">
        <f>[5]Algodao!Q14</f>
        <v>19.682241999999999</v>
      </c>
      <c r="R12" s="95">
        <f>[5]Algodao!R14</f>
        <v>132.12329600000001</v>
      </c>
      <c r="S12" s="94">
        <f>[5]Algodao!S14</f>
        <v>72.624026000000001</v>
      </c>
      <c r="T12" s="95">
        <f>[5]Algodao!T14</f>
        <v>310.30613099999999</v>
      </c>
      <c r="U12" s="95">
        <f>[5]Algodao!U14</f>
        <v>167.21307100000001</v>
      </c>
    </row>
    <row r="13" spans="1:23" customFormat="1" ht="15" x14ac:dyDescent="0.25">
      <c r="A13" s="13" t="str">
        <f>[5]Algodao!A15</f>
        <v>Ago</v>
      </c>
      <c r="B13" s="93">
        <f>[5]Algodao!B15</f>
        <v>79.832148000000004</v>
      </c>
      <c r="C13" s="94">
        <f>[5]Algodao!C15</f>
        <v>49.991863000000002</v>
      </c>
      <c r="D13" s="95">
        <f>[5]Algodao!D15</f>
        <v>84.700526999999994</v>
      </c>
      <c r="E13" s="94">
        <f>[5]Algodao!E15</f>
        <v>56.035029000000002</v>
      </c>
      <c r="F13" s="95">
        <f>[5]Algodao!F15</f>
        <v>109.835741</v>
      </c>
      <c r="G13" s="94">
        <f>[5]Algodao!G15</f>
        <v>68.006902999999994</v>
      </c>
      <c r="H13" s="95">
        <f>[5]Algodao!H15</f>
        <v>43.741413000000001</v>
      </c>
      <c r="I13" s="94">
        <f>[5]Algodao!I15</f>
        <v>24.234190000000002</v>
      </c>
      <c r="J13" s="95">
        <f>[5]Algodao!J15</f>
        <v>72.186250999999999</v>
      </c>
      <c r="K13" s="95">
        <f>[5]Algodao!K15</f>
        <v>45.288435999999997</v>
      </c>
      <c r="L13" s="93">
        <f>[5]Algodao!L15</f>
        <v>152.94677899999999</v>
      </c>
      <c r="M13" s="94">
        <f>[5]Algodao!M15</f>
        <v>108.335173</v>
      </c>
      <c r="N13" s="95">
        <f>[5]Algodao!N15</f>
        <v>88.486272</v>
      </c>
      <c r="O13" s="94">
        <f>[5]Algodao!O15</f>
        <v>50.776204</v>
      </c>
      <c r="P13" s="95">
        <f>[5]Algodao!P15</f>
        <v>124.15487</v>
      </c>
      <c r="Q13" s="94">
        <f>[5]Algodao!Q15</f>
        <v>62.790466000000002</v>
      </c>
      <c r="R13" s="95">
        <f>[5]Algodao!R15</f>
        <v>187.675848</v>
      </c>
      <c r="S13" s="94">
        <f>[5]Algodao!S15</f>
        <v>104.311387</v>
      </c>
      <c r="T13" s="95">
        <f>[5]Algodao!T15</f>
        <v>196.36665500000001</v>
      </c>
      <c r="U13" s="95">
        <f>[5]Algodao!U15</f>
        <v>111.764735</v>
      </c>
    </row>
    <row r="14" spans="1:23" customFormat="1" ht="15" x14ac:dyDescent="0.25">
      <c r="A14" s="13" t="str">
        <f>[5]Algodao!A16</f>
        <v>Set</v>
      </c>
      <c r="B14" s="93">
        <f>[5]Algodao!B16</f>
        <v>166.149542</v>
      </c>
      <c r="C14" s="94">
        <f>[5]Algodao!C16</f>
        <v>104.26812200000001</v>
      </c>
      <c r="D14" s="95">
        <f>[5]Algodao!D16</f>
        <v>160.19165899999999</v>
      </c>
      <c r="E14" s="94">
        <f>[5]Algodao!E16</f>
        <v>103.994243</v>
      </c>
      <c r="F14" s="95">
        <f>[5]Algodao!F16</f>
        <v>212.71307999999999</v>
      </c>
      <c r="G14" s="94">
        <f>[5]Algodao!G16</f>
        <v>132.739521</v>
      </c>
      <c r="H14" s="95">
        <f>[5]Algodao!H16</f>
        <v>152.81816900000001</v>
      </c>
      <c r="I14" s="94">
        <f>[5]Algodao!I16</f>
        <v>87.858962000000005</v>
      </c>
      <c r="J14" s="95">
        <f>[5]Algodao!J16</f>
        <v>264.35090300000002</v>
      </c>
      <c r="K14" s="95">
        <f>[5]Algodao!K16</f>
        <v>164.633726</v>
      </c>
      <c r="L14" s="93">
        <f>[5]Algodao!L16</f>
        <v>230.81771499999999</v>
      </c>
      <c r="M14" s="94">
        <f>[5]Algodao!M16</f>
        <v>158.83139299999999</v>
      </c>
      <c r="N14" s="95">
        <f>[5]Algodao!N16</f>
        <v>237.78886499999999</v>
      </c>
      <c r="O14" s="94">
        <f>[5]Algodao!O16</f>
        <v>140.23378700000001</v>
      </c>
      <c r="P14" s="95">
        <f>[5]Algodao!P16</f>
        <v>376.70096100000001</v>
      </c>
      <c r="Q14" s="94">
        <f>[5]Algodao!Q16</f>
        <v>184.84030899999999</v>
      </c>
      <c r="R14" s="95">
        <f>[5]Algodao!R16</f>
        <v>350.11460399999999</v>
      </c>
      <c r="S14" s="94">
        <f>[5]Algodao!S16</f>
        <v>186.515929</v>
      </c>
      <c r="T14" s="95">
        <f>[5]Algodao!T16</f>
        <v>304.21520099999998</v>
      </c>
      <c r="U14" s="95">
        <f>[5]Algodao!U16</f>
        <v>169.537161</v>
      </c>
    </row>
    <row r="15" spans="1:23" customFormat="1" ht="15" x14ac:dyDescent="0.25">
      <c r="A15" s="13" t="str">
        <f>[5]Algodao!A17</f>
        <v>Out</v>
      </c>
      <c r="B15" s="93">
        <f>[5]Algodao!B17</f>
        <v>253.499101</v>
      </c>
      <c r="C15" s="94">
        <f>[5]Algodao!C17</f>
        <v>161.17075500000001</v>
      </c>
      <c r="D15" s="95">
        <f>[5]Algodao!D17</f>
        <v>174.493032</v>
      </c>
      <c r="E15" s="94">
        <f>[5]Algodao!E17</f>
        <v>112.083656</v>
      </c>
      <c r="F15" s="95">
        <f>[5]Algodao!F17</f>
        <v>267.03738800000002</v>
      </c>
      <c r="G15" s="94">
        <f>[5]Algodao!G17</f>
        <v>167.881497</v>
      </c>
      <c r="H15" s="95">
        <f>[5]Algodao!H17</f>
        <v>306.78079600000001</v>
      </c>
      <c r="I15" s="94">
        <f>[5]Algodao!I17</f>
        <v>177.13279399999999</v>
      </c>
      <c r="J15" s="95">
        <f>[5]Algodao!J17</f>
        <v>464.66084799999999</v>
      </c>
      <c r="K15" s="95">
        <f>[5]Algodao!K17</f>
        <v>288.14935400000002</v>
      </c>
      <c r="L15" s="93">
        <f>[5]Algodao!L17</f>
        <v>364.26526699999999</v>
      </c>
      <c r="M15" s="94">
        <f>[5]Algodao!M17</f>
        <v>241.274967</v>
      </c>
      <c r="N15" s="95">
        <f>[5]Algodao!N17</f>
        <v>348.478748</v>
      </c>
      <c r="O15" s="94">
        <f>[5]Algodao!O17</f>
        <v>203.09509700000001</v>
      </c>
      <c r="P15" s="95">
        <f>[5]Algodao!P17</f>
        <v>545.14316199999996</v>
      </c>
      <c r="Q15" s="94">
        <f>[5]Algodao!Q17</f>
        <v>260.14241199999998</v>
      </c>
      <c r="R15" s="95">
        <f>[5]Algodao!R17</f>
        <v>435.60745600000001</v>
      </c>
      <c r="S15" s="94">
        <f>[5]Algodao!S17</f>
        <v>225.68137200000001</v>
      </c>
      <c r="T15" s="95">
        <f>[5]Algodao!T17</f>
        <v>502.78049199999998</v>
      </c>
      <c r="U15" s="95">
        <f>[5]Algodao!U17</f>
        <v>280.94536499999998</v>
      </c>
    </row>
    <row r="16" spans="1:23" customFormat="1" ht="15" x14ac:dyDescent="0.25">
      <c r="A16" s="13" t="str">
        <f>[5]Algodao!A18</f>
        <v>Nov</v>
      </c>
      <c r="B16" s="93">
        <f>[5]Algodao!B18</f>
        <v>160.84151199999999</v>
      </c>
      <c r="C16" s="94">
        <f>[5]Algodao!C18</f>
        <v>105.262221</v>
      </c>
      <c r="D16" s="95">
        <f>[5]Algodao!D18</f>
        <v>144.05697000000001</v>
      </c>
      <c r="E16" s="94">
        <f>[5]Algodao!E18</f>
        <v>92.471430999999995</v>
      </c>
      <c r="F16" s="95">
        <f>[5]Algodao!F18</f>
        <v>251.93691699999999</v>
      </c>
      <c r="G16" s="94">
        <f>[5]Algodao!G18</f>
        <v>156.33847399999999</v>
      </c>
      <c r="H16" s="95">
        <f>[5]Algodao!H18</f>
        <v>367.03031900000002</v>
      </c>
      <c r="I16" s="94">
        <f>[5]Algodao!I18</f>
        <v>211.746343</v>
      </c>
      <c r="J16" s="95">
        <f>[5]Algodao!J18</f>
        <v>412.36011000000002</v>
      </c>
      <c r="K16" s="95">
        <f>[5]Algodao!K18</f>
        <v>256.49921499999999</v>
      </c>
      <c r="L16" s="93">
        <f>[5]Algodao!L18</f>
        <v>500.05499200000003</v>
      </c>
      <c r="M16" s="94">
        <f>[5]Algodao!M18</f>
        <v>333.28457900000001</v>
      </c>
      <c r="N16" s="95">
        <f>[5]Algodao!N18</f>
        <v>290.05160100000001</v>
      </c>
      <c r="O16" s="94">
        <f>[5]Algodao!O18</f>
        <v>166.351213</v>
      </c>
      <c r="P16" s="95">
        <f>[5]Algodao!P18</f>
        <v>526.12802299999998</v>
      </c>
      <c r="Q16" s="94">
        <f>[5]Algodao!Q18</f>
        <v>268.59427499999998</v>
      </c>
      <c r="R16" s="95">
        <f>[5]Algodao!R18</f>
        <v>489.18924099999998</v>
      </c>
      <c r="S16" s="94">
        <f>[5]Algodao!S18</f>
        <v>253.706658</v>
      </c>
      <c r="T16" s="95">
        <f>[5]Algodao!T18</f>
        <v>539.81443200000001</v>
      </c>
      <c r="U16" s="95">
        <f>[5]Algodao!U18</f>
        <v>299.51531799999998</v>
      </c>
    </row>
    <row r="17" spans="1:23" customFormat="1" ht="15" x14ac:dyDescent="0.25">
      <c r="A17" s="14" t="str">
        <f>[5]Algodao!A19</f>
        <v>Dez</v>
      </c>
      <c r="B17" s="96">
        <f>[5]Algodao!B19</f>
        <v>227.51425599999999</v>
      </c>
      <c r="C17" s="97">
        <f>[5]Algodao!C19</f>
        <v>150.30150399999999</v>
      </c>
      <c r="D17" s="98">
        <f>[5]Algodao!D19</f>
        <v>113.63679999999999</v>
      </c>
      <c r="E17" s="97">
        <f>[5]Algodao!E19</f>
        <v>72.193387000000001</v>
      </c>
      <c r="F17" s="98">
        <f>[5]Algodao!F19</f>
        <v>226.706052</v>
      </c>
      <c r="G17" s="97">
        <f>[5]Algodao!G19</f>
        <v>138.66767200000001</v>
      </c>
      <c r="H17" s="98">
        <f>[5]Algodao!H19</f>
        <v>394.85399799999999</v>
      </c>
      <c r="I17" s="97">
        <f>[5]Algodao!I19</f>
        <v>227.899835</v>
      </c>
      <c r="J17" s="95">
        <f>[5]Algodao!J19</f>
        <v>443.83374099999997</v>
      </c>
      <c r="K17" s="95">
        <f>[5]Algodao!K19</f>
        <v>277.87170200000003</v>
      </c>
      <c r="L17" s="96">
        <f>[5]Algodao!L19</f>
        <v>566.02629300000001</v>
      </c>
      <c r="M17" s="97">
        <f>[5]Algodao!M19</f>
        <v>370.456525</v>
      </c>
      <c r="N17" s="98">
        <f>[5]Algodao!N19</f>
        <v>487.66098099999999</v>
      </c>
      <c r="O17" s="97">
        <f>[5]Algodao!O19</f>
        <v>270.63687800000002</v>
      </c>
      <c r="P17" s="98">
        <f>[5]Algodao!P19</f>
        <v>333.57719900000001</v>
      </c>
      <c r="Q17" s="97">
        <f>[5]Algodao!Q19</f>
        <v>175.72186600000001</v>
      </c>
      <c r="R17" s="98">
        <f>[5]Algodao!R19</f>
        <v>682.40384600000004</v>
      </c>
      <c r="S17" s="97">
        <f>[5]Algodao!S19</f>
        <v>350.791585</v>
      </c>
      <c r="T17" s="95">
        <f>[5]Algodao!T19</f>
        <v>0</v>
      </c>
      <c r="U17" s="95">
        <f>[5]Algodao!U19</f>
        <v>0</v>
      </c>
    </row>
    <row r="18" spans="1:23" customFormat="1" ht="15" x14ac:dyDescent="0.25">
      <c r="A18" s="16" t="str">
        <f>[5]Algodao!A20</f>
        <v>Importação</v>
      </c>
      <c r="B18" s="100">
        <f>[5]Algodao!B20</f>
        <v>5.2275110000000016</v>
      </c>
      <c r="C18" s="101">
        <f>[5]Algodao!C20</f>
        <v>2.1481430000000001</v>
      </c>
      <c r="D18" s="99">
        <f>[5]Algodao!D20</f>
        <v>39.766125000000002</v>
      </c>
      <c r="E18" s="101">
        <f>[5]Algodao!E20</f>
        <v>27.065370999999999</v>
      </c>
      <c r="F18" s="99">
        <f>[5]Algodao!F20</f>
        <v>59.512882999999995</v>
      </c>
      <c r="G18" s="101">
        <f>[5]Algodao!G20</f>
        <v>33.617057999999993</v>
      </c>
      <c r="H18" s="99">
        <f>[5]Algodao!H20</f>
        <v>36.220472999999991</v>
      </c>
      <c r="I18" s="101">
        <f>[5]Algodao!I20</f>
        <v>19.574487999999999</v>
      </c>
      <c r="J18" s="99">
        <f>[5]Algodao!J20</f>
        <v>4.4707240000000006</v>
      </c>
      <c r="K18" s="99">
        <f>[5]Algodao!K20</f>
        <v>1.6571309999999999</v>
      </c>
      <c r="L18" s="100">
        <f>[5]Algodao!L20</f>
        <v>4.522511999999999</v>
      </c>
      <c r="M18" s="101">
        <f>[5]Algodao!M20</f>
        <v>2.1727779999999997</v>
      </c>
      <c r="N18" s="99">
        <f>[5]Algodao!N20</f>
        <v>11.084399999999999</v>
      </c>
      <c r="O18" s="101">
        <f>[5]Algodao!O20</f>
        <v>4.5533369999999991</v>
      </c>
      <c r="P18" s="99">
        <f>[5]Algodao!P20</f>
        <v>8.2791680000000003</v>
      </c>
      <c r="Q18" s="101">
        <f>[5]Algodao!Q20</f>
        <v>2.3127269999999998</v>
      </c>
      <c r="R18" s="99">
        <f>[5]Algodao!R20</f>
        <v>5.3896199999999999</v>
      </c>
      <c r="S18" s="101">
        <f>[5]Algodao!S20</f>
        <v>1.7468149999999998</v>
      </c>
      <c r="T18" s="99">
        <f>[5]Algodao!T20</f>
        <v>4.3607290000000001</v>
      </c>
      <c r="U18" s="99">
        <f>[5]Algodao!U20</f>
        <v>1.090535</v>
      </c>
    </row>
    <row r="19" spans="1:23" customFormat="1" ht="15" x14ac:dyDescent="0.25">
      <c r="A19" s="13" t="str">
        <f>[5]Algodao!A21</f>
        <v>Jan</v>
      </c>
      <c r="B19" s="93">
        <f>[5]Algodao!B21</f>
        <v>0.72829200000000005</v>
      </c>
      <c r="C19" s="94">
        <f>[5]Algodao!C21</f>
        <v>0.27406900000000001</v>
      </c>
      <c r="D19" s="95">
        <f>[5]Algodao!D21</f>
        <v>0.119725</v>
      </c>
      <c r="E19" s="94">
        <f>[5]Algodao!E21</f>
        <v>4.9029000000000003E-2</v>
      </c>
      <c r="F19" s="95">
        <f>[5]Algodao!F21</f>
        <v>4.7417889999999998</v>
      </c>
      <c r="G19" s="94">
        <f>[5]Algodao!G21</f>
        <v>2.9189029999999998</v>
      </c>
      <c r="H19" s="95">
        <f>[5]Algodao!H21</f>
        <v>0.342721</v>
      </c>
      <c r="I19" s="94">
        <f>[5]Algodao!I21</f>
        <v>9.8222000000000004E-2</v>
      </c>
      <c r="J19" s="95">
        <f>[5]Algodao!J21</f>
        <v>0.26633200000000001</v>
      </c>
      <c r="K19" s="95">
        <f>[5]Algodao!K21</f>
        <v>7.6807E-2</v>
      </c>
      <c r="L19" s="93">
        <f>[5]Algodao!L21</f>
        <v>5.1602000000000002E-2</v>
      </c>
      <c r="M19" s="94">
        <f>[5]Algodao!M21</f>
        <v>1.4222E-2</v>
      </c>
      <c r="N19" s="95">
        <f>[5]Algodao!N21</f>
        <v>0.16295599999999999</v>
      </c>
      <c r="O19" s="94">
        <f>[5]Algodao!O21</f>
        <v>4.3906000000000001E-2</v>
      </c>
      <c r="P19" s="95">
        <f>[5]Algodao!P21</f>
        <v>1.1090139999999999</v>
      </c>
      <c r="Q19" s="94">
        <f>[5]Algodao!Q21</f>
        <v>0.49270999999999998</v>
      </c>
      <c r="R19" s="95">
        <f>[5]Algodao!R21</f>
        <v>0.31938299999999997</v>
      </c>
      <c r="S19" s="94">
        <f>[5]Algodao!S21</f>
        <v>6.1670999999999997E-2</v>
      </c>
      <c r="T19" s="95">
        <f>[5]Algodao!T21</f>
        <v>0.31294699999999998</v>
      </c>
      <c r="U19" s="95">
        <f>[5]Algodao!U21</f>
        <v>7.0681999999999995E-2</v>
      </c>
    </row>
    <row r="20" spans="1:23" customFormat="1" ht="15" x14ac:dyDescent="0.25">
      <c r="A20" s="13" t="str">
        <f>[5]Algodao!A22</f>
        <v>Fev</v>
      </c>
      <c r="B20" s="93">
        <f>[5]Algodao!B22</f>
        <v>0.30334100000000003</v>
      </c>
      <c r="C20" s="94">
        <f>[5]Algodao!C22</f>
        <v>0.109471</v>
      </c>
      <c r="D20" s="95">
        <f>[5]Algodao!D22</f>
        <v>0.38960099999999998</v>
      </c>
      <c r="E20" s="94">
        <f>[5]Algodao!E22</f>
        <v>0.137235</v>
      </c>
      <c r="F20" s="95">
        <f>[5]Algodao!F22</f>
        <v>8.3149339999999992</v>
      </c>
      <c r="G20" s="94">
        <f>[5]Algodao!G22</f>
        <v>4.9778710000000004</v>
      </c>
      <c r="H20" s="95">
        <f>[5]Algodao!H22</f>
        <v>0.56658900000000001</v>
      </c>
      <c r="I20" s="94">
        <f>[5]Algodao!I22</f>
        <v>0.228655</v>
      </c>
      <c r="J20" s="95">
        <f>[5]Algodao!J22</f>
        <v>0.36224299999999998</v>
      </c>
      <c r="K20" s="95">
        <f>[5]Algodao!K22</f>
        <v>0.109957</v>
      </c>
      <c r="L20" s="93">
        <f>[5]Algodao!L22</f>
        <v>0</v>
      </c>
      <c r="M20" s="94">
        <f>[5]Algodao!M22</f>
        <v>0</v>
      </c>
      <c r="N20" s="95">
        <f>[5]Algodao!N22</f>
        <v>0.120437</v>
      </c>
      <c r="O20" s="94">
        <f>[5]Algodao!O22</f>
        <v>2.9694999999999999E-2</v>
      </c>
      <c r="P20" s="95">
        <f>[5]Algodao!P22</f>
        <v>0.85072499999999995</v>
      </c>
      <c r="Q20" s="94">
        <f>[5]Algodao!Q22</f>
        <v>0.31236799999999998</v>
      </c>
      <c r="R20" s="95">
        <f>[5]Algodao!R22</f>
        <v>0.13873199999999999</v>
      </c>
      <c r="S20" s="94">
        <f>[5]Algodao!S22</f>
        <v>3.3659000000000001E-2</v>
      </c>
      <c r="T20" s="95">
        <f>[5]Algodao!T22</f>
        <v>0.20286199999999999</v>
      </c>
      <c r="U20" s="95">
        <f>[5]Algodao!U22</f>
        <v>4.5843000000000002E-2</v>
      </c>
    </row>
    <row r="21" spans="1:23" customFormat="1" ht="15" x14ac:dyDescent="0.25">
      <c r="A21" s="13" t="str">
        <f>[5]Algodao!A23</f>
        <v>Mar</v>
      </c>
      <c r="B21" s="93">
        <f>[5]Algodao!B23</f>
        <v>0.28775299999999998</v>
      </c>
      <c r="C21" s="94">
        <f>[5]Algodao!C23</f>
        <v>8.9962E-2</v>
      </c>
      <c r="D21" s="95">
        <f>[5]Algodao!D23</f>
        <v>2.526408</v>
      </c>
      <c r="E21" s="94">
        <f>[5]Algodao!E23</f>
        <v>1.7210490000000001</v>
      </c>
      <c r="F21" s="95">
        <f>[5]Algodao!F23</f>
        <v>14.836304</v>
      </c>
      <c r="G21" s="94">
        <f>[5]Algodao!G23</f>
        <v>8.4760050000000007</v>
      </c>
      <c r="H21" s="95">
        <f>[5]Algodao!H23</f>
        <v>3.1082230000000002</v>
      </c>
      <c r="I21" s="94">
        <f>[5]Algodao!I23</f>
        <v>1.3781410000000001</v>
      </c>
      <c r="J21" s="95">
        <f>[5]Algodao!J23</f>
        <v>0.49060199999999998</v>
      </c>
      <c r="K21" s="95">
        <f>[5]Algodao!K23</f>
        <v>0.14870700000000001</v>
      </c>
      <c r="L21" s="93">
        <f>[5]Algodao!L23</f>
        <v>0.31573400000000001</v>
      </c>
      <c r="M21" s="94">
        <f>[5]Algodao!M23</f>
        <v>8.3852999999999997E-2</v>
      </c>
      <c r="N21" s="95">
        <f>[5]Algodao!N23</f>
        <v>0.36299599999999999</v>
      </c>
      <c r="O21" s="94">
        <f>[5]Algodao!O23</f>
        <v>0.102052</v>
      </c>
      <c r="P21" s="95">
        <f>[5]Algodao!P23</f>
        <v>6.4677999999999999E-2</v>
      </c>
      <c r="Q21" s="94">
        <f>[5]Algodao!Q23</f>
        <v>1.3662000000000001E-2</v>
      </c>
      <c r="R21" s="95">
        <f>[5]Algodao!R23</f>
        <v>0.262824</v>
      </c>
      <c r="S21" s="94">
        <f>[5]Algodao!S23</f>
        <v>5.8573E-2</v>
      </c>
      <c r="T21" s="95">
        <f>[5]Algodao!T23</f>
        <v>0.17325299999999999</v>
      </c>
      <c r="U21" s="95">
        <f>[5]Algodao!U23</f>
        <v>3.9275999999999998E-2</v>
      </c>
    </row>
    <row r="22" spans="1:23" customFormat="1" ht="15" x14ac:dyDescent="0.25">
      <c r="A22" s="13" t="str">
        <f>[5]Algodao!A24</f>
        <v>Abr</v>
      </c>
      <c r="B22" s="93">
        <f>[5]Algodao!B24</f>
        <v>0.51492300000000002</v>
      </c>
      <c r="C22" s="94">
        <f>[5]Algodao!C24</f>
        <v>0.19463900000000001</v>
      </c>
      <c r="D22" s="95">
        <f>[5]Algodao!D24</f>
        <v>1.636863</v>
      </c>
      <c r="E22" s="94">
        <f>[5]Algodao!E24</f>
        <v>0.83310700000000004</v>
      </c>
      <c r="F22" s="95">
        <f>[5]Algodao!F24</f>
        <v>8.5076730000000005</v>
      </c>
      <c r="G22" s="94">
        <f>[5]Algodao!G24</f>
        <v>4.8221869999999996</v>
      </c>
      <c r="H22" s="95">
        <f>[5]Algodao!H24</f>
        <v>2.7194569999999998</v>
      </c>
      <c r="I22" s="94">
        <f>[5]Algodao!I24</f>
        <v>1.5333829999999999</v>
      </c>
      <c r="J22" s="95">
        <f>[5]Algodao!J24</f>
        <v>0.32853700000000002</v>
      </c>
      <c r="K22" s="95">
        <f>[5]Algodao!K24</f>
        <v>0.121521</v>
      </c>
      <c r="L22" s="93">
        <f>[5]Algodao!L24</f>
        <v>0.167964</v>
      </c>
      <c r="M22" s="94">
        <f>[5]Algodao!M24</f>
        <v>0.23640800000000001</v>
      </c>
      <c r="N22" s="95">
        <f>[5]Algodao!N24</f>
        <v>0.50478100000000004</v>
      </c>
      <c r="O22" s="94">
        <f>[5]Algodao!O24</f>
        <v>0.16969200000000001</v>
      </c>
      <c r="P22" s="95">
        <f>[5]Algodao!P24</f>
        <v>0.35561300000000001</v>
      </c>
      <c r="Q22" s="94">
        <f>[5]Algodao!Q24</f>
        <v>9.0565000000000007E-2</v>
      </c>
      <c r="R22" s="95">
        <f>[5]Algodao!R24</f>
        <v>1.4261600000000001</v>
      </c>
      <c r="S22" s="94">
        <f>[5]Algodao!S24</f>
        <v>0.54947500000000005</v>
      </c>
      <c r="T22" s="95">
        <f>[5]Algodao!T24</f>
        <v>0.1469</v>
      </c>
      <c r="U22" s="95">
        <f>[5]Algodao!U24</f>
        <v>3.3147999999999997E-2</v>
      </c>
    </row>
    <row r="23" spans="1:23" customFormat="1" ht="15" x14ac:dyDescent="0.25">
      <c r="A23" s="13" t="str">
        <f>[5]Algodao!A25</f>
        <v>Mai</v>
      </c>
      <c r="B23" s="93">
        <f>[5]Algodao!B25</f>
        <v>0.44212600000000002</v>
      </c>
      <c r="C23" s="94">
        <f>[5]Algodao!C25</f>
        <v>0.16156599999999999</v>
      </c>
      <c r="D23" s="95">
        <f>[5]Algodao!D25</f>
        <v>3.2009240000000001</v>
      </c>
      <c r="E23" s="94">
        <f>[5]Algodao!E25</f>
        <v>2.3618920000000001</v>
      </c>
      <c r="F23" s="95">
        <f>[5]Algodao!F25</f>
        <v>13.985001</v>
      </c>
      <c r="G23" s="94">
        <f>[5]Algodao!G25</f>
        <v>7.994173</v>
      </c>
      <c r="H23" s="95">
        <f>[5]Algodao!H25</f>
        <v>3.6288849999999999</v>
      </c>
      <c r="I23" s="94">
        <f>[5]Algodao!I25</f>
        <v>2.0571670000000002</v>
      </c>
      <c r="J23" s="95">
        <f>[5]Algodao!J25</f>
        <v>0.57974400000000004</v>
      </c>
      <c r="K23" s="95">
        <f>[5]Algodao!K25</f>
        <v>0.26216699999999998</v>
      </c>
      <c r="L23" s="93">
        <f>[5]Algodao!L25</f>
        <v>0.129967</v>
      </c>
      <c r="M23" s="94">
        <f>[5]Algodao!M25</f>
        <v>7.1400000000000005E-2</v>
      </c>
      <c r="N23" s="95">
        <f>[5]Algodao!N25</f>
        <v>0.757189</v>
      </c>
      <c r="O23" s="94">
        <f>[5]Algodao!O25</f>
        <v>0.27742</v>
      </c>
      <c r="P23" s="95">
        <f>[5]Algodao!P25</f>
        <v>2.0425949999999999</v>
      </c>
      <c r="Q23" s="94">
        <f>[5]Algodao!Q25</f>
        <v>0.70282900000000004</v>
      </c>
      <c r="R23" s="95">
        <f>[5]Algodao!R25</f>
        <v>1.349316</v>
      </c>
      <c r="S23" s="94">
        <f>[5]Algodao!S25</f>
        <v>0.51423399999999997</v>
      </c>
      <c r="T23" s="95">
        <f>[5]Algodao!T25</f>
        <v>0.88372200000000001</v>
      </c>
      <c r="U23" s="95">
        <f>[5]Algodao!U25</f>
        <v>0.212252</v>
      </c>
    </row>
    <row r="24" spans="1:23" customFormat="1" ht="15" x14ac:dyDescent="0.25">
      <c r="A24" s="13" t="str">
        <f>[5]Algodao!A26</f>
        <v>Jun</v>
      </c>
      <c r="B24" s="93">
        <f>[5]Algodao!B26</f>
        <v>0.50620500000000002</v>
      </c>
      <c r="C24" s="94">
        <f>[5]Algodao!C26</f>
        <v>0.158633</v>
      </c>
      <c r="D24" s="95">
        <f>[5]Algodao!D26</f>
        <v>8.7612620000000003</v>
      </c>
      <c r="E24" s="94">
        <f>[5]Algodao!E26</f>
        <v>6.552003</v>
      </c>
      <c r="F24" s="95">
        <f>[5]Algodao!F26</f>
        <v>5.1313300000000002</v>
      </c>
      <c r="G24" s="94">
        <f>[5]Algodao!G26</f>
        <v>2.799004</v>
      </c>
      <c r="H24" s="95">
        <f>[5]Algodao!H26</f>
        <v>7.0010450000000004</v>
      </c>
      <c r="I24" s="94">
        <f>[5]Algodao!I26</f>
        <v>4.023879</v>
      </c>
      <c r="J24" s="95">
        <f>[5]Algodao!J26</f>
        <v>0.43255500000000002</v>
      </c>
      <c r="K24" s="95">
        <f>[5]Algodao!K26</f>
        <v>0.232964</v>
      </c>
      <c r="L24" s="93">
        <f>[5]Algodao!L26</f>
        <v>0.42652000000000001</v>
      </c>
      <c r="M24" s="94">
        <f>[5]Algodao!M26</f>
        <v>0.13414599999999999</v>
      </c>
      <c r="N24" s="95">
        <f>[5]Algodao!N26</f>
        <v>0.923597</v>
      </c>
      <c r="O24" s="94">
        <f>[5]Algodao!O26</f>
        <v>0.42830299999999999</v>
      </c>
      <c r="P24" s="95">
        <f>[5]Algodao!P26</f>
        <v>0.55912600000000001</v>
      </c>
      <c r="Q24" s="94">
        <f>[5]Algodao!Q26</f>
        <v>0.108263</v>
      </c>
      <c r="R24" s="95">
        <f>[5]Algodao!R26</f>
        <v>7.2813000000000003E-2</v>
      </c>
      <c r="S24" s="94">
        <f>[5]Algodao!S26</f>
        <v>2.1555999999999999E-2</v>
      </c>
      <c r="T24" s="95">
        <f>[5]Algodao!T26</f>
        <v>0.116331</v>
      </c>
      <c r="U24" s="95">
        <f>[5]Algodao!U26</f>
        <v>2.5909000000000001E-2</v>
      </c>
    </row>
    <row r="25" spans="1:23" customFormat="1" ht="15" x14ac:dyDescent="0.25">
      <c r="A25" s="13" t="str">
        <f>[5]Algodao!A27</f>
        <v>Jul</v>
      </c>
      <c r="B25" s="93">
        <f>[5]Algodao!B27</f>
        <v>0.230131</v>
      </c>
      <c r="C25" s="94">
        <f>[5]Algodao!C27</f>
        <v>9.4340999999999994E-2</v>
      </c>
      <c r="D25" s="95">
        <f>[5]Algodao!D27</f>
        <v>10.022952</v>
      </c>
      <c r="E25" s="94">
        <f>[5]Algodao!E27</f>
        <v>7.1522709999999998</v>
      </c>
      <c r="F25" s="95">
        <f>[5]Algodao!F27</f>
        <v>1.7161919999999999</v>
      </c>
      <c r="G25" s="94">
        <f>[5]Algodao!G27</f>
        <v>0.92049400000000003</v>
      </c>
      <c r="H25" s="95">
        <f>[5]Algodao!H27</f>
        <v>13.997859</v>
      </c>
      <c r="I25" s="94">
        <f>[5]Algodao!I27</f>
        <v>7.8749039999999999</v>
      </c>
      <c r="J25" s="95">
        <f>[5]Algodao!J27</f>
        <v>0.85520700000000005</v>
      </c>
      <c r="K25" s="95">
        <f>[5]Algodao!K27</f>
        <v>0.32393100000000002</v>
      </c>
      <c r="L25" s="93">
        <f>[5]Algodao!L27</f>
        <v>0.32058500000000001</v>
      </c>
      <c r="M25" s="94">
        <f>[5]Algodao!M27</f>
        <v>0.100781</v>
      </c>
      <c r="N25" s="95">
        <f>[5]Algodao!N27</f>
        <v>0.366122</v>
      </c>
      <c r="O25" s="94">
        <f>[5]Algodao!O27</f>
        <v>0.108238</v>
      </c>
      <c r="P25" s="95">
        <f>[5]Algodao!P27</f>
        <v>0.47843599999999997</v>
      </c>
      <c r="Q25" s="94">
        <f>[5]Algodao!Q27</f>
        <v>0.118324</v>
      </c>
      <c r="R25" s="95">
        <f>[5]Algodao!R27</f>
        <v>0.11734</v>
      </c>
      <c r="S25" s="94">
        <f>[5]Algodao!S27</f>
        <v>2.4101999999999998E-2</v>
      </c>
      <c r="T25" s="95">
        <f>[5]Algodao!T27</f>
        <v>1.354646</v>
      </c>
      <c r="U25" s="95">
        <f>[5]Algodao!U27</f>
        <v>0.35855799999999999</v>
      </c>
    </row>
    <row r="26" spans="1:23" customFormat="1" ht="15" x14ac:dyDescent="0.25">
      <c r="A26" s="13" t="str">
        <f>[5]Algodao!A28</f>
        <v>Ago</v>
      </c>
      <c r="B26" s="93">
        <f>[5]Algodao!B28</f>
        <v>0.264181</v>
      </c>
      <c r="C26" s="94">
        <f>[5]Algodao!C28</f>
        <v>8.8261000000000006E-2</v>
      </c>
      <c r="D26" s="95">
        <f>[5]Algodao!D28</f>
        <v>4.5640999999999998</v>
      </c>
      <c r="E26" s="94">
        <f>[5]Algodao!E28</f>
        <v>2.978005</v>
      </c>
      <c r="F26" s="95">
        <f>[5]Algodao!F28</f>
        <v>0.24936800000000001</v>
      </c>
      <c r="G26" s="94">
        <f>[5]Algodao!G28</f>
        <v>7.0150000000000004E-2</v>
      </c>
      <c r="H26" s="95">
        <f>[5]Algodao!H28</f>
        <v>1.7159500000000001</v>
      </c>
      <c r="I26" s="94">
        <f>[5]Algodao!I28</f>
        <v>0.88643499999999997</v>
      </c>
      <c r="J26" s="95">
        <f>[5]Algodao!J28</f>
        <v>0.213063</v>
      </c>
      <c r="K26" s="95">
        <f>[5]Algodao!K28</f>
        <v>6.1723E-2</v>
      </c>
      <c r="L26" s="93">
        <f>[5]Algodao!L28</f>
        <v>0.50236000000000003</v>
      </c>
      <c r="M26" s="94">
        <f>[5]Algodao!M28</f>
        <v>0.18588199999999999</v>
      </c>
      <c r="N26" s="95">
        <f>[5]Algodao!N28</f>
        <v>0.73229100000000003</v>
      </c>
      <c r="O26" s="94">
        <f>[5]Algodao!O28</f>
        <v>0.33189999999999997</v>
      </c>
      <c r="P26" s="95">
        <f>[5]Algodao!P28</f>
        <v>0.75376600000000005</v>
      </c>
      <c r="Q26" s="94">
        <f>[5]Algodao!Q28</f>
        <v>0.120799</v>
      </c>
      <c r="R26" s="95">
        <f>[5]Algodao!R28</f>
        <v>0.83314600000000005</v>
      </c>
      <c r="S26" s="94">
        <f>[5]Algodao!S28</f>
        <v>0.26435399999999998</v>
      </c>
      <c r="T26" s="95">
        <f>[5]Algodao!T28</f>
        <v>0.74750700000000003</v>
      </c>
      <c r="U26" s="95">
        <f>[5]Algodao!U28</f>
        <v>0.18489700000000001</v>
      </c>
    </row>
    <row r="27" spans="1:23" customFormat="1" ht="15" x14ac:dyDescent="0.25">
      <c r="A27" s="13" t="str">
        <f>[5]Algodao!A29</f>
        <v>Set</v>
      </c>
      <c r="B27" s="93">
        <f>[5]Algodao!B29</f>
        <v>0.81709100000000001</v>
      </c>
      <c r="C27" s="94">
        <f>[5]Algodao!C29</f>
        <v>0.54132800000000003</v>
      </c>
      <c r="D27" s="95">
        <f>[5]Algodao!D29</f>
        <v>0.72839299999999996</v>
      </c>
      <c r="E27" s="94">
        <f>[5]Algodao!E29</f>
        <v>0.41456900000000002</v>
      </c>
      <c r="F27" s="95">
        <f>[5]Algodao!F29</f>
        <v>1.185557</v>
      </c>
      <c r="G27" s="94">
        <f>[5]Algodao!G29</f>
        <v>0.40656900000000001</v>
      </c>
      <c r="H27" s="95">
        <f>[5]Algodao!H29</f>
        <v>1.416072</v>
      </c>
      <c r="I27" s="94">
        <f>[5]Algodao!I29</f>
        <v>0.77576800000000001</v>
      </c>
      <c r="J27" s="95">
        <f>[5]Algodao!J29</f>
        <v>0.32611800000000002</v>
      </c>
      <c r="K27" s="95">
        <f>[5]Algodao!K29</f>
        <v>9.2035000000000006E-2</v>
      </c>
      <c r="L27" s="93">
        <f>[5]Algodao!L29</f>
        <v>1.994407</v>
      </c>
      <c r="M27" s="94">
        <f>[5]Algodao!M29</f>
        <v>1.130274</v>
      </c>
      <c r="N27" s="95">
        <f>[5]Algodao!N29</f>
        <v>0.19924700000000001</v>
      </c>
      <c r="O27" s="94">
        <f>[5]Algodao!O29</f>
        <v>5.5879999999999999E-2</v>
      </c>
      <c r="P27" s="95">
        <f>[5]Algodao!P29</f>
        <v>0.21418300000000001</v>
      </c>
      <c r="Q27" s="94">
        <f>[5]Algodao!Q29</f>
        <v>3.9978E-2</v>
      </c>
      <c r="R27" s="95">
        <f>[5]Algodao!R29</f>
        <v>0.16808200000000001</v>
      </c>
      <c r="S27" s="94">
        <f>[5]Algodao!S29</f>
        <v>3.1810999999999999E-2</v>
      </c>
      <c r="T27" s="95">
        <f>[5]Algodao!T29</f>
        <v>0.260745</v>
      </c>
      <c r="U27" s="95">
        <f>[5]Algodao!U29</f>
        <v>7.2428999999999993E-2</v>
      </c>
    </row>
    <row r="28" spans="1:23" customFormat="1" ht="15" x14ac:dyDescent="0.25">
      <c r="A28" s="13" t="str">
        <f>[5]Algodao!A30</f>
        <v>Out</v>
      </c>
      <c r="B28" s="93">
        <f>[5]Algodao!B30</f>
        <v>0.97456600000000004</v>
      </c>
      <c r="C28" s="94">
        <f>[5]Algodao!C30</f>
        <v>0.37573699999999999</v>
      </c>
      <c r="D28" s="95">
        <f>[5]Algodao!D30</f>
        <v>0.28495300000000001</v>
      </c>
      <c r="E28" s="94">
        <f>[5]Algodao!E30</f>
        <v>9.9731E-2</v>
      </c>
      <c r="F28" s="95">
        <f>[5]Algodao!F30</f>
        <v>0.64261299999999999</v>
      </c>
      <c r="G28" s="94">
        <f>[5]Algodao!G30</f>
        <v>0.17652499999999999</v>
      </c>
      <c r="H28" s="95">
        <f>[5]Algodao!H30</f>
        <v>0.51991799999999999</v>
      </c>
      <c r="I28" s="94">
        <f>[5]Algodao!I30</f>
        <v>0.29598000000000002</v>
      </c>
      <c r="J28" s="95">
        <f>[5]Algodao!J30</f>
        <v>0.299703</v>
      </c>
      <c r="K28" s="95">
        <f>[5]Algodao!K30</f>
        <v>0.141123</v>
      </c>
      <c r="L28" s="93">
        <f>[5]Algodao!L30</f>
        <v>0.126054</v>
      </c>
      <c r="M28" s="94">
        <f>[5]Algodao!M30</f>
        <v>6.1212000000000003E-2</v>
      </c>
      <c r="N28" s="95">
        <f>[5]Algodao!N30</f>
        <v>1.7194739999999999</v>
      </c>
      <c r="O28" s="94">
        <f>[5]Algodao!O30</f>
        <v>0.80808100000000005</v>
      </c>
      <c r="P28" s="95">
        <f>[5]Algodao!P30</f>
        <v>0.61905500000000002</v>
      </c>
      <c r="Q28" s="94">
        <f>[5]Algodao!Q30</f>
        <v>0.110069</v>
      </c>
      <c r="R28" s="95">
        <f>[5]Algodao!R30</f>
        <v>0.201297</v>
      </c>
      <c r="S28" s="94">
        <f>[5]Algodao!S30</f>
        <v>4.4946E-2</v>
      </c>
      <c r="T28" s="95">
        <f>[5]Algodao!T30</f>
        <v>4.9297000000000001E-2</v>
      </c>
      <c r="U28" s="95">
        <f>[5]Algodao!U30</f>
        <v>1.248E-2</v>
      </c>
    </row>
    <row r="29" spans="1:23" customFormat="1" ht="15" x14ac:dyDescent="0.25">
      <c r="A29" s="13" t="str">
        <f>[5]Algodao!A31</f>
        <v>Nov</v>
      </c>
      <c r="B29" s="93">
        <f>[5]Algodao!B31</f>
        <v>9.3845999999999999E-2</v>
      </c>
      <c r="C29" s="94">
        <f>[5]Algodao!C31</f>
        <v>4.0218999999999998E-2</v>
      </c>
      <c r="D29" s="95">
        <f>[5]Algodao!D31</f>
        <v>1.3267059999999999</v>
      </c>
      <c r="E29" s="94">
        <f>[5]Algodao!E31</f>
        <v>0.80334300000000003</v>
      </c>
      <c r="F29" s="95">
        <f>[5]Algodao!F31</f>
        <v>0.12329900000000001</v>
      </c>
      <c r="G29" s="94">
        <f>[5]Algodao!G31</f>
        <v>3.3278000000000002E-2</v>
      </c>
      <c r="H29" s="95">
        <f>[5]Algodao!H31</f>
        <v>0.36112899999999998</v>
      </c>
      <c r="I29" s="94">
        <f>[5]Algodao!I31</f>
        <v>0.13316700000000001</v>
      </c>
      <c r="J29" s="95">
        <f>[5]Algodao!J31</f>
        <v>5.5525999999999999E-2</v>
      </c>
      <c r="K29" s="95">
        <f>[5]Algodao!K31</f>
        <v>1.4208999999999999E-2</v>
      </c>
      <c r="L29" s="93">
        <f>[5]Algodao!L31</f>
        <v>0.28379500000000002</v>
      </c>
      <c r="M29" s="94">
        <f>[5]Algodao!M31</f>
        <v>7.6975000000000002E-2</v>
      </c>
      <c r="N29" s="95">
        <f>[5]Algodao!N31</f>
        <v>3.9413619999999998</v>
      </c>
      <c r="O29" s="94">
        <f>[5]Algodao!O31</f>
        <v>1.641354</v>
      </c>
      <c r="P29" s="95">
        <f>[5]Algodao!P31</f>
        <v>0.49206699999999998</v>
      </c>
      <c r="Q29" s="94">
        <f>[5]Algodao!Q31</f>
        <v>8.5882E-2</v>
      </c>
      <c r="R29" s="95">
        <f>[5]Algodao!R31</f>
        <v>0.42976300000000001</v>
      </c>
      <c r="S29" s="94">
        <f>[5]Algodao!S31</f>
        <v>0.129001</v>
      </c>
      <c r="T29" s="95">
        <f>[5]Algodao!T31</f>
        <v>0.11251899999999999</v>
      </c>
      <c r="U29" s="95">
        <f>[5]Algodao!U31</f>
        <v>3.5061000000000002E-2</v>
      </c>
    </row>
    <row r="30" spans="1:23" customFormat="1" ht="15" x14ac:dyDescent="0.25">
      <c r="A30" s="14" t="str">
        <f>[5]Algodao!A32</f>
        <v>Dez</v>
      </c>
      <c r="B30" s="96">
        <f>[5]Algodao!B32</f>
        <v>6.5056000000000003E-2</v>
      </c>
      <c r="C30" s="97">
        <f>[5]Algodao!C32</f>
        <v>1.9917000000000001E-2</v>
      </c>
      <c r="D30" s="98">
        <f>[5]Algodao!D32</f>
        <v>6.2042380000000001</v>
      </c>
      <c r="E30" s="97">
        <f>[5]Algodao!E32</f>
        <v>3.9631370000000001</v>
      </c>
      <c r="F30" s="98">
        <f>[5]Algodao!F32</f>
        <v>7.8823000000000004E-2</v>
      </c>
      <c r="G30" s="97">
        <f>[5]Algodao!G32</f>
        <v>2.1898999999999998E-2</v>
      </c>
      <c r="H30" s="98">
        <f>[5]Algodao!H32</f>
        <v>0.84262499999999996</v>
      </c>
      <c r="I30" s="97">
        <f>[5]Algodao!I32</f>
        <v>0.28878700000000002</v>
      </c>
      <c r="J30" s="96">
        <f>[5]Algodao!J32</f>
        <v>0.26109399999999999</v>
      </c>
      <c r="K30" s="98">
        <f>[5]Algodao!K32</f>
        <v>7.1986999999999995E-2</v>
      </c>
      <c r="L30" s="96">
        <f>[5]Algodao!L32</f>
        <v>0.20352400000000001</v>
      </c>
      <c r="M30" s="97">
        <f>[5]Algodao!M32</f>
        <v>7.7625E-2</v>
      </c>
      <c r="N30" s="98">
        <f>[5]Algodao!N32</f>
        <v>1.2939480000000001</v>
      </c>
      <c r="O30" s="97">
        <f>[5]Algodao!O32</f>
        <v>0.55681599999999998</v>
      </c>
      <c r="P30" s="98">
        <f>[5]Algodao!P32</f>
        <v>0.73990999999999996</v>
      </c>
      <c r="Q30" s="97">
        <f>[5]Algodao!Q32</f>
        <v>0.11727799999999999</v>
      </c>
      <c r="R30" s="98">
        <f>[5]Algodao!R32</f>
        <v>7.0763999999999994E-2</v>
      </c>
      <c r="S30" s="97">
        <f>[5]Algodao!S32</f>
        <v>1.3433E-2</v>
      </c>
      <c r="T30" s="96">
        <f>[5]Algodao!T32</f>
        <v>0</v>
      </c>
      <c r="U30" s="98">
        <f>[5]Algodao!U32</f>
        <v>0</v>
      </c>
    </row>
    <row r="31" spans="1:23" ht="5.0999999999999996" customHeight="1" x14ac:dyDescent="0.25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</row>
    <row r="32" spans="1:23" x14ac:dyDescent="0.2">
      <c r="A32" s="78" t="str">
        <f>[2]Planilha1!$E$6</f>
        <v>Fonte: Ministério da Fazenda/Decex/Secex (www.comexstat.mdic.gov.br) - 30/11/2024, inclusive.</v>
      </c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</row>
    <row r="33" spans="1:23" x14ac:dyDescent="0.25">
      <c r="A33" s="7" t="s">
        <v>20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</row>
    <row r="34" spans="1:23" x14ac:dyDescent="0.25">
      <c r="A34" s="6" t="s">
        <v>23</v>
      </c>
      <c r="B34" s="6"/>
      <c r="C34" s="6"/>
      <c r="D34" s="6"/>
      <c r="E34" s="6"/>
      <c r="F34" s="6"/>
      <c r="G34" s="6"/>
      <c r="H34" s="6"/>
      <c r="I34" s="6"/>
      <c r="J34" s="6"/>
      <c r="K34" s="6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</row>
    <row r="35" spans="1:23" x14ac:dyDescent="0.25">
      <c r="A35" s="6" t="s">
        <v>24</v>
      </c>
      <c r="B35" s="6"/>
      <c r="C35" s="6"/>
      <c r="D35" s="6"/>
      <c r="E35" s="6"/>
      <c r="F35" s="6"/>
      <c r="G35" s="6"/>
      <c r="H35" s="6"/>
      <c r="I35" s="6"/>
      <c r="J35" s="6"/>
      <c r="K35" s="6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</row>
    <row r="36" spans="1:23" x14ac:dyDescent="0.25">
      <c r="A36" s="6" t="s">
        <v>25</v>
      </c>
      <c r="B36" s="6"/>
      <c r="C36" s="6"/>
      <c r="D36" s="6"/>
      <c r="E36" s="6"/>
      <c r="F36" s="6"/>
      <c r="G36" s="6"/>
      <c r="H36" s="6"/>
      <c r="I36" s="6"/>
      <c r="J36" s="6"/>
      <c r="K36" s="6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</row>
  </sheetData>
  <mergeCells count="11">
    <mergeCell ref="T3:U3"/>
    <mergeCell ref="J3:K3"/>
    <mergeCell ref="L3:M3"/>
    <mergeCell ref="N3:O3"/>
    <mergeCell ref="P3:Q3"/>
    <mergeCell ref="R3:S3"/>
    <mergeCell ref="A3:A4"/>
    <mergeCell ref="B3:C3"/>
    <mergeCell ref="D3:E3"/>
    <mergeCell ref="F3:G3"/>
    <mergeCell ref="H3:I3"/>
  </mergeCells>
  <pageMargins left="0.70866141732283472" right="0.27559055118110237" top="1.299212598425197" bottom="0.55118110236220474" header="0.31496062992125984" footer="0.31496062992125984"/>
  <pageSetup paperSize="9" scale="76" orientation="landscape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Algodão em Pluma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E7611F-08AB-40AB-A36D-A5CAB18E8B08}">
  <sheetPr>
    <pageSetUpPr fitToPage="1"/>
  </sheetPr>
  <dimension ref="A1:ANQ598"/>
  <sheetViews>
    <sheetView showGridLines="0" topLeftCell="A2" zoomScale="96" zoomScaleNormal="96" zoomScaleSheetLayoutView="96" workbookViewId="0">
      <selection activeCell="A10" sqref="A1:XFD1048576"/>
    </sheetView>
  </sheetViews>
  <sheetFormatPr defaultColWidth="9.140625" defaultRowHeight="12.75" x14ac:dyDescent="0.25"/>
  <cols>
    <col min="1" max="1" width="17.85546875" style="1" customWidth="1"/>
    <col min="2" max="2" width="9.140625" style="1" customWidth="1"/>
    <col min="3" max="3" width="6.85546875" style="1" customWidth="1"/>
    <col min="4" max="4" width="9.140625" style="1" customWidth="1"/>
    <col min="5" max="5" width="6.85546875" style="1" customWidth="1"/>
    <col min="6" max="6" width="9.140625" style="1" customWidth="1"/>
    <col min="7" max="7" width="6.85546875" style="1" customWidth="1"/>
    <col min="8" max="8" width="9.140625" style="1" customWidth="1"/>
    <col min="9" max="9" width="6.85546875" style="1" customWidth="1"/>
    <col min="10" max="10" width="9.140625" style="1" customWidth="1"/>
    <col min="11" max="11" width="6.85546875" style="1" customWidth="1"/>
    <col min="12" max="12" width="9.140625" style="1" customWidth="1"/>
    <col min="13" max="13" width="6.85546875" style="1" customWidth="1"/>
    <col min="14" max="14" width="9.140625" style="1" customWidth="1"/>
    <col min="15" max="15" width="6.85546875" style="1" customWidth="1"/>
    <col min="16" max="16" width="9.140625" style="1" customWidth="1"/>
    <col min="17" max="17" width="6.85546875" style="1" customWidth="1"/>
    <col min="18" max="18" width="9.140625" style="1" customWidth="1"/>
    <col min="19" max="19" width="6.85546875" style="1" customWidth="1"/>
    <col min="20" max="20" width="9.140625" style="1" customWidth="1"/>
    <col min="21" max="21" width="6.85546875" style="1" customWidth="1"/>
    <col min="22" max="22" width="7.85546875" style="1" customWidth="1"/>
    <col min="23" max="23" width="9.5703125" style="1" bestFit="1" customWidth="1"/>
    <col min="24" max="16384" width="9.140625" style="1"/>
  </cols>
  <sheetData>
    <row r="1" spans="1:1057" x14ac:dyDescent="0.25">
      <c r="A1" s="44" t="s">
        <v>39</v>
      </c>
      <c r="B1" s="44"/>
      <c r="C1" s="44"/>
      <c r="D1" s="44"/>
      <c r="E1" s="44"/>
      <c r="F1" s="44"/>
      <c r="G1" s="44"/>
      <c r="H1" s="44"/>
      <c r="I1" s="44"/>
      <c r="J1" s="44"/>
      <c r="K1" s="44"/>
    </row>
    <row r="2" spans="1:1057" s="18" customFormat="1" ht="15" x14ac:dyDescent="0.25"/>
    <row r="3" spans="1:1057" s="18" customFormat="1" ht="15" x14ac:dyDescent="0.25">
      <c r="A3" s="135" t="s">
        <v>31</v>
      </c>
      <c r="B3" s="130">
        <f>[6]Algodao!B5</f>
        <v>2015</v>
      </c>
      <c r="C3" s="134"/>
      <c r="D3" s="133">
        <f>[6]Algodao!D5</f>
        <v>2016</v>
      </c>
      <c r="E3" s="134"/>
      <c r="F3" s="130">
        <f>[6]Algodao!F5</f>
        <v>2017</v>
      </c>
      <c r="G3" s="134"/>
      <c r="H3" s="130">
        <f>[6]Algodao!H5</f>
        <v>2018</v>
      </c>
      <c r="I3" s="134"/>
      <c r="J3" s="133">
        <f>[6]Algodao!J5</f>
        <v>2019</v>
      </c>
      <c r="K3" s="134"/>
      <c r="L3" s="133">
        <f>[6]Algodao!L5</f>
        <v>2020</v>
      </c>
      <c r="M3" s="134"/>
      <c r="N3" s="130">
        <f>[6]Algodao!N5</f>
        <v>2021</v>
      </c>
      <c r="O3" s="134"/>
      <c r="P3" s="133">
        <f>[6]Algodao!P5</f>
        <v>2022</v>
      </c>
      <c r="Q3" s="134"/>
      <c r="R3" s="130">
        <f>[6]Algodao!R5</f>
        <v>2023</v>
      </c>
      <c r="S3" s="134"/>
      <c r="T3" s="130">
        <f>[6]Algodao!T5</f>
        <v>2024</v>
      </c>
      <c r="U3" s="137"/>
    </row>
    <row r="4" spans="1:1057" s="11" customFormat="1" ht="45" x14ac:dyDescent="0.25">
      <c r="A4" s="136"/>
      <c r="B4" s="40" t="str">
        <f>[6]Algodao!B6</f>
        <v>Valor  (US$ milhões)</v>
      </c>
      <c r="C4" s="41" t="str">
        <f>[6]Algodao!C6</f>
        <v>Qtde  (mil t)</v>
      </c>
      <c r="D4" s="40" t="str">
        <f>[6]Algodao!D6</f>
        <v>Valor  (US$ milhões)</v>
      </c>
      <c r="E4" s="41" t="str">
        <f>[6]Algodao!E6</f>
        <v>Qtde  (mil t)</v>
      </c>
      <c r="F4" s="40" t="str">
        <f>[6]Algodao!F6</f>
        <v>Valor  (US$ milhões)</v>
      </c>
      <c r="G4" s="41" t="str">
        <f>[6]Algodao!G6</f>
        <v>Qtde  (mil t)</v>
      </c>
      <c r="H4" s="40" t="str">
        <f>[6]Algodao!H6</f>
        <v>Valor  (US$ milhões)</v>
      </c>
      <c r="I4" s="41" t="str">
        <f>[6]Algodao!I6</f>
        <v>Qtde  (mil t)</v>
      </c>
      <c r="J4" s="40" t="str">
        <f>[6]Algodao!J6</f>
        <v>Valor  (US$ milhões)</v>
      </c>
      <c r="K4" s="41" t="str">
        <f>[6]Algodao!K6</f>
        <v>Qtde  (mil t)</v>
      </c>
      <c r="L4" s="40" t="str">
        <f>[6]Algodao!L6</f>
        <v>Valor  (US$ milhões)</v>
      </c>
      <c r="M4" s="41" t="str">
        <f>[6]Algodao!M6</f>
        <v>Qtde  (mil t)</v>
      </c>
      <c r="N4" s="40" t="str">
        <f>[6]Algodao!N6</f>
        <v>Valor  (US$ milhões)</v>
      </c>
      <c r="O4" s="41" t="str">
        <f>[6]Algodao!O6</f>
        <v>Qtde  (mil t)</v>
      </c>
      <c r="P4" s="40" t="str">
        <f>[6]Algodao!P6</f>
        <v>Valor  (US$ milhões)</v>
      </c>
      <c r="Q4" s="41" t="str">
        <f>[6]Algodao!Q6</f>
        <v>Qtde  (mil t)</v>
      </c>
      <c r="R4" s="40" t="str">
        <f>[6]Algodao!R6</f>
        <v>Valor  (US$ milhões)</v>
      </c>
      <c r="S4" s="41" t="str">
        <f>[6]Algodao!S6</f>
        <v>Qtde  (mil t)</v>
      </c>
      <c r="T4" s="40" t="str">
        <f>[6]Algodao!T6</f>
        <v>Valor  (US$ milhões)</v>
      </c>
      <c r="U4" s="40" t="str">
        <f>[6]Algodao!U6</f>
        <v>Qtde  (mil t)</v>
      </c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8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18"/>
      <c r="LX4" s="18"/>
      <c r="LY4" s="18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18"/>
      <c r="MZ4" s="18"/>
      <c r="NA4" s="18"/>
      <c r="NB4" s="18"/>
      <c r="NC4" s="18"/>
      <c r="ND4" s="18"/>
      <c r="NE4" s="18"/>
      <c r="NF4" s="18"/>
      <c r="NG4" s="18"/>
      <c r="NH4" s="18"/>
      <c r="NI4" s="18"/>
      <c r="NJ4" s="18"/>
      <c r="NK4" s="18"/>
      <c r="NL4" s="18"/>
      <c r="NM4" s="18"/>
      <c r="NN4" s="18"/>
      <c r="NO4" s="18"/>
      <c r="NP4" s="18"/>
      <c r="NQ4" s="18"/>
      <c r="NR4" s="18"/>
      <c r="NS4" s="18"/>
      <c r="NT4" s="18"/>
      <c r="NU4" s="18"/>
      <c r="NV4" s="18"/>
      <c r="NW4" s="18"/>
      <c r="NX4" s="18"/>
      <c r="NY4" s="18"/>
      <c r="NZ4" s="18"/>
      <c r="OA4" s="18"/>
      <c r="OB4" s="18"/>
      <c r="OC4" s="18"/>
      <c r="OD4" s="18"/>
      <c r="OE4" s="18"/>
      <c r="OF4" s="18"/>
      <c r="OG4" s="18"/>
      <c r="OH4" s="18"/>
      <c r="OI4" s="18"/>
      <c r="OJ4" s="18"/>
      <c r="OK4" s="18"/>
      <c r="OL4" s="18"/>
      <c r="OM4" s="18"/>
      <c r="ON4" s="18"/>
      <c r="OO4" s="18"/>
      <c r="OP4" s="18"/>
      <c r="OQ4" s="18"/>
      <c r="OR4" s="18"/>
      <c r="OS4" s="18"/>
      <c r="OT4" s="18"/>
      <c r="OU4" s="18"/>
      <c r="OV4" s="18"/>
      <c r="OW4" s="18"/>
      <c r="OX4" s="18"/>
      <c r="OY4" s="18"/>
      <c r="OZ4" s="18"/>
      <c r="PA4" s="18"/>
      <c r="PB4" s="18"/>
      <c r="PC4" s="18"/>
      <c r="PD4" s="18"/>
      <c r="PE4" s="18"/>
      <c r="PF4" s="18"/>
      <c r="PG4" s="18"/>
      <c r="PH4" s="18"/>
      <c r="PI4" s="18"/>
      <c r="PJ4" s="18"/>
      <c r="PK4" s="18"/>
      <c r="PL4" s="18"/>
      <c r="PM4" s="18"/>
      <c r="PN4" s="18"/>
      <c r="PO4" s="18"/>
      <c r="PP4" s="18"/>
      <c r="PQ4" s="18"/>
      <c r="PR4" s="18"/>
      <c r="PS4" s="18"/>
      <c r="PT4" s="18"/>
      <c r="PU4" s="18"/>
      <c r="PV4" s="18"/>
      <c r="PW4" s="18"/>
      <c r="PX4" s="18"/>
      <c r="PY4" s="18"/>
      <c r="PZ4" s="18"/>
      <c r="QA4" s="18"/>
      <c r="QB4" s="18"/>
      <c r="QC4" s="18"/>
      <c r="QD4" s="18"/>
      <c r="QE4" s="18"/>
      <c r="QF4" s="18"/>
      <c r="QG4" s="18"/>
      <c r="QH4" s="18"/>
      <c r="QI4" s="18"/>
      <c r="QJ4" s="18"/>
      <c r="QK4" s="18"/>
      <c r="QL4" s="18"/>
      <c r="QM4" s="18"/>
      <c r="QN4" s="18"/>
      <c r="QO4" s="18"/>
      <c r="QP4" s="18"/>
      <c r="QQ4" s="18"/>
      <c r="QR4" s="18"/>
      <c r="QS4" s="18"/>
      <c r="QT4" s="18"/>
      <c r="QU4" s="18"/>
      <c r="QV4" s="18"/>
      <c r="QW4" s="18"/>
      <c r="QX4" s="18"/>
      <c r="QY4" s="18"/>
      <c r="QZ4" s="18"/>
      <c r="RA4" s="18"/>
      <c r="RB4" s="18"/>
      <c r="RC4" s="18"/>
      <c r="RD4" s="18"/>
      <c r="RE4" s="18"/>
      <c r="RF4" s="18"/>
      <c r="RG4" s="18"/>
      <c r="RH4" s="18"/>
      <c r="RI4" s="18"/>
      <c r="RJ4" s="18"/>
      <c r="RK4" s="18"/>
      <c r="RL4" s="18"/>
      <c r="RM4" s="18"/>
      <c r="RN4" s="18"/>
      <c r="RO4" s="18"/>
      <c r="RP4" s="18"/>
      <c r="RQ4" s="18"/>
      <c r="RR4" s="18"/>
      <c r="RS4" s="18"/>
      <c r="RT4" s="18"/>
      <c r="RU4" s="18"/>
      <c r="RV4" s="18"/>
      <c r="RW4" s="18"/>
      <c r="RX4" s="18"/>
      <c r="RY4" s="18"/>
      <c r="RZ4" s="18"/>
      <c r="SA4" s="18"/>
      <c r="SB4" s="18"/>
      <c r="SC4" s="18"/>
      <c r="SD4" s="18"/>
      <c r="SE4" s="18"/>
      <c r="SF4" s="18"/>
      <c r="SG4" s="18"/>
      <c r="SH4" s="18"/>
      <c r="SI4" s="18"/>
      <c r="SJ4" s="18"/>
      <c r="SK4" s="18"/>
      <c r="SL4" s="18"/>
      <c r="SM4" s="18"/>
      <c r="SN4" s="18"/>
      <c r="SO4" s="18"/>
      <c r="SP4" s="18"/>
      <c r="SQ4" s="18"/>
      <c r="SR4" s="18"/>
      <c r="SS4" s="18"/>
      <c r="ST4" s="18"/>
      <c r="SU4" s="18"/>
      <c r="SV4" s="18"/>
      <c r="SW4" s="18"/>
      <c r="SX4" s="18"/>
      <c r="SY4" s="18"/>
      <c r="SZ4" s="18"/>
      <c r="TA4" s="18"/>
      <c r="TB4" s="18"/>
      <c r="TC4" s="18"/>
      <c r="TD4" s="18"/>
      <c r="TE4" s="18"/>
      <c r="TF4" s="18"/>
      <c r="TG4" s="18"/>
      <c r="TH4" s="18"/>
      <c r="TI4" s="18"/>
      <c r="TJ4" s="18"/>
      <c r="TK4" s="18"/>
      <c r="TL4" s="18"/>
      <c r="TM4" s="18"/>
      <c r="TN4" s="18"/>
      <c r="TO4" s="18"/>
      <c r="TP4" s="18"/>
      <c r="TQ4" s="18"/>
      <c r="TR4" s="18"/>
      <c r="TS4" s="18"/>
      <c r="TT4" s="18"/>
      <c r="TU4" s="18"/>
      <c r="TV4" s="18"/>
      <c r="TW4" s="18"/>
      <c r="TX4" s="18"/>
      <c r="TY4" s="18"/>
      <c r="TZ4" s="18"/>
      <c r="UA4" s="18"/>
      <c r="UB4" s="18"/>
      <c r="UC4" s="18"/>
      <c r="UD4" s="18"/>
      <c r="UE4" s="18"/>
      <c r="UF4" s="18"/>
      <c r="UG4" s="18"/>
      <c r="UH4" s="18"/>
      <c r="UI4" s="18"/>
      <c r="UJ4" s="18"/>
      <c r="UK4" s="18"/>
      <c r="UL4" s="18"/>
      <c r="UM4" s="18"/>
      <c r="UN4" s="18"/>
      <c r="UO4" s="18"/>
      <c r="UP4" s="18"/>
      <c r="UQ4" s="18"/>
      <c r="UR4" s="18"/>
      <c r="US4" s="18"/>
      <c r="UT4" s="18"/>
      <c r="UU4" s="18"/>
      <c r="UV4" s="18"/>
      <c r="UW4" s="18"/>
      <c r="UX4" s="18"/>
      <c r="UY4" s="18"/>
      <c r="UZ4" s="18"/>
      <c r="VA4" s="18"/>
      <c r="VB4" s="18"/>
      <c r="VC4" s="18"/>
      <c r="VD4" s="18"/>
      <c r="VE4" s="18"/>
      <c r="VF4" s="18"/>
      <c r="VG4" s="18"/>
      <c r="VH4" s="18"/>
      <c r="VI4" s="18"/>
      <c r="VJ4" s="18"/>
      <c r="VK4" s="18"/>
      <c r="VL4" s="18"/>
      <c r="VM4" s="18"/>
      <c r="VN4" s="18"/>
      <c r="VO4" s="18"/>
      <c r="VP4" s="18"/>
      <c r="VQ4" s="18"/>
      <c r="VR4" s="18"/>
      <c r="VS4" s="18"/>
      <c r="VT4" s="18"/>
      <c r="VU4" s="18"/>
      <c r="VV4" s="18"/>
      <c r="VW4" s="18"/>
      <c r="VX4" s="18"/>
      <c r="VY4" s="18"/>
      <c r="VZ4" s="18"/>
      <c r="WA4" s="18"/>
      <c r="WB4" s="18"/>
      <c r="WC4" s="18"/>
      <c r="WD4" s="18"/>
      <c r="WE4" s="18"/>
      <c r="WF4" s="18"/>
      <c r="WG4" s="18"/>
      <c r="WH4" s="18"/>
      <c r="WI4" s="18"/>
      <c r="WJ4" s="18"/>
      <c r="WK4" s="18"/>
      <c r="WL4" s="18"/>
      <c r="WM4" s="18"/>
      <c r="WN4" s="18"/>
      <c r="WO4" s="18"/>
      <c r="WP4" s="18"/>
      <c r="WQ4" s="18"/>
      <c r="WR4" s="18"/>
      <c r="WS4" s="18"/>
      <c r="WT4" s="18"/>
      <c r="WU4" s="18"/>
      <c r="WV4" s="18"/>
      <c r="WW4" s="18"/>
      <c r="WX4" s="18"/>
      <c r="WY4" s="18"/>
      <c r="WZ4" s="18"/>
      <c r="XA4" s="18"/>
      <c r="XB4" s="18"/>
      <c r="XC4" s="18"/>
      <c r="XD4" s="18"/>
      <c r="XE4" s="18"/>
      <c r="XF4" s="18"/>
      <c r="XG4" s="18"/>
      <c r="XH4" s="18"/>
      <c r="XI4" s="18"/>
      <c r="XJ4" s="18"/>
      <c r="XK4" s="18"/>
      <c r="XL4" s="18"/>
      <c r="XM4" s="18"/>
      <c r="XN4" s="18"/>
      <c r="XO4" s="18"/>
      <c r="XP4" s="18"/>
      <c r="XQ4" s="18"/>
      <c r="XR4" s="18"/>
      <c r="XS4" s="18"/>
      <c r="XT4" s="18"/>
      <c r="XU4" s="18"/>
      <c r="XV4" s="18"/>
      <c r="XW4" s="18"/>
      <c r="XX4" s="18"/>
      <c r="XY4" s="18"/>
      <c r="XZ4" s="18"/>
      <c r="YA4" s="18"/>
      <c r="YB4" s="18"/>
      <c r="YC4" s="18"/>
      <c r="YD4" s="18"/>
      <c r="YE4" s="18"/>
      <c r="YF4" s="18"/>
      <c r="YG4" s="18"/>
      <c r="YH4" s="18"/>
      <c r="YI4" s="18"/>
      <c r="YJ4" s="18"/>
      <c r="YK4" s="18"/>
      <c r="YL4" s="18"/>
      <c r="YM4" s="18"/>
      <c r="YN4" s="18"/>
      <c r="YO4" s="18"/>
      <c r="YP4" s="18"/>
      <c r="YQ4" s="18"/>
      <c r="YR4" s="18"/>
      <c r="YS4" s="18"/>
      <c r="YT4" s="18"/>
      <c r="YU4" s="18"/>
      <c r="YV4" s="18"/>
      <c r="YW4" s="18"/>
      <c r="YX4" s="18"/>
      <c r="YY4" s="18"/>
      <c r="YZ4" s="18"/>
      <c r="ZA4" s="18"/>
      <c r="ZB4" s="18"/>
      <c r="ZC4" s="18"/>
      <c r="ZD4" s="18"/>
      <c r="ZE4" s="18"/>
      <c r="ZF4" s="18"/>
      <c r="ZG4" s="18"/>
      <c r="ZH4" s="18"/>
      <c r="ZI4" s="18"/>
      <c r="ZJ4" s="18"/>
      <c r="ZK4" s="18"/>
      <c r="ZL4" s="18"/>
      <c r="ZM4" s="18"/>
      <c r="ZN4" s="18"/>
      <c r="ZO4" s="18"/>
      <c r="ZP4" s="18"/>
      <c r="ZQ4" s="18"/>
      <c r="ZR4" s="18"/>
      <c r="ZS4" s="18"/>
      <c r="ZT4" s="18"/>
      <c r="ZU4" s="18"/>
      <c r="ZV4" s="18"/>
      <c r="ZW4" s="18"/>
      <c r="ZX4" s="18"/>
      <c r="ZY4" s="18"/>
      <c r="ZZ4" s="18"/>
      <c r="AAA4" s="18"/>
      <c r="AAB4" s="18"/>
      <c r="AAC4" s="18"/>
      <c r="AAD4" s="18"/>
      <c r="AAE4" s="18"/>
      <c r="AAF4" s="18"/>
      <c r="AAG4" s="18"/>
      <c r="AAH4" s="18"/>
      <c r="AAI4" s="18"/>
      <c r="AAJ4" s="18"/>
      <c r="AAK4" s="18"/>
      <c r="AAL4" s="18"/>
      <c r="AAM4" s="18"/>
      <c r="AAN4" s="18"/>
      <c r="AAO4" s="18"/>
      <c r="AAP4" s="18"/>
      <c r="AAQ4" s="18"/>
      <c r="AAR4" s="18"/>
      <c r="AAS4" s="18"/>
      <c r="AAT4" s="18"/>
      <c r="AAU4" s="18"/>
      <c r="AAV4" s="18"/>
      <c r="AAW4" s="18"/>
      <c r="AAX4" s="18"/>
      <c r="AAY4" s="18"/>
      <c r="AAZ4" s="18"/>
      <c r="ABA4" s="18"/>
      <c r="ABB4" s="18"/>
      <c r="ABC4" s="18"/>
      <c r="ABD4" s="18"/>
      <c r="ABE4" s="18"/>
      <c r="ABF4" s="18"/>
      <c r="ABG4" s="18"/>
      <c r="ABH4" s="18"/>
      <c r="ABI4" s="18"/>
      <c r="ABJ4" s="18"/>
      <c r="ABK4" s="18"/>
      <c r="ABL4" s="18"/>
      <c r="ABM4" s="18"/>
      <c r="ABN4" s="18"/>
      <c r="ABO4" s="18"/>
      <c r="ABP4" s="18"/>
      <c r="ABQ4" s="18"/>
      <c r="ABR4" s="18"/>
      <c r="ABS4" s="18"/>
      <c r="ABT4" s="18"/>
      <c r="ABU4" s="18"/>
      <c r="ABV4" s="18"/>
      <c r="ABW4" s="18"/>
      <c r="ABX4" s="18"/>
      <c r="ABY4" s="18"/>
      <c r="ABZ4" s="18"/>
      <c r="ACA4" s="18"/>
      <c r="ACB4" s="18"/>
      <c r="ACC4" s="18"/>
      <c r="ACD4" s="18"/>
      <c r="ACE4" s="18"/>
      <c r="ACF4" s="18"/>
      <c r="ACG4" s="18"/>
      <c r="ACH4" s="18"/>
      <c r="ACI4" s="18"/>
      <c r="ACJ4" s="18"/>
      <c r="ACK4" s="18"/>
      <c r="ACL4" s="18"/>
      <c r="ACM4" s="18"/>
      <c r="ACN4" s="18"/>
      <c r="ACO4" s="18"/>
      <c r="ACP4" s="18"/>
      <c r="ACQ4" s="18"/>
      <c r="ACR4" s="18"/>
      <c r="ACS4" s="18"/>
      <c r="ACT4" s="18"/>
      <c r="ACU4" s="18"/>
      <c r="ACV4" s="18"/>
      <c r="ACW4" s="18"/>
      <c r="ACX4" s="18"/>
      <c r="ACY4" s="18"/>
      <c r="ACZ4" s="18"/>
      <c r="ADA4" s="18"/>
      <c r="ADB4" s="18"/>
      <c r="ADC4" s="18"/>
      <c r="ADD4" s="18"/>
      <c r="ADE4" s="18"/>
      <c r="ADF4" s="18"/>
      <c r="ADG4" s="18"/>
      <c r="ADH4" s="18"/>
      <c r="ADI4" s="18"/>
      <c r="ADJ4" s="18"/>
      <c r="ADK4" s="18"/>
      <c r="ADL4" s="18"/>
      <c r="ADM4" s="18"/>
      <c r="ADN4" s="18"/>
      <c r="ADO4" s="18"/>
      <c r="ADP4" s="18"/>
      <c r="ADQ4" s="18"/>
      <c r="ADR4" s="18"/>
      <c r="ADS4" s="18"/>
      <c r="ADT4" s="18"/>
      <c r="ADU4" s="18"/>
      <c r="ADV4" s="18"/>
      <c r="ADW4" s="18"/>
      <c r="ADX4" s="18"/>
      <c r="ADY4" s="18"/>
      <c r="ADZ4" s="18"/>
      <c r="AEA4" s="18"/>
      <c r="AEB4" s="18"/>
      <c r="AEC4" s="18"/>
      <c r="AED4" s="18"/>
      <c r="AEE4" s="18"/>
      <c r="AEF4" s="18"/>
      <c r="AEG4" s="18"/>
      <c r="AEH4" s="18"/>
      <c r="AEI4" s="18"/>
      <c r="AEJ4" s="18"/>
      <c r="AEK4" s="18"/>
      <c r="AEL4" s="18"/>
      <c r="AEM4" s="18"/>
      <c r="AEN4" s="18"/>
      <c r="AEO4" s="18"/>
      <c r="AEP4" s="18"/>
      <c r="AEQ4" s="18"/>
      <c r="AER4" s="18"/>
      <c r="AES4" s="18"/>
      <c r="AET4" s="18"/>
      <c r="AEU4" s="18"/>
      <c r="AEV4" s="18"/>
      <c r="AEW4" s="18"/>
      <c r="AEX4" s="18"/>
      <c r="AEY4" s="18"/>
      <c r="AEZ4" s="18"/>
      <c r="AFA4" s="18"/>
      <c r="AFB4" s="18"/>
      <c r="AFC4" s="18"/>
      <c r="AFD4" s="18"/>
      <c r="AFE4" s="18"/>
      <c r="AFF4" s="18"/>
      <c r="AFG4" s="18"/>
      <c r="AFH4" s="18"/>
      <c r="AFI4" s="18"/>
      <c r="AFJ4" s="18"/>
      <c r="AFK4" s="18"/>
      <c r="AFL4" s="18"/>
      <c r="AFM4" s="18"/>
      <c r="AFN4" s="18"/>
      <c r="AFO4" s="18"/>
      <c r="AFP4" s="18"/>
      <c r="AFQ4" s="18"/>
      <c r="AFR4" s="18"/>
      <c r="AFS4" s="18"/>
      <c r="AFT4" s="18"/>
      <c r="AFU4" s="18"/>
      <c r="AFV4" s="18"/>
      <c r="AFW4" s="18"/>
      <c r="AFX4" s="18"/>
      <c r="AFY4" s="18"/>
      <c r="AFZ4" s="18"/>
      <c r="AGA4" s="18"/>
      <c r="AGB4" s="18"/>
      <c r="AGC4" s="18"/>
      <c r="AGD4" s="18"/>
      <c r="AGE4" s="18"/>
      <c r="AGF4" s="18"/>
      <c r="AGG4" s="18"/>
      <c r="AGH4" s="18"/>
      <c r="AGI4" s="18"/>
      <c r="AGJ4" s="18"/>
      <c r="AGK4" s="18"/>
      <c r="AGL4" s="18"/>
      <c r="AGM4" s="18"/>
      <c r="AGN4" s="18"/>
      <c r="AGO4" s="18"/>
      <c r="AGP4" s="18"/>
      <c r="AGQ4" s="18"/>
      <c r="AGR4" s="18"/>
      <c r="AGS4" s="18"/>
      <c r="AGT4" s="18"/>
      <c r="AGU4" s="18"/>
      <c r="AGV4" s="18"/>
      <c r="AGW4" s="18"/>
      <c r="AGX4" s="18"/>
      <c r="AGY4" s="18"/>
      <c r="AGZ4" s="18"/>
      <c r="AHA4" s="18"/>
      <c r="AHB4" s="18"/>
      <c r="AHC4" s="18"/>
      <c r="AHD4" s="18"/>
      <c r="AHE4" s="18"/>
      <c r="AHF4" s="18"/>
      <c r="AHG4" s="18"/>
      <c r="AHH4" s="18"/>
      <c r="AHI4" s="18"/>
      <c r="AHJ4" s="18"/>
      <c r="AHK4" s="18"/>
      <c r="AHL4" s="18"/>
      <c r="AHM4" s="18"/>
      <c r="AHN4" s="18"/>
      <c r="AHO4" s="18"/>
      <c r="AHP4" s="18"/>
      <c r="AHQ4" s="18"/>
      <c r="AHR4" s="18"/>
      <c r="AHS4" s="18"/>
      <c r="AHT4" s="18"/>
      <c r="AHU4" s="18"/>
      <c r="AHV4" s="18"/>
      <c r="AHW4" s="18"/>
      <c r="AHX4" s="18"/>
      <c r="AHY4" s="18"/>
      <c r="AHZ4" s="18"/>
      <c r="AIA4" s="18"/>
      <c r="AIB4" s="18"/>
      <c r="AIC4" s="18"/>
      <c r="AID4" s="18"/>
      <c r="AIE4" s="18"/>
      <c r="AIF4" s="18"/>
      <c r="AIG4" s="18"/>
      <c r="AIH4" s="18"/>
      <c r="AII4" s="18"/>
      <c r="AIJ4" s="18"/>
      <c r="AIK4" s="18"/>
      <c r="AIL4" s="18"/>
      <c r="AIM4" s="18"/>
      <c r="AIN4" s="18"/>
      <c r="AIO4" s="18"/>
      <c r="AIP4" s="18"/>
      <c r="AIQ4" s="18"/>
      <c r="AIR4" s="18"/>
      <c r="AIS4" s="18"/>
      <c r="AIT4" s="18"/>
      <c r="AIU4" s="18"/>
      <c r="AIV4" s="18"/>
      <c r="AIW4" s="18"/>
      <c r="AIX4" s="18"/>
      <c r="AIY4" s="18"/>
      <c r="AIZ4" s="18"/>
      <c r="AJA4" s="18"/>
      <c r="AJB4" s="18"/>
      <c r="AJC4" s="18"/>
      <c r="AJD4" s="18"/>
      <c r="AJE4" s="18"/>
      <c r="AJF4" s="18"/>
      <c r="AJG4" s="18"/>
      <c r="AJH4" s="18"/>
      <c r="AJI4" s="18"/>
      <c r="AJJ4" s="18"/>
      <c r="AJK4" s="18"/>
      <c r="AJL4" s="18"/>
      <c r="AJM4" s="18"/>
      <c r="AJN4" s="18"/>
      <c r="AJO4" s="18"/>
      <c r="AJP4" s="18"/>
      <c r="AJQ4" s="18"/>
      <c r="AJR4" s="18"/>
      <c r="AJS4" s="18"/>
      <c r="AJT4" s="18"/>
      <c r="AJU4" s="18"/>
      <c r="AJV4" s="18"/>
      <c r="AJW4" s="18"/>
      <c r="AJX4" s="18"/>
      <c r="AJY4" s="18"/>
      <c r="AJZ4" s="18"/>
      <c r="AKA4" s="18"/>
      <c r="AKB4" s="18"/>
      <c r="AKC4" s="18"/>
      <c r="AKD4" s="18"/>
      <c r="AKE4" s="18"/>
      <c r="AKF4" s="18"/>
      <c r="AKG4" s="18"/>
      <c r="AKH4" s="18"/>
      <c r="AKI4" s="18"/>
      <c r="AKJ4" s="18"/>
      <c r="AKK4" s="18"/>
      <c r="AKL4" s="18"/>
      <c r="AKM4" s="18"/>
      <c r="AKN4" s="18"/>
      <c r="AKO4" s="18"/>
      <c r="AKP4" s="18"/>
      <c r="AKQ4" s="18"/>
      <c r="AKR4" s="18"/>
      <c r="AKS4" s="18"/>
      <c r="AKT4" s="18"/>
      <c r="AKU4" s="18"/>
      <c r="AKV4" s="18"/>
      <c r="AKW4" s="18"/>
      <c r="AKX4" s="18"/>
      <c r="AKY4" s="18"/>
      <c r="AKZ4" s="18"/>
      <c r="ALA4" s="18"/>
      <c r="ALB4" s="18"/>
      <c r="ALC4" s="18"/>
      <c r="ALD4" s="18"/>
      <c r="ALE4" s="18"/>
      <c r="ALF4" s="18"/>
      <c r="ALG4" s="18"/>
      <c r="ALH4" s="18"/>
      <c r="ALI4" s="18"/>
      <c r="ALJ4" s="18"/>
      <c r="ALK4" s="18"/>
      <c r="ALL4" s="18"/>
      <c r="ALM4" s="18"/>
      <c r="ALN4" s="18"/>
      <c r="ALO4" s="18"/>
      <c r="ALP4" s="18"/>
      <c r="ALQ4" s="18"/>
      <c r="ALR4" s="18"/>
      <c r="ALS4" s="18"/>
      <c r="ALT4" s="18"/>
      <c r="ALU4" s="18"/>
      <c r="ALV4" s="18"/>
      <c r="ALW4" s="18"/>
      <c r="ALX4" s="18"/>
      <c r="ALY4" s="18"/>
      <c r="ALZ4" s="18"/>
      <c r="AMA4" s="18"/>
      <c r="AMB4" s="18"/>
      <c r="AMC4" s="18"/>
      <c r="AMD4" s="18"/>
      <c r="AME4" s="18"/>
      <c r="AMF4" s="18"/>
      <c r="AMG4" s="18"/>
      <c r="AMH4" s="18"/>
      <c r="AMI4" s="18"/>
      <c r="AMJ4" s="18"/>
      <c r="AMK4" s="18"/>
      <c r="AML4" s="18"/>
      <c r="AMM4" s="18"/>
      <c r="AMN4" s="18"/>
      <c r="AMO4" s="18"/>
      <c r="AMP4" s="18"/>
      <c r="AMQ4" s="18"/>
      <c r="AMR4" s="18"/>
      <c r="AMS4" s="18"/>
      <c r="AMT4" s="18"/>
      <c r="AMU4" s="18"/>
      <c r="AMV4" s="18"/>
      <c r="AMW4" s="18"/>
      <c r="AMX4" s="18"/>
      <c r="AMY4" s="18"/>
      <c r="AMZ4" s="18"/>
      <c r="ANA4" s="18"/>
      <c r="ANB4" s="18"/>
      <c r="ANC4" s="18"/>
      <c r="AND4" s="18"/>
      <c r="ANE4" s="18"/>
      <c r="ANF4" s="18"/>
      <c r="ANG4" s="18"/>
      <c r="ANH4" s="18"/>
      <c r="ANI4" s="18"/>
      <c r="ANJ4" s="18"/>
      <c r="ANK4" s="18"/>
      <c r="ANL4" s="18"/>
      <c r="ANM4" s="18"/>
      <c r="ANN4" s="18"/>
      <c r="ANO4" s="18"/>
      <c r="ANP4" s="18"/>
      <c r="ANQ4" s="18"/>
    </row>
    <row r="5" spans="1:1057" s="18" customFormat="1" ht="15" x14ac:dyDescent="0.25">
      <c r="A5" s="19" t="str">
        <f>[6]Algodao!A7</f>
        <v>China</v>
      </c>
      <c r="B5" s="23">
        <f>[6]Algodao!B7</f>
        <v>164.503198</v>
      </c>
      <c r="C5" s="24">
        <f>[6]Algodao!C7</f>
        <v>103.819149</v>
      </c>
      <c r="D5" s="25">
        <f>[6]Algodao!D7</f>
        <v>87.471256999999994</v>
      </c>
      <c r="E5" s="24">
        <f>[6]Algodao!E7</f>
        <v>57.773373999999997</v>
      </c>
      <c r="F5" s="25">
        <f>[6]Algodao!F7</f>
        <v>132.393486</v>
      </c>
      <c r="G5" s="24">
        <f>[6]Algodao!G7</f>
        <v>82.953819999999993</v>
      </c>
      <c r="H5" s="25">
        <f>[6]Algodao!H7</f>
        <v>523.49520800000005</v>
      </c>
      <c r="I5" s="24">
        <f>[6]Algodao!I7</f>
        <v>302.98166199999997</v>
      </c>
      <c r="J5" s="25">
        <f>[6]Algodao!J7</f>
        <v>820.44595100000004</v>
      </c>
      <c r="K5" s="25">
        <f>[6]Algodao!K7</f>
        <v>501.72549500000002</v>
      </c>
      <c r="L5" s="23">
        <f>[6]Algodao!L7</f>
        <v>1016.738478</v>
      </c>
      <c r="M5" s="24">
        <f>[6]Algodao!M7</f>
        <v>658.75230599999998</v>
      </c>
      <c r="N5" s="25">
        <f>[6]Algodao!N7</f>
        <v>983.23528099999999</v>
      </c>
      <c r="O5" s="24">
        <f>[6]Algodao!O7</f>
        <v>583.05925300000001</v>
      </c>
      <c r="P5" s="25">
        <f>[6]Algodao!P7</f>
        <v>1082.7560350000001</v>
      </c>
      <c r="Q5" s="24">
        <f>[6]Algodao!Q7</f>
        <v>521.49973799999998</v>
      </c>
      <c r="R5" s="25">
        <f>[6]Algodao!R7</f>
        <v>1495.9728950000001</v>
      </c>
      <c r="S5" s="24">
        <f>[6]Algodao!S7</f>
        <v>774.237436</v>
      </c>
      <c r="T5" s="25">
        <f>[6]Algodao!T7</f>
        <v>1567.366471</v>
      </c>
      <c r="U5" s="25">
        <f>[6]Algodao!U7</f>
        <v>833.40166499999998</v>
      </c>
    </row>
    <row r="6" spans="1:1057" s="18" customFormat="1" ht="15" x14ac:dyDescent="0.25">
      <c r="A6" s="19" t="str">
        <f>[6]Algodao!A8</f>
        <v>Bangladesh</v>
      </c>
      <c r="B6" s="20">
        <f>[6]Algodao!B8</f>
        <v>26.384872999999999</v>
      </c>
      <c r="C6" s="21">
        <f>[6]Algodao!C8</f>
        <v>16.914650999999999</v>
      </c>
      <c r="D6" s="22">
        <f>[6]Algodao!D8</f>
        <v>85.234802000000002</v>
      </c>
      <c r="E6" s="21">
        <f>[6]Algodao!E8</f>
        <v>55.101151000000002</v>
      </c>
      <c r="F6" s="22">
        <f>[6]Algodao!F8</f>
        <v>144.688085</v>
      </c>
      <c r="G6" s="21">
        <f>[6]Algodao!G8</f>
        <v>87.629078000000007</v>
      </c>
      <c r="H6" s="22">
        <f>[6]Algodao!H8</f>
        <v>163.013272</v>
      </c>
      <c r="I6" s="21">
        <f>[6]Algodao!I8</f>
        <v>93.210097000000005</v>
      </c>
      <c r="J6" s="22">
        <f>[6]Algodao!J8</f>
        <v>308.88446599999997</v>
      </c>
      <c r="K6" s="22">
        <f>[6]Algodao!K8</f>
        <v>189.895489</v>
      </c>
      <c r="L6" s="20">
        <f>[6]Algodao!L8</f>
        <v>314.00593600000002</v>
      </c>
      <c r="M6" s="21">
        <f>[6]Algodao!M8</f>
        <v>211.738201</v>
      </c>
      <c r="N6" s="22">
        <f>[6]Algodao!N8</f>
        <v>430.62185399999998</v>
      </c>
      <c r="O6" s="21">
        <f>[6]Algodao!O8</f>
        <v>261.72185400000001</v>
      </c>
      <c r="P6" s="22">
        <f>[6]Algodao!P8</f>
        <v>489.97112800000002</v>
      </c>
      <c r="Q6" s="21">
        <f>[6]Algodao!Q8</f>
        <v>240.57238699999999</v>
      </c>
      <c r="R6" s="22">
        <f>[6]Algodao!R8</f>
        <v>389.54747400000002</v>
      </c>
      <c r="S6" s="21">
        <f>[6]Algodao!S8</f>
        <v>206.441283</v>
      </c>
      <c r="T6" s="22">
        <f>[6]Algodao!T8</f>
        <v>520.47307899999998</v>
      </c>
      <c r="U6" s="22">
        <f>[6]Algodao!U8</f>
        <v>276.57258000000002</v>
      </c>
    </row>
    <row r="7" spans="1:1057" s="18" customFormat="1" ht="15" x14ac:dyDescent="0.25">
      <c r="A7" s="19" t="str">
        <f>[6]Algodao!A9</f>
        <v>Vietnã</v>
      </c>
      <c r="B7" s="20">
        <f>[6]Algodao!B9</f>
        <v>211.79861299999999</v>
      </c>
      <c r="C7" s="21">
        <f>[6]Algodao!C9</f>
        <v>135.64612700000001</v>
      </c>
      <c r="D7" s="22">
        <f>[6]Algodao!D9</f>
        <v>161.68563499999999</v>
      </c>
      <c r="E7" s="21">
        <f>[6]Algodao!E9</f>
        <v>105.729947</v>
      </c>
      <c r="F7" s="22">
        <f>[6]Algodao!F9</f>
        <v>268.67822100000001</v>
      </c>
      <c r="G7" s="21">
        <f>[6]Algodao!G9</f>
        <v>166.17093299999999</v>
      </c>
      <c r="H7" s="22">
        <f>[6]Algodao!H9</f>
        <v>252.05362299999999</v>
      </c>
      <c r="I7" s="21">
        <f>[6]Algodao!I9</f>
        <v>146.555036</v>
      </c>
      <c r="J7" s="22">
        <f>[6]Algodao!J9</f>
        <v>355.60473999999999</v>
      </c>
      <c r="K7" s="22">
        <f>[6]Algodao!K9</f>
        <v>217.16512399999999</v>
      </c>
      <c r="L7" s="20">
        <f>[6]Algodao!L9</f>
        <v>518.79202899999996</v>
      </c>
      <c r="M7" s="21">
        <f>[6]Algodao!M9</f>
        <v>339.24004000000002</v>
      </c>
      <c r="N7" s="22">
        <f>[6]Algodao!N9</f>
        <v>570.58344199999999</v>
      </c>
      <c r="O7" s="21">
        <f>[6]Algodao!O9</f>
        <v>339.61375500000003</v>
      </c>
      <c r="P7" s="22">
        <f>[6]Algodao!P9</f>
        <v>546.79535199999998</v>
      </c>
      <c r="Q7" s="21">
        <f>[6]Algodao!Q9</f>
        <v>269.46313900000001</v>
      </c>
      <c r="R7" s="22">
        <f>[6]Algodao!R9</f>
        <v>384.981314</v>
      </c>
      <c r="S7" s="21">
        <f>[6]Algodao!S9</f>
        <v>202.29153700000001</v>
      </c>
      <c r="T7" s="22">
        <f>[6]Algodao!T9</f>
        <v>869.44355599999994</v>
      </c>
      <c r="U7" s="22">
        <f>[6]Algodao!U9</f>
        <v>459.92348199999998</v>
      </c>
    </row>
    <row r="8" spans="1:1057" s="18" customFormat="1" ht="15" x14ac:dyDescent="0.25">
      <c r="A8" s="19" t="str">
        <f>[6]Algodao!A10</f>
        <v>Turquia</v>
      </c>
      <c r="B8" s="20">
        <f>[6]Algodao!B10</f>
        <v>145.02000100000001</v>
      </c>
      <c r="C8" s="21">
        <f>[6]Algodao!C10</f>
        <v>97.138532999999995</v>
      </c>
      <c r="D8" s="22">
        <f>[6]Algodao!D10</f>
        <v>143.331715</v>
      </c>
      <c r="E8" s="21">
        <f>[6]Algodao!E10</f>
        <v>94.668818999999999</v>
      </c>
      <c r="F8" s="22">
        <f>[6]Algodao!F10</f>
        <v>187.42551599999999</v>
      </c>
      <c r="G8" s="21">
        <f>[6]Algodao!G10</f>
        <v>113.490036</v>
      </c>
      <c r="H8" s="22">
        <f>[6]Algodao!H10</f>
        <v>117.729074</v>
      </c>
      <c r="I8" s="21">
        <f>[6]Algodao!I10</f>
        <v>68.195550999999995</v>
      </c>
      <c r="J8" s="22">
        <f>[6]Algodao!J10</f>
        <v>238.43658500000001</v>
      </c>
      <c r="K8" s="22">
        <f>[6]Algodao!K10</f>
        <v>146.7808</v>
      </c>
      <c r="L8" s="20">
        <f>[6]Algodao!L10</f>
        <v>359.931895</v>
      </c>
      <c r="M8" s="21">
        <f>[6]Algodao!M10</f>
        <v>239.45722699999999</v>
      </c>
      <c r="N8" s="22">
        <f>[6]Algodao!N10</f>
        <v>472.37879199999998</v>
      </c>
      <c r="O8" s="21">
        <f>[6]Algodao!O10</f>
        <v>265.84948400000002</v>
      </c>
      <c r="P8" s="22">
        <f>[6]Algodao!P10</f>
        <v>461.60586699999999</v>
      </c>
      <c r="Q8" s="21">
        <f>[6]Algodao!Q10</f>
        <v>220.940541</v>
      </c>
      <c r="R8" s="22">
        <f>[6]Algodao!R10</f>
        <v>253.58019899999999</v>
      </c>
      <c r="S8" s="21">
        <f>[6]Algodao!S10</f>
        <v>136.76665600000001</v>
      </c>
      <c r="T8" s="22">
        <f>[6]Algodao!T10</f>
        <v>422.62260199999997</v>
      </c>
      <c r="U8" s="22">
        <f>[6]Algodao!U10</f>
        <v>227.014298</v>
      </c>
    </row>
    <row r="9" spans="1:1057" s="18" customFormat="1" ht="15" x14ac:dyDescent="0.25">
      <c r="A9" s="19" t="str">
        <f>[6]Algodao!A11</f>
        <v>Indonésia</v>
      </c>
      <c r="B9" s="20">
        <f>[6]Algodao!B11</f>
        <v>203.982046</v>
      </c>
      <c r="C9" s="21">
        <f>[6]Algodao!C11</f>
        <v>133.31496000000001</v>
      </c>
      <c r="D9" s="22">
        <f>[6]Algodao!D11</f>
        <v>217.95791700000001</v>
      </c>
      <c r="E9" s="21">
        <f>[6]Algodao!E11</f>
        <v>145.028502</v>
      </c>
      <c r="F9" s="22">
        <f>[6]Algodao!F11</f>
        <v>284.54230799999999</v>
      </c>
      <c r="G9" s="21">
        <f>[6]Algodao!G11</f>
        <v>170.58768699999999</v>
      </c>
      <c r="H9" s="22">
        <f>[6]Algodao!H11</f>
        <v>252.05776700000001</v>
      </c>
      <c r="I9" s="21">
        <f>[6]Algodao!I11</f>
        <v>141.262845</v>
      </c>
      <c r="J9" s="22">
        <f>[6]Algodao!J11</f>
        <v>334.65311100000002</v>
      </c>
      <c r="K9" s="22">
        <f>[6]Algodao!K11</f>
        <v>201.791236</v>
      </c>
      <c r="L9" s="20">
        <f>[6]Algodao!L11</f>
        <v>307.58214400000003</v>
      </c>
      <c r="M9" s="21">
        <f>[6]Algodao!M11</f>
        <v>202.34290799999999</v>
      </c>
      <c r="N9" s="22">
        <f>[6]Algodao!N11</f>
        <v>298.89146099999999</v>
      </c>
      <c r="O9" s="21">
        <f>[6]Algodao!O11</f>
        <v>172.93015199999999</v>
      </c>
      <c r="P9" s="22">
        <f>[6]Algodao!P11</f>
        <v>266.86318799999998</v>
      </c>
      <c r="Q9" s="21">
        <f>[6]Algodao!Q11</f>
        <v>127.91059</v>
      </c>
      <c r="R9" s="22">
        <f>[6]Algodao!R11</f>
        <v>185.92789999999999</v>
      </c>
      <c r="S9" s="21">
        <f>[6]Algodao!S11</f>
        <v>97.233072000000007</v>
      </c>
      <c r="T9" s="22">
        <f>[6]Algodao!T11</f>
        <v>252.71158700000001</v>
      </c>
      <c r="U9" s="22">
        <f>[6]Algodao!U11</f>
        <v>132.78169800000001</v>
      </c>
    </row>
    <row r="10" spans="1:1057" s="18" customFormat="1" ht="15" x14ac:dyDescent="0.25">
      <c r="A10" s="19" t="str">
        <f>[6]Algodao!A12</f>
        <v>Paquistão</v>
      </c>
      <c r="B10" s="20">
        <f>[6]Algodao!B12</f>
        <v>80.622238999999993</v>
      </c>
      <c r="C10" s="21">
        <f>[6]Algodao!C12</f>
        <v>54.366391</v>
      </c>
      <c r="D10" s="22">
        <f>[6]Algodao!D12</f>
        <v>104.88578800000001</v>
      </c>
      <c r="E10" s="21">
        <f>[6]Algodao!E12</f>
        <v>69.892787999999996</v>
      </c>
      <c r="F10" s="22">
        <f>[6]Algodao!F12</f>
        <v>78.151128</v>
      </c>
      <c r="G10" s="21">
        <f>[6]Algodao!G12</f>
        <v>48.843967999999997</v>
      </c>
      <c r="H10" s="22">
        <f>[6]Algodao!H12</f>
        <v>62.334584</v>
      </c>
      <c r="I10" s="21">
        <f>[6]Algodao!I12</f>
        <v>36.856946999999998</v>
      </c>
      <c r="J10" s="22">
        <f>[6]Algodao!J12</f>
        <v>180.905744</v>
      </c>
      <c r="K10" s="22">
        <f>[6]Algodao!K12</f>
        <v>113.03675800000001</v>
      </c>
      <c r="L10" s="20">
        <f>[6]Algodao!L12</f>
        <v>420.72354999999999</v>
      </c>
      <c r="M10" s="21">
        <f>[6]Algodao!M12</f>
        <v>285.35096199999998</v>
      </c>
      <c r="N10" s="22">
        <f>[6]Algodao!N12</f>
        <v>317.119889</v>
      </c>
      <c r="O10" s="21">
        <f>[6]Algodao!O12</f>
        <v>191.21508</v>
      </c>
      <c r="P10" s="22">
        <f>[6]Algodao!P12</f>
        <v>483.32829700000002</v>
      </c>
      <c r="Q10" s="21">
        <f>[6]Algodao!Q12</f>
        <v>245.123771</v>
      </c>
      <c r="R10" s="22">
        <f>[6]Algodao!R12</f>
        <v>162.50561500000001</v>
      </c>
      <c r="S10" s="21">
        <f>[6]Algodao!S12</f>
        <v>88.302200999999997</v>
      </c>
      <c r="T10" s="22">
        <f>[6]Algodao!T12</f>
        <v>432.17795599999999</v>
      </c>
      <c r="U10" s="22">
        <f>[6]Algodao!U12</f>
        <v>238.28947700000001</v>
      </c>
    </row>
    <row r="11" spans="1:1057" s="18" customFormat="1" ht="15" x14ac:dyDescent="0.25">
      <c r="A11" s="19" t="str">
        <f>[6]Algodao!A13</f>
        <v>Malásia</v>
      </c>
      <c r="B11" s="20">
        <f>[6]Algodao!B13</f>
        <v>128.337681</v>
      </c>
      <c r="C11" s="21">
        <f>[6]Algodao!C13</f>
        <v>80.255376999999996</v>
      </c>
      <c r="D11" s="22">
        <f>[6]Algodao!D13</f>
        <v>88.020505</v>
      </c>
      <c r="E11" s="21">
        <f>[6]Algodao!E13</f>
        <v>57.144263000000002</v>
      </c>
      <c r="F11" s="22">
        <f>[6]Algodao!F13</f>
        <v>77.318405999999996</v>
      </c>
      <c r="G11" s="21">
        <f>[6]Algodao!G13</f>
        <v>47.708404999999999</v>
      </c>
      <c r="H11" s="22">
        <f>[6]Algodao!H13</f>
        <v>91.756155000000007</v>
      </c>
      <c r="I11" s="21">
        <f>[6]Algodao!I13</f>
        <v>52.391697999999998</v>
      </c>
      <c r="J11" s="22">
        <f>[6]Algodao!J13</f>
        <v>147.283165</v>
      </c>
      <c r="K11" s="22">
        <f>[6]Algodao!K13</f>
        <v>87.42259</v>
      </c>
      <c r="L11" s="20">
        <f>[6]Algodao!L13</f>
        <v>129.42958200000001</v>
      </c>
      <c r="M11" s="21">
        <f>[6]Algodao!M13</f>
        <v>83.085856000000007</v>
      </c>
      <c r="N11" s="22">
        <f>[6]Algodao!N13</f>
        <v>107.19832100000001</v>
      </c>
      <c r="O11" s="21">
        <f>[6]Algodao!O13</f>
        <v>67.522530000000003</v>
      </c>
      <c r="P11" s="22">
        <f>[6]Algodao!P13</f>
        <v>123.668644</v>
      </c>
      <c r="Q11" s="21">
        <f>[6]Algodao!Q13</f>
        <v>70.302446000000003</v>
      </c>
      <c r="R11" s="22">
        <f>[6]Algodao!R13</f>
        <v>91.617840999999999</v>
      </c>
      <c r="S11" s="21">
        <f>[6]Algodao!S13</f>
        <v>50.990932000000001</v>
      </c>
      <c r="T11" s="22">
        <f>[6]Algodao!T13</f>
        <v>145.143708</v>
      </c>
      <c r="U11" s="22">
        <f>[6]Algodao!U13</f>
        <v>76.747656000000006</v>
      </c>
    </row>
    <row r="12" spans="1:1057" s="18" customFormat="1" ht="15" x14ac:dyDescent="0.25">
      <c r="A12" s="19" t="str">
        <f>[6]Algodao!A14</f>
        <v>Coreia do Sul</v>
      </c>
      <c r="B12" s="20">
        <f>[6]Algodao!B14</f>
        <v>156.99367899999999</v>
      </c>
      <c r="C12" s="21">
        <f>[6]Algodao!C14</f>
        <v>99.886082000000002</v>
      </c>
      <c r="D12" s="22">
        <f>[6]Algodao!D14</f>
        <v>173.63971100000001</v>
      </c>
      <c r="E12" s="21">
        <f>[6]Algodao!E14</f>
        <v>116.74172299999999</v>
      </c>
      <c r="F12" s="22">
        <f>[6]Algodao!F14</f>
        <v>79.798541</v>
      </c>
      <c r="G12" s="21">
        <f>[6]Algodao!G14</f>
        <v>50.328175999999999</v>
      </c>
      <c r="H12" s="22">
        <f>[6]Algodao!H14</f>
        <v>93.612307000000001</v>
      </c>
      <c r="I12" s="21">
        <f>[6]Algodao!I14</f>
        <v>55.594968000000001</v>
      </c>
      <c r="J12" s="22">
        <f>[6]Algodao!J14</f>
        <v>76.232904000000005</v>
      </c>
      <c r="K12" s="22">
        <f>[6]Algodao!K14</f>
        <v>45.528208999999997</v>
      </c>
      <c r="L12" s="20">
        <f>[6]Algodao!L14</f>
        <v>77.608536000000001</v>
      </c>
      <c r="M12" s="21">
        <f>[6]Algodao!M14</f>
        <v>49.962108000000001</v>
      </c>
      <c r="N12" s="22">
        <f>[6]Algodao!N14</f>
        <v>129.41612699999999</v>
      </c>
      <c r="O12" s="21">
        <f>[6]Algodao!O14</f>
        <v>75.579841999999999</v>
      </c>
      <c r="P12" s="22">
        <f>[6]Algodao!P14</f>
        <v>79.334423000000001</v>
      </c>
      <c r="Q12" s="21">
        <f>[6]Algodao!Q14</f>
        <v>38.733075999999997</v>
      </c>
      <c r="R12" s="22">
        <f>[6]Algodao!R14</f>
        <v>42.062334999999997</v>
      </c>
      <c r="S12" s="21">
        <f>[6]Algodao!S14</f>
        <v>22.041551999999999</v>
      </c>
      <c r="T12" s="22">
        <f>[6]Algodao!T14</f>
        <v>62.260435999999999</v>
      </c>
      <c r="U12" s="22">
        <f>[6]Algodao!U14</f>
        <v>32.11712</v>
      </c>
    </row>
    <row r="13" spans="1:1057" s="18" customFormat="1" ht="15" x14ac:dyDescent="0.25">
      <c r="A13" s="19" t="str">
        <f>[6]Algodao!A15</f>
        <v>Índia</v>
      </c>
      <c r="B13" s="20">
        <f>[6]Algodao!B15</f>
        <v>3.7721719999999999</v>
      </c>
      <c r="C13" s="21">
        <f>[6]Algodao!C15</f>
        <v>2.486694</v>
      </c>
      <c r="D13" s="22">
        <f>[6]Algodao!D15</f>
        <v>10.677697</v>
      </c>
      <c r="E13" s="21">
        <f>[6]Algodao!E15</f>
        <v>7.2462859999999996</v>
      </c>
      <c r="F13" s="22">
        <f>[6]Algodao!F15</f>
        <v>8.423</v>
      </c>
      <c r="G13" s="21">
        <f>[6]Algodao!G15</f>
        <v>5.0654409999999999</v>
      </c>
      <c r="H13" s="22">
        <f>[6]Algodao!H15</f>
        <v>5.9575459999999998</v>
      </c>
      <c r="I13" s="21">
        <f>[6]Algodao!I15</f>
        <v>3.464893</v>
      </c>
      <c r="J13" s="22">
        <f>[6]Algodao!J15</f>
        <v>66.085792999999995</v>
      </c>
      <c r="K13" s="22">
        <f>[6]Algodao!K15</f>
        <v>40.095944000000003</v>
      </c>
      <c r="L13" s="20">
        <f>[6]Algodao!L15</f>
        <v>9.294295</v>
      </c>
      <c r="M13" s="21">
        <f>[6]Algodao!M15</f>
        <v>6.2677860000000001</v>
      </c>
      <c r="N13" s="22">
        <f>[6]Algodao!N15</f>
        <v>8.30396</v>
      </c>
      <c r="O13" s="21">
        <f>[6]Algodao!O15</f>
        <v>5.0617150000000004</v>
      </c>
      <c r="P13" s="22">
        <f>[6]Algodao!P15</f>
        <v>65.771034999999998</v>
      </c>
      <c r="Q13" s="21">
        <f>[6]Algodao!Q15</f>
        <v>26.347645</v>
      </c>
      <c r="R13" s="22">
        <f>[6]Algodao!R15</f>
        <v>20.646321</v>
      </c>
      <c r="S13" s="21">
        <f>[6]Algodao!S15</f>
        <v>11.65089</v>
      </c>
      <c r="T13" s="22">
        <f>[6]Algodao!T15</f>
        <v>144.108375</v>
      </c>
      <c r="U13" s="22">
        <f>[6]Algodao!U15</f>
        <v>78.283027000000004</v>
      </c>
    </row>
    <row r="14" spans="1:1057" s="18" customFormat="1" ht="15" x14ac:dyDescent="0.25">
      <c r="A14" s="19" t="str">
        <f>[6]Algodao!A16</f>
        <v>Portugal</v>
      </c>
      <c r="B14" s="20">
        <f>[6]Algodao!B16</f>
        <v>7.5873619999999997</v>
      </c>
      <c r="C14" s="21">
        <f>[6]Algodao!C16</f>
        <v>6.0364079999999998</v>
      </c>
      <c r="D14" s="22">
        <f>[6]Algodao!D16</f>
        <v>5.3967869999999998</v>
      </c>
      <c r="E14" s="21">
        <f>[6]Algodao!E16</f>
        <v>4.2543049999999996</v>
      </c>
      <c r="F14" s="22">
        <f>[6]Algodao!F16</f>
        <v>11.097504000000001</v>
      </c>
      <c r="G14" s="21">
        <f>[6]Algodao!G16</f>
        <v>7.9586069999999998</v>
      </c>
      <c r="H14" s="22">
        <f>[6]Algodao!H16</f>
        <v>10.498277</v>
      </c>
      <c r="I14" s="21">
        <f>[6]Algodao!I16</f>
        <v>7.4367320000000001</v>
      </c>
      <c r="J14" s="22">
        <f>[6]Algodao!J16</f>
        <v>13.803248999999999</v>
      </c>
      <c r="K14" s="22">
        <f>[6]Algodao!K16</f>
        <v>11.134743</v>
      </c>
      <c r="L14" s="20">
        <f>[6]Algodao!L16</f>
        <v>8.4169070000000001</v>
      </c>
      <c r="M14" s="21">
        <f>[6]Algodao!M16</f>
        <v>6.5933710000000003</v>
      </c>
      <c r="N14" s="22">
        <f>[6]Algodao!N16</f>
        <v>7.6433</v>
      </c>
      <c r="O14" s="21">
        <f>[6]Algodao!O16</f>
        <v>5.4477460000000004</v>
      </c>
      <c r="P14" s="22">
        <f>[6]Algodao!P16</f>
        <v>15.298933</v>
      </c>
      <c r="Q14" s="21">
        <f>[6]Algodao!Q16</f>
        <v>12.331231000000001</v>
      </c>
      <c r="R14" s="22">
        <f>[6]Algodao!R16</f>
        <v>9.0493500000000004</v>
      </c>
      <c r="S14" s="21">
        <f>[6]Algodao!S16</f>
        <v>7.6741149999999996</v>
      </c>
      <c r="T14" s="22">
        <f>[6]Algodao!T16</f>
        <v>9.2217559999999992</v>
      </c>
      <c r="U14" s="22">
        <f>[6]Algodao!U16</f>
        <v>6.9082720000000002</v>
      </c>
    </row>
    <row r="15" spans="1:1057" s="18" customFormat="1" ht="15" x14ac:dyDescent="0.25">
      <c r="A15" s="19" t="str">
        <f>[6]Algodao!A17</f>
        <v>Tailândia</v>
      </c>
      <c r="B15" s="20">
        <f>[6]Algodao!B17</f>
        <v>64.004446000000002</v>
      </c>
      <c r="C15" s="21">
        <f>[6]Algodao!C17</f>
        <v>40.204583999999997</v>
      </c>
      <c r="D15" s="22">
        <f>[6]Algodao!D17</f>
        <v>57.322592</v>
      </c>
      <c r="E15" s="21">
        <f>[6]Algodao!E17</f>
        <v>37.941388000000003</v>
      </c>
      <c r="F15" s="22">
        <f>[6]Algodao!F17</f>
        <v>38.994354999999999</v>
      </c>
      <c r="G15" s="21">
        <f>[6]Algodao!G17</f>
        <v>24.03303</v>
      </c>
      <c r="H15" s="22">
        <f>[6]Algodao!H17</f>
        <v>40.045735000000001</v>
      </c>
      <c r="I15" s="21">
        <f>[6]Algodao!I17</f>
        <v>22.942792000000001</v>
      </c>
      <c r="J15" s="22">
        <f>[6]Algodao!J17</f>
        <v>39.656377999999997</v>
      </c>
      <c r="K15" s="22">
        <f>[6]Algodao!K17</f>
        <v>24.042134999999998</v>
      </c>
      <c r="L15" s="20">
        <f>[6]Algodao!L17</f>
        <v>29.508500999999999</v>
      </c>
      <c r="M15" s="21">
        <f>[6]Algodao!M17</f>
        <v>18.757088</v>
      </c>
      <c r="N15" s="22">
        <f>[6]Algodao!N17</f>
        <v>27.560309</v>
      </c>
      <c r="O15" s="21">
        <f>[6]Algodao!O17</f>
        <v>16.522130000000001</v>
      </c>
      <c r="P15" s="22">
        <f>[6]Algodao!P17</f>
        <v>26.683676999999999</v>
      </c>
      <c r="Q15" s="21">
        <f>[6]Algodao!Q17</f>
        <v>14.386221000000001</v>
      </c>
      <c r="R15" s="22">
        <f>[6]Algodao!R17</f>
        <v>10.802903000000001</v>
      </c>
      <c r="S15" s="21">
        <f>[6]Algodao!S17</f>
        <v>5.7986199999999997</v>
      </c>
      <c r="T15" s="22">
        <f>[6]Algodao!T17</f>
        <v>22.951198999999999</v>
      </c>
      <c r="U15" s="22">
        <f>[6]Algodao!U17</f>
        <v>12.242877</v>
      </c>
    </row>
    <row r="16" spans="1:1057" s="18" customFormat="1" ht="15" x14ac:dyDescent="0.25">
      <c r="A16" s="19" t="str">
        <f>[6]Algodao!A18</f>
        <v>Egito</v>
      </c>
      <c r="B16" s="20">
        <f>[6]Algodao!B18</f>
        <v>0</v>
      </c>
      <c r="C16" s="21">
        <f>[6]Algodao!C18</f>
        <v>0</v>
      </c>
      <c r="D16" s="22">
        <f>[6]Algodao!D18</f>
        <v>0</v>
      </c>
      <c r="E16" s="21">
        <f>[6]Algodao!E18</f>
        <v>0</v>
      </c>
      <c r="F16" s="22">
        <f>[6]Algodao!F18</f>
        <v>0</v>
      </c>
      <c r="G16" s="21">
        <f>[6]Algodao!G18</f>
        <v>0</v>
      </c>
      <c r="H16" s="22">
        <f>[6]Algodao!H18</f>
        <v>0</v>
      </c>
      <c r="I16" s="21">
        <f>[6]Algodao!I18</f>
        <v>0</v>
      </c>
      <c r="J16" s="22">
        <f>[6]Algodao!J18</f>
        <v>0</v>
      </c>
      <c r="K16" s="22">
        <f>[6]Algodao!K18</f>
        <v>0</v>
      </c>
      <c r="L16" s="20">
        <f>[6]Algodao!L18</f>
        <v>0</v>
      </c>
      <c r="M16" s="21">
        <f>[6]Algodao!M18</f>
        <v>0</v>
      </c>
      <c r="N16" s="22">
        <f>[6]Algodao!N18</f>
        <v>0</v>
      </c>
      <c r="O16" s="21">
        <f>[6]Algodao!O18</f>
        <v>0</v>
      </c>
      <c r="P16" s="22">
        <f>[6]Algodao!P18</f>
        <v>0</v>
      </c>
      <c r="Q16" s="21">
        <f>[6]Algodao!Q18</f>
        <v>0</v>
      </c>
      <c r="R16" s="22">
        <f>[6]Algodao!R18</f>
        <v>8.0589739999999992</v>
      </c>
      <c r="S16" s="21">
        <f>[6]Algodao!S18</f>
        <v>4.5646490000000002</v>
      </c>
      <c r="T16" s="22">
        <f>[6]Algodao!T18</f>
        <v>46.622303000000002</v>
      </c>
      <c r="U16" s="22">
        <f>[6]Algodao!U18</f>
        <v>26.094586</v>
      </c>
    </row>
    <row r="17" spans="1:89" s="18" customFormat="1" ht="15" x14ac:dyDescent="0.25">
      <c r="A17" s="19" t="str">
        <f>[6]Algodao!A19</f>
        <v>Taiwan (Formosa)</v>
      </c>
      <c r="B17" s="20">
        <f>[6]Algodao!B19</f>
        <v>53.275911999999998</v>
      </c>
      <c r="C17" s="21">
        <f>[6]Algodao!C19</f>
        <v>34.306641999999997</v>
      </c>
      <c r="D17" s="22">
        <f>[6]Algodao!D19</f>
        <v>36.794128000000001</v>
      </c>
      <c r="E17" s="21">
        <f>[6]Algodao!E19</f>
        <v>24.156683999999998</v>
      </c>
      <c r="F17" s="22">
        <f>[6]Algodao!F19</f>
        <v>9.6577900000000003</v>
      </c>
      <c r="G17" s="21">
        <f>[6]Algodao!G19</f>
        <v>6.182696</v>
      </c>
      <c r="H17" s="22">
        <f>[6]Algodao!H19</f>
        <v>14.071464000000001</v>
      </c>
      <c r="I17" s="21">
        <f>[6]Algodao!I19</f>
        <v>8.1587130000000005</v>
      </c>
      <c r="J17" s="22">
        <f>[6]Algodao!J19</f>
        <v>7.146363</v>
      </c>
      <c r="K17" s="22">
        <f>[6]Algodao!K19</f>
        <v>4.568816</v>
      </c>
      <c r="L17" s="20">
        <f>[6]Algodao!L19</f>
        <v>4.6406729999999996</v>
      </c>
      <c r="M17" s="21">
        <f>[6]Algodao!M19</f>
        <v>3.4225919999999999</v>
      </c>
      <c r="N17" s="22">
        <f>[6]Algodao!N19</f>
        <v>3.1486879999999999</v>
      </c>
      <c r="O17" s="21">
        <f>[6]Algodao!O19</f>
        <v>2.0100539999999998</v>
      </c>
      <c r="P17" s="22">
        <f>[6]Algodao!P19</f>
        <v>4.5622030000000002</v>
      </c>
      <c r="Q17" s="21">
        <f>[6]Algodao!Q19</f>
        <v>1.96682</v>
      </c>
      <c r="R17" s="22">
        <f>[6]Algodao!R19</f>
        <v>4.9816399999999996</v>
      </c>
      <c r="S17" s="21">
        <f>[6]Algodao!S19</f>
        <v>2.7138450000000001</v>
      </c>
      <c r="T17" s="22">
        <f>[6]Algodao!T19</f>
        <v>1.9263790000000001</v>
      </c>
      <c r="U17" s="22">
        <f>[6]Algodao!U19</f>
        <v>0.90107800000000005</v>
      </c>
    </row>
    <row r="18" spans="1:89" s="18" customFormat="1" ht="15" x14ac:dyDescent="0.25">
      <c r="A18" s="19" t="str">
        <f>[6]Algodao!A20</f>
        <v>Itália</v>
      </c>
      <c r="B18" s="20">
        <f>[6]Algodao!B20</f>
        <v>3.0869909999999998</v>
      </c>
      <c r="C18" s="21">
        <f>[6]Algodao!C20</f>
        <v>2.0168720000000002</v>
      </c>
      <c r="D18" s="22">
        <f>[6]Algodao!D20</f>
        <v>8.3353520000000003</v>
      </c>
      <c r="E18" s="21">
        <f>[6]Algodao!E20</f>
        <v>5.6093640000000002</v>
      </c>
      <c r="F18" s="22">
        <f>[6]Algodao!F20</f>
        <v>9.8406260000000003</v>
      </c>
      <c r="G18" s="21">
        <f>[6]Algodao!G20</f>
        <v>6.1595639999999996</v>
      </c>
      <c r="H18" s="22">
        <f>[6]Algodao!H20</f>
        <v>9.5912729999999993</v>
      </c>
      <c r="I18" s="21">
        <f>[6]Algodao!I20</f>
        <v>5.7210140000000003</v>
      </c>
      <c r="J18" s="22">
        <f>[6]Algodao!J20</f>
        <v>13.922783000000001</v>
      </c>
      <c r="K18" s="22">
        <f>[6]Algodao!K20</f>
        <v>8.3566070000000003</v>
      </c>
      <c r="L18" s="20">
        <f>[6]Algodao!L20</f>
        <v>6.6519779999999997</v>
      </c>
      <c r="M18" s="21">
        <f>[6]Algodao!M20</f>
        <v>4.2890790000000001</v>
      </c>
      <c r="N18" s="22">
        <f>[6]Algodao!N20</f>
        <v>15.879111999999999</v>
      </c>
      <c r="O18" s="21">
        <f>[6]Algodao!O20</f>
        <v>9.4186359999999993</v>
      </c>
      <c r="P18" s="22">
        <f>[6]Algodao!P20</f>
        <v>10.765311000000001</v>
      </c>
      <c r="Q18" s="21">
        <f>[6]Algodao!Q20</f>
        <v>5.3725540000000001</v>
      </c>
      <c r="R18" s="22">
        <f>[6]Algodao!R20</f>
        <v>4.9266009999999998</v>
      </c>
      <c r="S18" s="21">
        <f>[6]Algodao!S20</f>
        <v>2.5935999999999999</v>
      </c>
      <c r="T18" s="22">
        <f>[6]Algodao!T20</f>
        <v>3.4487809999999999</v>
      </c>
      <c r="U18" s="22">
        <f>[6]Algodao!U20</f>
        <v>1.8059000000000001</v>
      </c>
    </row>
    <row r="19" spans="1:89" s="18" customFormat="1" ht="15" x14ac:dyDescent="0.25">
      <c r="A19" s="19" t="str">
        <f>[6]Algodao!A21</f>
        <v>Japão</v>
      </c>
      <c r="B19" s="20">
        <f>[6]Algodao!B21</f>
        <v>11.454924</v>
      </c>
      <c r="C19" s="21">
        <f>[6]Algodao!C21</f>
        <v>6.364134</v>
      </c>
      <c r="D19" s="22">
        <f>[6]Algodao!D21</f>
        <v>7.932347</v>
      </c>
      <c r="E19" s="21">
        <f>[6]Algodao!E21</f>
        <v>5.9659769999999996</v>
      </c>
      <c r="F19" s="22">
        <f>[6]Algodao!F21</f>
        <v>7.513293</v>
      </c>
      <c r="G19" s="21">
        <f>[6]Algodao!G21</f>
        <v>5.323061</v>
      </c>
      <c r="H19" s="22">
        <f>[6]Algodao!H21</f>
        <v>9.154242</v>
      </c>
      <c r="I19" s="21">
        <f>[6]Algodao!I21</f>
        <v>5.406568</v>
      </c>
      <c r="J19" s="22">
        <f>[6]Algodao!J21</f>
        <v>9.5012319999999999</v>
      </c>
      <c r="K19" s="22">
        <f>[6]Algodao!K21</f>
        <v>5.5585490000000002</v>
      </c>
      <c r="L19" s="20">
        <f>[6]Algodao!L21</f>
        <v>4.7456110000000002</v>
      </c>
      <c r="M19" s="21">
        <f>[6]Algodao!M21</f>
        <v>2.8656839999999999</v>
      </c>
      <c r="N19" s="22">
        <f>[6]Algodao!N21</f>
        <v>6.2807890000000004</v>
      </c>
      <c r="O19" s="21">
        <f>[6]Algodao!O21</f>
        <v>3.81176</v>
      </c>
      <c r="P19" s="22">
        <f>[6]Algodao!P21</f>
        <v>4.7216519999999997</v>
      </c>
      <c r="Q19" s="21">
        <f>[6]Algodao!Q21</f>
        <v>2.390666</v>
      </c>
      <c r="R19" s="22">
        <f>[6]Algodao!R21</f>
        <v>3.6009159999999998</v>
      </c>
      <c r="S19" s="21">
        <f>[6]Algodao!S21</f>
        <v>1.990275</v>
      </c>
      <c r="T19" s="22">
        <f>[6]Algodao!T21</f>
        <v>3.7416369999999999</v>
      </c>
      <c r="U19" s="22">
        <f>[6]Algodao!U21</f>
        <v>1.9804200000000001</v>
      </c>
    </row>
    <row r="20" spans="1:89" s="18" customFormat="1" ht="15" x14ac:dyDescent="0.25">
      <c r="A20" s="19" t="str">
        <f>[6]Algodao!A22</f>
        <v>Argélia</v>
      </c>
      <c r="B20" s="20">
        <f>[6]Algodao!B22</f>
        <v>0</v>
      </c>
      <c r="C20" s="21">
        <f>[6]Algodao!C22</f>
        <v>0</v>
      </c>
      <c r="D20" s="22">
        <f>[6]Algodao!D22</f>
        <v>0</v>
      </c>
      <c r="E20" s="21">
        <f>[6]Algodao!E22</f>
        <v>0</v>
      </c>
      <c r="F20" s="22">
        <f>[6]Algodao!F22</f>
        <v>0</v>
      </c>
      <c r="G20" s="21">
        <f>[6]Algodao!G22</f>
        <v>0</v>
      </c>
      <c r="H20" s="22">
        <f>[6]Algodao!H22</f>
        <v>1.956512</v>
      </c>
      <c r="I20" s="21">
        <f>[6]Algodao!I22</f>
        <v>1.1446190000000001</v>
      </c>
      <c r="J20" s="22">
        <f>[6]Algodao!J22</f>
        <v>2.7521260000000001</v>
      </c>
      <c r="K20" s="22">
        <f>[6]Algodao!K22</f>
        <v>1.6341969999999999</v>
      </c>
      <c r="L20" s="20">
        <f>[6]Algodao!L22</f>
        <v>0.195351</v>
      </c>
      <c r="M20" s="21">
        <f>[6]Algodao!M22</f>
        <v>0.12307</v>
      </c>
      <c r="N20" s="22">
        <f>[6]Algodao!N22</f>
        <v>2.9059870000000001</v>
      </c>
      <c r="O20" s="21">
        <f>[6]Algodao!O22</f>
        <v>1.890687</v>
      </c>
      <c r="P20" s="22">
        <f>[6]Algodao!P22</f>
        <v>4.8446509999999998</v>
      </c>
      <c r="Q20" s="21">
        <f>[6]Algodao!Q22</f>
        <v>1.992237</v>
      </c>
      <c r="R20" s="22">
        <f>[6]Algodao!R22</f>
        <v>0</v>
      </c>
      <c r="S20" s="21">
        <f>[6]Algodao!S22</f>
        <v>0</v>
      </c>
      <c r="T20" s="22">
        <f>[6]Algodao!T22</f>
        <v>8.3805910000000008</v>
      </c>
      <c r="U20" s="22">
        <f>[6]Algodao!U22</f>
        <v>4.50779</v>
      </c>
    </row>
    <row r="21" spans="1:89" s="18" customFormat="1" ht="15" x14ac:dyDescent="0.25">
      <c r="A21" s="19" t="str">
        <f>[6]Algodao!A23</f>
        <v>Argentina</v>
      </c>
      <c r="B21" s="20">
        <f>[6]Algodao!B23</f>
        <v>2.252542</v>
      </c>
      <c r="C21" s="21">
        <f>[6]Algodao!C23</f>
        <v>1.6262460000000001</v>
      </c>
      <c r="D21" s="22">
        <f>[6]Algodao!D23</f>
        <v>5.9159740000000003</v>
      </c>
      <c r="E21" s="21">
        <f>[6]Algodao!E23</f>
        <v>3.9106260000000002</v>
      </c>
      <c r="F21" s="22">
        <f>[6]Algodao!F23</f>
        <v>4.3634389999999996</v>
      </c>
      <c r="G21" s="21">
        <f>[6]Algodao!G23</f>
        <v>2.5346540000000002</v>
      </c>
      <c r="H21" s="22">
        <f>[6]Algodao!H23</f>
        <v>4.9144509999999997</v>
      </c>
      <c r="I21" s="21">
        <f>[6]Algodao!I23</f>
        <v>2.9750860000000001</v>
      </c>
      <c r="J21" s="22">
        <f>[6]Algodao!J23</f>
        <v>0</v>
      </c>
      <c r="K21" s="22">
        <f>[6]Algodao!K23</f>
        <v>0</v>
      </c>
      <c r="L21" s="20">
        <f>[6]Algodao!L23</f>
        <v>0.123085</v>
      </c>
      <c r="M21" s="21">
        <f>[6]Algodao!M23</f>
        <v>7.3514999999999997E-2</v>
      </c>
      <c r="N21" s="22">
        <f>[6]Algodao!N23</f>
        <v>0</v>
      </c>
      <c r="O21" s="21">
        <f>[6]Algodao!O23</f>
        <v>0</v>
      </c>
      <c r="P21" s="22">
        <f>[6]Algodao!P23</f>
        <v>0</v>
      </c>
      <c r="Q21" s="21">
        <f>[6]Algodao!Q23</f>
        <v>0</v>
      </c>
      <c r="R21" s="22">
        <f>[6]Algodao!R23</f>
        <v>0</v>
      </c>
      <c r="S21" s="21">
        <f>[6]Algodao!S23</f>
        <v>0</v>
      </c>
      <c r="T21" s="22">
        <f>[6]Algodao!T23</f>
        <v>0</v>
      </c>
      <c r="U21" s="22">
        <f>[6]Algodao!U23</f>
        <v>0</v>
      </c>
    </row>
    <row r="22" spans="1:89" s="18" customFormat="1" ht="15" x14ac:dyDescent="0.25">
      <c r="A22" s="19" t="str">
        <f>[6]Algodao!A24</f>
        <v>Colômbia</v>
      </c>
      <c r="B22" s="20">
        <f>[6]Algodao!B24</f>
        <v>0</v>
      </c>
      <c r="C22" s="21">
        <f>[6]Algodao!C24</f>
        <v>0</v>
      </c>
      <c r="D22" s="22">
        <f>[6]Algodao!D24</f>
        <v>0</v>
      </c>
      <c r="E22" s="21">
        <f>[6]Algodao!E24</f>
        <v>0</v>
      </c>
      <c r="F22" s="22">
        <f>[6]Algodao!F24</f>
        <v>0</v>
      </c>
      <c r="G22" s="21">
        <f>[6]Algodao!G24</f>
        <v>0</v>
      </c>
      <c r="H22" s="22">
        <f>[6]Algodao!H24</f>
        <v>0.16672600000000001</v>
      </c>
      <c r="I22" s="21">
        <f>[6]Algodao!I24</f>
        <v>0.102157</v>
      </c>
      <c r="J22" s="22">
        <f>[6]Algodao!J24</f>
        <v>0</v>
      </c>
      <c r="K22" s="22">
        <f>[6]Algodao!K24</f>
        <v>0</v>
      </c>
      <c r="L22" s="20">
        <f>[6]Algodao!L24</f>
        <v>9.132968</v>
      </c>
      <c r="M22" s="21">
        <f>[6]Algodao!M24</f>
        <v>6.8046699999999998</v>
      </c>
      <c r="N22" s="22">
        <f>[6]Algodao!N24</f>
        <v>17.521628</v>
      </c>
      <c r="O22" s="21">
        <f>[6]Algodao!O24</f>
        <v>10.005691000000001</v>
      </c>
      <c r="P22" s="22">
        <f>[6]Algodao!P24</f>
        <v>0.192937</v>
      </c>
      <c r="Q22" s="21">
        <f>[6]Algodao!Q24</f>
        <v>0.12539600000000001</v>
      </c>
      <c r="R22" s="22">
        <f>[6]Algodao!R24</f>
        <v>0</v>
      </c>
      <c r="S22" s="21">
        <f>[6]Algodao!S24</f>
        <v>0</v>
      </c>
      <c r="T22" s="22">
        <f>[6]Algodao!T24</f>
        <v>3.5764399999999998</v>
      </c>
      <c r="U22" s="22">
        <f>[6]Algodao!U24</f>
        <v>1.897956</v>
      </c>
    </row>
    <row r="23" spans="1:89" s="18" customFormat="1" ht="15" x14ac:dyDescent="0.25">
      <c r="A23" s="19" t="str">
        <f>[6]Algodao!A25</f>
        <v>Singapura</v>
      </c>
      <c r="B23" s="20">
        <f>[6]Algodao!B25</f>
        <v>0.74671200000000004</v>
      </c>
      <c r="C23" s="21">
        <f>[6]Algodao!C25</f>
        <v>0.492232</v>
      </c>
      <c r="D23" s="22">
        <f>[6]Algodao!D25</f>
        <v>1.0684119999999999</v>
      </c>
      <c r="E23" s="21">
        <f>[6]Algodao!E25</f>
        <v>0.71562199999999998</v>
      </c>
      <c r="F23" s="22">
        <f>[6]Algodao!F25</f>
        <v>3.2544840000000002</v>
      </c>
      <c r="G23" s="21">
        <f>[6]Algodao!G25</f>
        <v>2.20757</v>
      </c>
      <c r="H23" s="22">
        <f>[6]Algodao!H25</f>
        <v>25.367543000000001</v>
      </c>
      <c r="I23" s="21">
        <f>[6]Algodao!I25</f>
        <v>14.585551000000001</v>
      </c>
      <c r="J23" s="22">
        <f>[6]Algodao!J25</f>
        <v>13.590108000000001</v>
      </c>
      <c r="K23" s="22">
        <f>[6]Algodao!K25</f>
        <v>8.1745549999999998</v>
      </c>
      <c r="L23" s="20">
        <f>[6]Algodao!L25</f>
        <v>0</v>
      </c>
      <c r="M23" s="21">
        <f>[6]Algodao!M25</f>
        <v>0</v>
      </c>
      <c r="N23" s="22">
        <f>[6]Algodao!N25</f>
        <v>1.1485430000000001</v>
      </c>
      <c r="O23" s="21">
        <f>[6]Algodao!O25</f>
        <v>0.707731</v>
      </c>
      <c r="P23" s="22">
        <f>[6]Algodao!P25</f>
        <v>0.52618299999999996</v>
      </c>
      <c r="Q23" s="21">
        <f>[6]Algodao!Q25</f>
        <v>0.34833999999999998</v>
      </c>
      <c r="R23" s="22">
        <f>[6]Algodao!R25</f>
        <v>0</v>
      </c>
      <c r="S23" s="21">
        <f>[6]Algodao!S25</f>
        <v>0</v>
      </c>
      <c r="T23" s="22">
        <f>[6]Algodao!T25</f>
        <v>0</v>
      </c>
      <c r="U23" s="22">
        <f>[6]Algodao!U25</f>
        <v>0</v>
      </c>
    </row>
    <row r="24" spans="1:89" s="18" customFormat="1" ht="15" x14ac:dyDescent="0.25">
      <c r="A24" s="19" t="str">
        <f>[6]Algodao!A26</f>
        <v>Estados Unidos</v>
      </c>
      <c r="B24" s="20">
        <f>[6]Algodao!B26</f>
        <v>3.7886340000000001</v>
      </c>
      <c r="C24" s="21">
        <f>[6]Algodao!C26</f>
        <v>2.422113</v>
      </c>
      <c r="D24" s="22">
        <f>[6]Algodao!D26</f>
        <v>8.7791420000000002</v>
      </c>
      <c r="E24" s="21">
        <f>[6]Algodao!E26</f>
        <v>5.5452589999999997</v>
      </c>
      <c r="F24" s="22">
        <f>[6]Algodao!F26</f>
        <v>0</v>
      </c>
      <c r="G24" s="21">
        <f>[6]Algodao!G26</f>
        <v>0</v>
      </c>
      <c r="H24" s="22">
        <f>[6]Algodao!H26</f>
        <v>7.6800000000000002E-4</v>
      </c>
      <c r="I24" s="21">
        <f>[6]Algodao!I26</f>
        <v>4.8000000000000001E-4</v>
      </c>
      <c r="J24" s="22">
        <f>[6]Algodao!J26</f>
        <v>0.93646700000000005</v>
      </c>
      <c r="K24" s="22">
        <f>[6]Algodao!K26</f>
        <v>0.51431400000000005</v>
      </c>
      <c r="L24" s="20">
        <f>[6]Algodao!L26</f>
        <v>0.92427300000000001</v>
      </c>
      <c r="M24" s="21">
        <f>[6]Algodao!M26</f>
        <v>0.573658</v>
      </c>
      <c r="N24" s="22">
        <f>[6]Algodao!N26</f>
        <v>8.7434999999999999E-2</v>
      </c>
      <c r="O24" s="21">
        <f>[6]Algodao!O26</f>
        <v>4.5429999999999998E-2</v>
      </c>
      <c r="P24" s="22">
        <f>[6]Algodao!P26</f>
        <v>1.092962</v>
      </c>
      <c r="Q24" s="21">
        <f>[6]Algodao!Q26</f>
        <v>0.50124000000000002</v>
      </c>
      <c r="R24" s="22">
        <f>[6]Algodao!R26</f>
        <v>0</v>
      </c>
      <c r="S24" s="21">
        <f>[6]Algodao!S26</f>
        <v>0</v>
      </c>
      <c r="T24" s="22">
        <f>[6]Algodao!T26</f>
        <v>0.42972399999999999</v>
      </c>
      <c r="U24" s="22">
        <f>[6]Algodao!U26</f>
        <v>0.19634099999999999</v>
      </c>
    </row>
    <row r="25" spans="1:89" s="18" customFormat="1" ht="15" x14ac:dyDescent="0.25">
      <c r="A25" s="47" t="s">
        <v>37</v>
      </c>
      <c r="B25" s="26">
        <f>[6]Algodao!B27</f>
        <v>1267.6120249999997</v>
      </c>
      <c r="C25" s="27">
        <f>[6]Algodao!C27</f>
        <v>817.2971950000001</v>
      </c>
      <c r="D25" s="28">
        <f>[6]Algodao!D27</f>
        <v>1204.4497609999999</v>
      </c>
      <c r="E25" s="27">
        <f>[6]Algodao!E27</f>
        <v>797.42607799999996</v>
      </c>
      <c r="F25" s="28">
        <f>[6]Algodao!F27</f>
        <v>1346.1401819999996</v>
      </c>
      <c r="G25" s="27">
        <f>[6]Algodao!G27</f>
        <v>827.17672599999992</v>
      </c>
      <c r="H25" s="28">
        <f>[6]Algodao!H27</f>
        <v>1677.776527</v>
      </c>
      <c r="I25" s="27">
        <f>[6]Algodao!I27</f>
        <v>968.98740900000018</v>
      </c>
      <c r="J25" s="28">
        <f>[6]Algodao!J27</f>
        <v>2629.8411649999998</v>
      </c>
      <c r="K25" s="28">
        <f>[6]Algodao!K27</f>
        <v>1607.4255610000002</v>
      </c>
      <c r="L25" s="26">
        <f>[6]Algodao!L27</f>
        <v>3218.445792</v>
      </c>
      <c r="M25" s="27">
        <f>[6]Algodao!M27</f>
        <v>2119.7001210000003</v>
      </c>
      <c r="N25" s="28">
        <f>[6]Algodao!N27</f>
        <v>3399.9249179999997</v>
      </c>
      <c r="O25" s="27">
        <f>[6]Algodao!O27</f>
        <v>2012.4135300000003</v>
      </c>
      <c r="P25" s="28">
        <f>[6]Algodao!P27</f>
        <v>3668.7824779999996</v>
      </c>
      <c r="Q25" s="27">
        <f>[6]Algodao!Q27</f>
        <v>1800.3080379999999</v>
      </c>
      <c r="R25" s="28">
        <f>[6]Algodao!R27</f>
        <v>3068.2622780000002</v>
      </c>
      <c r="S25" s="27">
        <f>[6]Algodao!S27</f>
        <v>1615.2906630000002</v>
      </c>
      <c r="T25" s="28">
        <f>[6]Algodao!T27</f>
        <v>4516.6065800000006</v>
      </c>
      <c r="U25" s="28">
        <f>[6]Algodao!U27</f>
        <v>2411.6662230000002</v>
      </c>
    </row>
    <row r="26" spans="1:89" s="18" customFormat="1" ht="15" x14ac:dyDescent="0.25">
      <c r="A26" s="19" t="s">
        <v>38</v>
      </c>
      <c r="B26" s="20">
        <f>'Comércio Exterior - Mensal'!B5-'Comércio Exterior - Destinos'!B25</f>
        <v>22.27910100000031</v>
      </c>
      <c r="C26" s="21">
        <f>'Comércio Exterior - Mensal'!C5-'Comércio Exterior - Destinos'!C25</f>
        <v>16.618234999999913</v>
      </c>
      <c r="D26" s="22">
        <f>'Comércio Exterior - Mensal'!D5-'Comércio Exterior - Destinos'!D25</f>
        <v>11.007086000000072</v>
      </c>
      <c r="E26" s="21">
        <f>'Comércio Exterior - Mensal'!E5-'Comércio Exterior - Destinos'!E25</f>
        <v>7.3762260000000879</v>
      </c>
      <c r="F26" s="22">
        <f>'Comércio Exterior - Mensal'!F5-'Comércio Exterior - Destinos'!F25</f>
        <v>11.571071000000302</v>
      </c>
      <c r="G26" s="21">
        <f>'Comércio Exterior - Mensal'!G5-'Comércio Exterior - Destinos'!G25</f>
        <v>6.8509260000000722</v>
      </c>
      <c r="H26" s="22">
        <f>'Comércio Exterior - Mensal'!H5-'Comércio Exterior - Destinos'!H25</f>
        <v>8.8428570000000946</v>
      </c>
      <c r="I26" s="21">
        <f>'Comércio Exterior - Mensal'!I5-'Comércio Exterior - Destinos'!I25</f>
        <v>5.1305899999998701</v>
      </c>
      <c r="J26" s="22">
        <f>'Comércio Exterior - Mensal'!J5-'Comércio Exterior - Destinos'!J25</f>
        <v>10.536743000000115</v>
      </c>
      <c r="K26" s="22">
        <f>'Comércio Exterior - Mensal'!K5-'Comércio Exterior - Destinos'!K25</f>
        <v>6.2452689999997801</v>
      </c>
      <c r="L26" s="20">
        <f>'Comércio Exterior - Mensal'!L5-'Comércio Exterior - Destinos'!L25</f>
        <v>8.4705569999996442</v>
      </c>
      <c r="M26" s="21">
        <f>'Comércio Exterior - Mensal'!M5-'Comércio Exterior - Destinos'!M25</f>
        <v>5.7172849999997197</v>
      </c>
      <c r="N26" s="22">
        <f>'Comércio Exterior - Mensal'!N5-'Comércio Exterior - Destinos'!N25</f>
        <v>7.7311320000003434</v>
      </c>
      <c r="O26" s="21">
        <f>'Comércio Exterior - Mensal'!O5-'Comércio Exterior - Destinos'!O25</f>
        <v>4.6968789999993987</v>
      </c>
      <c r="P26" s="22">
        <f>'Comércio Exterior - Mensal'!P5-'Comércio Exterior - Destinos'!P25</f>
        <v>7.5798119999999471</v>
      </c>
      <c r="Q26" s="21">
        <f>'Comércio Exterior - Mensal'!Q5-'Comércio Exterior - Destinos'!Q25</f>
        <v>3.4275219999999536</v>
      </c>
      <c r="R26" s="22">
        <f>'Comércio Exterior - Mensal'!R5-'Comércio Exterior - Destinos'!R25</f>
        <v>5.5257339999998294</v>
      </c>
      <c r="S26" s="21">
        <f>'Comércio Exterior - Mensal'!S5-'Comércio Exterior - Destinos'!S25</f>
        <v>2.9084789999997156</v>
      </c>
      <c r="T26" s="22">
        <f>'Comércio Exterior - Mensal'!T5-'Comércio Exterior - Destinos'!T25</f>
        <v>18.259006999998746</v>
      </c>
      <c r="U26" s="22">
        <f>'Comércio Exterior - Mensal'!U5-'Comércio Exterior - Destinos'!U25</f>
        <v>9.738959999999679</v>
      </c>
    </row>
    <row r="27" spans="1:89" s="18" customFormat="1" ht="15" x14ac:dyDescent="0.25">
      <c r="A27" s="47" t="s">
        <v>28</v>
      </c>
      <c r="B27" s="26">
        <f>SUM(B25:B26)</f>
        <v>1289.891126</v>
      </c>
      <c r="C27" s="27">
        <f t="shared" ref="C27:U27" si="0">SUM(C25:C26)</f>
        <v>833.91543000000001</v>
      </c>
      <c r="D27" s="28">
        <f t="shared" si="0"/>
        <v>1215.4568469999999</v>
      </c>
      <c r="E27" s="27">
        <f t="shared" si="0"/>
        <v>804.80230400000005</v>
      </c>
      <c r="F27" s="28">
        <f t="shared" si="0"/>
        <v>1357.7112529999999</v>
      </c>
      <c r="G27" s="27">
        <f t="shared" si="0"/>
        <v>834.02765199999999</v>
      </c>
      <c r="H27" s="28">
        <f t="shared" si="0"/>
        <v>1686.6193840000001</v>
      </c>
      <c r="I27" s="27">
        <f t="shared" si="0"/>
        <v>974.11799900000005</v>
      </c>
      <c r="J27" s="28">
        <f t="shared" si="0"/>
        <v>2640.3779079999999</v>
      </c>
      <c r="K27" s="28">
        <f t="shared" si="0"/>
        <v>1613.67083</v>
      </c>
      <c r="L27" s="26">
        <f t="shared" si="0"/>
        <v>3226.9163489999996</v>
      </c>
      <c r="M27" s="27">
        <f t="shared" si="0"/>
        <v>2125.417406</v>
      </c>
      <c r="N27" s="28">
        <f t="shared" si="0"/>
        <v>3407.6560500000001</v>
      </c>
      <c r="O27" s="27">
        <f t="shared" si="0"/>
        <v>2017.1104089999997</v>
      </c>
      <c r="P27" s="28">
        <f t="shared" si="0"/>
        <v>3676.3622899999996</v>
      </c>
      <c r="Q27" s="27">
        <f t="shared" si="0"/>
        <v>1803.7355599999999</v>
      </c>
      <c r="R27" s="28">
        <f t="shared" si="0"/>
        <v>3073.788012</v>
      </c>
      <c r="S27" s="27">
        <f t="shared" si="0"/>
        <v>1618.1991419999999</v>
      </c>
      <c r="T27" s="28">
        <f t="shared" si="0"/>
        <v>4534.8655869999993</v>
      </c>
      <c r="U27" s="28">
        <f t="shared" si="0"/>
        <v>2421.4051829999999</v>
      </c>
    </row>
    <row r="28" spans="1:89" s="18" customFormat="1" ht="15" x14ac:dyDescent="0.25">
      <c r="A28" s="102" t="str">
        <f>[2]Planilha1!$E$6</f>
        <v>Fonte: Ministério da Fazenda/Decex/Secex (www.comexstat.mdic.gov.br) - 30/11/2024, inclusive.</v>
      </c>
      <c r="B28" s="102"/>
      <c r="C28" s="102"/>
      <c r="D28" s="102"/>
      <c r="E28" s="102"/>
      <c r="F28" s="102"/>
      <c r="G28" s="102"/>
      <c r="H28" s="102"/>
      <c r="I28" s="102"/>
      <c r="J28" s="102"/>
      <c r="K28" s="102"/>
    </row>
    <row r="29" spans="1:89" s="18" customFormat="1" ht="15" x14ac:dyDescent="0.25">
      <c r="A29" s="7" t="s">
        <v>20</v>
      </c>
      <c r="B29" s="7"/>
      <c r="C29" s="7"/>
      <c r="D29" s="7"/>
      <c r="E29" s="7"/>
      <c r="F29" s="7"/>
      <c r="G29" s="7"/>
      <c r="H29" s="7"/>
      <c r="I29" s="7"/>
      <c r="J29" s="7"/>
      <c r="K29" s="7"/>
    </row>
    <row r="30" spans="1:89" s="18" customFormat="1" ht="15" x14ac:dyDescent="0.25">
      <c r="A30" s="6" t="s">
        <v>23</v>
      </c>
      <c r="B30" s="6"/>
      <c r="C30" s="6"/>
      <c r="D30" s="6"/>
      <c r="E30" s="6"/>
      <c r="F30" s="6"/>
      <c r="G30" s="6"/>
      <c r="H30" s="6"/>
      <c r="I30" s="6"/>
      <c r="J30" s="6"/>
      <c r="K30" s="6"/>
    </row>
    <row r="31" spans="1:89" s="18" customFormat="1" ht="15" x14ac:dyDescent="0.25">
      <c r="A31" s="6" t="s">
        <v>24</v>
      </c>
      <c r="B31" s="6"/>
      <c r="C31" s="6"/>
      <c r="D31" s="6"/>
      <c r="E31" s="6"/>
      <c r="F31" s="6"/>
      <c r="G31" s="6"/>
      <c r="H31" s="6"/>
      <c r="I31" s="6"/>
      <c r="J31" s="6"/>
      <c r="K31" s="6"/>
    </row>
    <row r="32" spans="1:89" ht="15" x14ac:dyDescent="0.25">
      <c r="A32" s="6" t="s">
        <v>25</v>
      </c>
      <c r="B32" s="6"/>
      <c r="C32" s="6"/>
      <c r="D32" s="6"/>
      <c r="E32" s="6"/>
      <c r="F32" s="6"/>
      <c r="G32" s="6"/>
      <c r="H32" s="6"/>
      <c r="I32" s="6"/>
      <c r="J32" s="6"/>
      <c r="K32" s="6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</row>
    <row r="33" spans="1:89" ht="15" x14ac:dyDescent="0.2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</row>
    <row r="34" spans="1:89" ht="15" x14ac:dyDescent="0.25">
      <c r="A34" s="18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</row>
    <row r="35" spans="1:89" ht="15" x14ac:dyDescent="0.2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</row>
    <row r="36" spans="1:89" ht="15" x14ac:dyDescent="0.2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</row>
    <row r="37" spans="1:89" ht="15" x14ac:dyDescent="0.2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</row>
    <row r="38" spans="1:89" ht="15" x14ac:dyDescent="0.2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</row>
    <row r="39" spans="1:89" ht="15" x14ac:dyDescent="0.2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</row>
    <row r="40" spans="1:89" ht="15" x14ac:dyDescent="0.2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</row>
    <row r="41" spans="1:89" ht="15" x14ac:dyDescent="0.2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</row>
    <row r="42" spans="1:89" ht="15" x14ac:dyDescent="0.2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</row>
    <row r="43" spans="1:89" ht="15" x14ac:dyDescent="0.2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</row>
    <row r="44" spans="1:89" ht="15" x14ac:dyDescent="0.2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</row>
    <row r="45" spans="1:89" ht="15" x14ac:dyDescent="0.2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</row>
    <row r="46" spans="1:89" ht="15" x14ac:dyDescent="0.2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</row>
    <row r="47" spans="1:89" ht="15" x14ac:dyDescent="0.2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</row>
    <row r="48" spans="1:89" ht="15" x14ac:dyDescent="0.2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</row>
    <row r="49" spans="1:89" ht="15" x14ac:dyDescent="0.2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</row>
    <row r="50" spans="1:89" ht="15" x14ac:dyDescent="0.2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</row>
    <row r="51" spans="1:89" ht="15" x14ac:dyDescent="0.2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</row>
    <row r="52" spans="1:89" ht="15" x14ac:dyDescent="0.2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</row>
    <row r="53" spans="1:89" ht="15" x14ac:dyDescent="0.2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</row>
    <row r="54" spans="1:89" ht="15" x14ac:dyDescent="0.2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</row>
    <row r="55" spans="1:89" ht="15" x14ac:dyDescent="0.2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</row>
    <row r="56" spans="1:89" ht="15" x14ac:dyDescent="0.2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</row>
    <row r="57" spans="1:89" ht="15" x14ac:dyDescent="0.2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</row>
    <row r="58" spans="1:89" ht="15" x14ac:dyDescent="0.2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</row>
    <row r="59" spans="1:89" ht="15" x14ac:dyDescent="0.2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</row>
    <row r="60" spans="1:89" ht="15" x14ac:dyDescent="0.2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</row>
    <row r="61" spans="1:89" ht="15" x14ac:dyDescent="0.2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</row>
    <row r="62" spans="1:89" ht="15" x14ac:dyDescent="0.2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</row>
    <row r="63" spans="1:89" ht="15" x14ac:dyDescent="0.2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</row>
    <row r="64" spans="1:89" ht="15" x14ac:dyDescent="0.2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</row>
    <row r="65" spans="1:89" ht="15" x14ac:dyDescent="0.2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</row>
    <row r="66" spans="1:89" ht="15" x14ac:dyDescent="0.2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</row>
    <row r="67" spans="1:89" ht="15" x14ac:dyDescent="0.2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</row>
    <row r="68" spans="1:89" ht="15" x14ac:dyDescent="0.2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/>
      <c r="BT68" s="18"/>
      <c r="BU68" s="18"/>
      <c r="BV68" s="18"/>
      <c r="BW68" s="18"/>
      <c r="BX68" s="18"/>
      <c r="BY68" s="18"/>
      <c r="BZ68" s="18"/>
      <c r="CA68" s="18"/>
      <c r="CB68" s="18"/>
      <c r="CC68" s="18"/>
      <c r="CD68" s="18"/>
      <c r="CE68" s="18"/>
      <c r="CF68" s="18"/>
      <c r="CG68" s="18"/>
      <c r="CH68" s="18"/>
      <c r="CI68" s="18"/>
      <c r="CJ68" s="18"/>
      <c r="CK68" s="18"/>
    </row>
    <row r="69" spans="1:89" ht="15" x14ac:dyDescent="0.2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</row>
    <row r="70" spans="1:89" ht="15" x14ac:dyDescent="0.2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</row>
    <row r="71" spans="1:89" ht="15" x14ac:dyDescent="0.2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</row>
    <row r="72" spans="1:89" ht="15" x14ac:dyDescent="0.2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</row>
    <row r="73" spans="1:89" ht="15" x14ac:dyDescent="0.2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</row>
    <row r="74" spans="1:89" ht="15" x14ac:dyDescent="0.2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</row>
    <row r="75" spans="1:89" ht="15" x14ac:dyDescent="0.2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</row>
    <row r="76" spans="1:89" ht="15" x14ac:dyDescent="0.2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</row>
    <row r="77" spans="1:89" ht="15" x14ac:dyDescent="0.2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</row>
    <row r="78" spans="1:89" ht="15" x14ac:dyDescent="0.2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</row>
    <row r="79" spans="1:89" ht="15" x14ac:dyDescent="0.2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</row>
    <row r="80" spans="1:89" ht="15" x14ac:dyDescent="0.2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</row>
    <row r="81" spans="1:89" ht="15" x14ac:dyDescent="0.2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  <c r="BN81" s="18"/>
      <c r="BO81" s="18"/>
      <c r="BP81" s="18"/>
      <c r="BQ81" s="18"/>
      <c r="BR81" s="18"/>
      <c r="BS81" s="18"/>
      <c r="BT81" s="18"/>
      <c r="BU81" s="18"/>
      <c r="BV81" s="18"/>
      <c r="BW81" s="18"/>
      <c r="BX81" s="18"/>
      <c r="BY81" s="18"/>
      <c r="BZ81" s="18"/>
      <c r="CA81" s="18"/>
      <c r="CB81" s="18"/>
      <c r="CC81" s="18"/>
      <c r="CD81" s="18"/>
      <c r="CE81" s="18"/>
      <c r="CF81" s="18"/>
      <c r="CG81" s="18"/>
      <c r="CH81" s="18"/>
      <c r="CI81" s="18"/>
      <c r="CJ81" s="18"/>
      <c r="CK81" s="18"/>
    </row>
    <row r="82" spans="1:89" ht="15" x14ac:dyDescent="0.2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CK82" s="18"/>
    </row>
    <row r="83" spans="1:89" ht="15" x14ac:dyDescent="0.2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</row>
    <row r="84" spans="1:89" ht="15" x14ac:dyDescent="0.2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</row>
    <row r="85" spans="1:89" ht="15" x14ac:dyDescent="0.2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18"/>
      <c r="CK85" s="18"/>
    </row>
    <row r="86" spans="1:89" ht="15" x14ac:dyDescent="0.2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</row>
    <row r="87" spans="1:89" ht="8.4499999999999993" customHeight="1" x14ac:dyDescent="0.2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</row>
    <row r="88" spans="1:89" ht="15" x14ac:dyDescent="0.2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</row>
    <row r="89" spans="1:89" ht="15" x14ac:dyDescent="0.2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</row>
    <row r="90" spans="1:89" ht="15" x14ac:dyDescent="0.2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</row>
    <row r="91" spans="1:89" ht="15" x14ac:dyDescent="0.2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  <c r="BR91" s="18"/>
      <c r="BS91" s="18"/>
      <c r="BT91" s="18"/>
      <c r="BU91" s="18"/>
      <c r="BV91" s="18"/>
      <c r="BW91" s="18"/>
      <c r="BX91" s="18"/>
      <c r="BY91" s="18"/>
      <c r="BZ91" s="18"/>
      <c r="CA91" s="18"/>
      <c r="CB91" s="18"/>
      <c r="CC91" s="18"/>
      <c r="CD91" s="18"/>
      <c r="CE91" s="18"/>
      <c r="CF91" s="18"/>
      <c r="CG91" s="18"/>
      <c r="CH91" s="18"/>
      <c r="CI91" s="18"/>
      <c r="CJ91" s="18"/>
      <c r="CK91" s="18"/>
    </row>
    <row r="92" spans="1:89" ht="15" x14ac:dyDescent="0.2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8"/>
      <c r="BT92" s="18"/>
      <c r="BU92" s="18"/>
      <c r="BV92" s="18"/>
      <c r="BW92" s="18"/>
      <c r="BX92" s="18"/>
      <c r="BY92" s="18"/>
      <c r="BZ92" s="18"/>
      <c r="CA92" s="18"/>
      <c r="CB92" s="18"/>
      <c r="CC92" s="18"/>
      <c r="CD92" s="18"/>
      <c r="CE92" s="18"/>
      <c r="CF92" s="18"/>
      <c r="CG92" s="18"/>
      <c r="CH92" s="18"/>
      <c r="CI92" s="18"/>
      <c r="CJ92" s="18"/>
      <c r="CK92" s="18"/>
    </row>
    <row r="93" spans="1:89" ht="15" x14ac:dyDescent="0.2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</row>
    <row r="94" spans="1:89" ht="15" x14ac:dyDescent="0.2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  <c r="BR94" s="18"/>
      <c r="BS94" s="18"/>
      <c r="BT94" s="18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</row>
    <row r="95" spans="1:89" ht="15" x14ac:dyDescent="0.2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  <c r="BR95" s="18"/>
      <c r="BS95" s="18"/>
      <c r="BT95" s="18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</row>
    <row r="96" spans="1:89" ht="15" x14ac:dyDescent="0.2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  <c r="BR96" s="18"/>
      <c r="BS96" s="18"/>
      <c r="BT96" s="18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</row>
    <row r="97" spans="1:89" ht="15" x14ac:dyDescent="0.2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  <c r="BR97" s="18"/>
      <c r="BS97" s="18"/>
      <c r="BT97" s="18"/>
      <c r="BU97" s="18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</row>
    <row r="98" spans="1:89" ht="15" x14ac:dyDescent="0.2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18"/>
      <c r="BK98" s="18"/>
      <c r="BL98" s="18"/>
      <c r="BM98" s="18"/>
      <c r="BN98" s="18"/>
      <c r="BO98" s="18"/>
      <c r="BP98" s="18"/>
      <c r="BQ98" s="18"/>
      <c r="BR98" s="18"/>
      <c r="BS98" s="18"/>
      <c r="BT98" s="18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</row>
    <row r="99" spans="1:89" ht="15" x14ac:dyDescent="0.2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  <c r="BQ99" s="18"/>
      <c r="BR99" s="18"/>
      <c r="BS99" s="18"/>
      <c r="BT99" s="18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</row>
    <row r="100" spans="1:89" ht="15" x14ac:dyDescent="0.2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  <c r="BQ100" s="18"/>
      <c r="BR100" s="18"/>
      <c r="BS100" s="18"/>
      <c r="BT100" s="18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</row>
    <row r="101" spans="1:89" ht="15" x14ac:dyDescent="0.2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</row>
    <row r="102" spans="1:89" ht="15" x14ac:dyDescent="0.2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/>
      <c r="BK102" s="18"/>
      <c r="BL102" s="18"/>
      <c r="BM102" s="18"/>
      <c r="BN102" s="18"/>
      <c r="BO102" s="18"/>
      <c r="BP102" s="18"/>
      <c r="BQ102" s="18"/>
      <c r="BR102" s="18"/>
      <c r="BS102" s="18"/>
      <c r="BT102" s="18"/>
      <c r="BU102" s="18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</row>
    <row r="103" spans="1:89" ht="15" x14ac:dyDescent="0.2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/>
      <c r="BK103" s="18"/>
      <c r="BL103" s="18"/>
      <c r="BM103" s="18"/>
      <c r="BN103" s="18"/>
      <c r="BO103" s="18"/>
      <c r="BP103" s="18"/>
      <c r="BQ103" s="18"/>
      <c r="BR103" s="18"/>
      <c r="BS103" s="18"/>
      <c r="BT103" s="18"/>
      <c r="BU103" s="18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</row>
    <row r="104" spans="1:89" ht="15" x14ac:dyDescent="0.2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18"/>
      <c r="BK104" s="18"/>
      <c r="BL104" s="18"/>
      <c r="BM104" s="18"/>
      <c r="BN104" s="18"/>
      <c r="BO104" s="18"/>
      <c r="BP104" s="18"/>
      <c r="BQ104" s="18"/>
      <c r="BR104" s="18"/>
      <c r="BS104" s="18"/>
      <c r="BT104" s="18"/>
      <c r="BU104" s="18"/>
      <c r="BV104" s="18"/>
      <c r="BW104" s="18"/>
      <c r="BX104" s="18"/>
      <c r="BY104" s="18"/>
      <c r="BZ104" s="18"/>
      <c r="CA104" s="18"/>
      <c r="CB104" s="18"/>
      <c r="CC104" s="18"/>
      <c r="CD104" s="18"/>
      <c r="CE104" s="18"/>
      <c r="CF104" s="18"/>
      <c r="CG104" s="18"/>
      <c r="CH104" s="18"/>
      <c r="CI104" s="18"/>
      <c r="CJ104" s="18"/>
      <c r="CK104" s="18"/>
    </row>
    <row r="105" spans="1:89" ht="15" x14ac:dyDescent="0.2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18"/>
      <c r="BN105" s="18"/>
      <c r="BO105" s="18"/>
      <c r="BP105" s="18"/>
      <c r="BQ105" s="18"/>
      <c r="BR105" s="18"/>
      <c r="BS105" s="18"/>
      <c r="BT105" s="18"/>
      <c r="BU105" s="18"/>
      <c r="BV105" s="18"/>
      <c r="BW105" s="18"/>
      <c r="BX105" s="18"/>
      <c r="BY105" s="18"/>
      <c r="BZ105" s="18"/>
      <c r="CA105" s="18"/>
      <c r="CB105" s="18"/>
      <c r="CC105" s="18"/>
      <c r="CD105" s="18"/>
      <c r="CE105" s="18"/>
      <c r="CF105" s="18"/>
      <c r="CG105" s="18"/>
      <c r="CH105" s="18"/>
      <c r="CI105" s="18"/>
      <c r="CJ105" s="18"/>
      <c r="CK105" s="18"/>
    </row>
    <row r="106" spans="1:89" ht="15" x14ac:dyDescent="0.2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</row>
    <row r="107" spans="1:89" ht="15" x14ac:dyDescent="0.2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  <c r="BS107" s="18"/>
      <c r="BT107" s="18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</row>
    <row r="108" spans="1:89" ht="15" x14ac:dyDescent="0.2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18"/>
      <c r="BK108" s="18"/>
      <c r="BL108" s="18"/>
      <c r="BM108" s="18"/>
      <c r="BN108" s="18"/>
      <c r="BO108" s="18"/>
      <c r="BP108" s="18"/>
      <c r="BQ108" s="18"/>
      <c r="BR108" s="18"/>
      <c r="BS108" s="18"/>
      <c r="BT108" s="18"/>
      <c r="BU108" s="18"/>
      <c r="BV108" s="18"/>
      <c r="BW108" s="18"/>
      <c r="BX108" s="18"/>
      <c r="BY108" s="18"/>
      <c r="BZ108" s="18"/>
      <c r="CA108" s="18"/>
      <c r="CB108" s="18"/>
      <c r="CC108" s="18"/>
      <c r="CD108" s="18"/>
      <c r="CE108" s="18"/>
      <c r="CF108" s="18"/>
      <c r="CG108" s="18"/>
      <c r="CH108" s="18"/>
      <c r="CI108" s="18"/>
      <c r="CJ108" s="18"/>
      <c r="CK108" s="18"/>
    </row>
    <row r="109" spans="1:89" ht="15" x14ac:dyDescent="0.2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18"/>
      <c r="BK109" s="18"/>
      <c r="BL109" s="18"/>
      <c r="BM109" s="18"/>
      <c r="BN109" s="18"/>
      <c r="BO109" s="18"/>
      <c r="BP109" s="18"/>
      <c r="BQ109" s="18"/>
      <c r="BR109" s="18"/>
      <c r="BS109" s="18"/>
      <c r="BT109" s="18"/>
      <c r="BU109" s="18"/>
      <c r="BV109" s="18"/>
      <c r="BW109" s="18"/>
      <c r="BX109" s="18"/>
      <c r="BY109" s="18"/>
      <c r="BZ109" s="18"/>
      <c r="CA109" s="18"/>
      <c r="CB109" s="18"/>
      <c r="CC109" s="18"/>
      <c r="CD109" s="18"/>
      <c r="CE109" s="18"/>
      <c r="CF109" s="18"/>
      <c r="CG109" s="18"/>
      <c r="CH109" s="18"/>
      <c r="CI109" s="18"/>
      <c r="CJ109" s="18"/>
      <c r="CK109" s="18"/>
    </row>
    <row r="110" spans="1:89" ht="15" x14ac:dyDescent="0.2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18"/>
      <c r="BK110" s="18"/>
      <c r="BL110" s="18"/>
      <c r="BM110" s="18"/>
      <c r="BN110" s="18"/>
      <c r="BO110" s="18"/>
      <c r="BP110" s="18"/>
      <c r="BQ110" s="18"/>
      <c r="BR110" s="18"/>
      <c r="BS110" s="18"/>
      <c r="BT110" s="18"/>
      <c r="BU110" s="18"/>
      <c r="BV110" s="18"/>
      <c r="BW110" s="18"/>
      <c r="BX110" s="18"/>
      <c r="BY110" s="18"/>
      <c r="BZ110" s="18"/>
      <c r="CA110" s="18"/>
      <c r="CB110" s="18"/>
      <c r="CC110" s="18"/>
      <c r="CD110" s="18"/>
      <c r="CE110" s="18"/>
      <c r="CF110" s="18"/>
      <c r="CG110" s="18"/>
      <c r="CH110" s="18"/>
      <c r="CI110" s="18"/>
      <c r="CJ110" s="18"/>
      <c r="CK110" s="18"/>
    </row>
    <row r="111" spans="1:89" ht="15" x14ac:dyDescent="0.2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18"/>
      <c r="BK111" s="18"/>
      <c r="BL111" s="18"/>
      <c r="BM111" s="18"/>
      <c r="BN111" s="18"/>
      <c r="BO111" s="18"/>
      <c r="BP111" s="18"/>
      <c r="BQ111" s="18"/>
      <c r="BR111" s="18"/>
      <c r="BS111" s="18"/>
      <c r="BT111" s="18"/>
      <c r="BU111" s="18"/>
      <c r="BV111" s="18"/>
      <c r="BW111" s="18"/>
      <c r="BX111" s="18"/>
      <c r="BY111" s="18"/>
      <c r="BZ111" s="18"/>
      <c r="CA111" s="18"/>
      <c r="CB111" s="18"/>
      <c r="CC111" s="18"/>
      <c r="CD111" s="18"/>
      <c r="CE111" s="18"/>
      <c r="CF111" s="18"/>
      <c r="CG111" s="18"/>
      <c r="CH111" s="18"/>
      <c r="CI111" s="18"/>
      <c r="CJ111" s="18"/>
      <c r="CK111" s="18"/>
    </row>
    <row r="112" spans="1:89" ht="15" x14ac:dyDescent="0.2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18"/>
      <c r="BU112" s="18"/>
      <c r="BV112" s="18"/>
      <c r="BW112" s="18"/>
      <c r="BX112" s="18"/>
      <c r="BY112" s="18"/>
      <c r="BZ112" s="18"/>
      <c r="CA112" s="18"/>
      <c r="CB112" s="18"/>
      <c r="CC112" s="18"/>
      <c r="CD112" s="18"/>
      <c r="CE112" s="18"/>
      <c r="CF112" s="18"/>
      <c r="CG112" s="18"/>
      <c r="CH112" s="18"/>
      <c r="CI112" s="18"/>
      <c r="CJ112" s="18"/>
      <c r="CK112" s="18"/>
    </row>
    <row r="113" spans="1:89" ht="15" x14ac:dyDescent="0.2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18"/>
      <c r="BK113" s="18"/>
      <c r="BL113" s="18"/>
      <c r="BM113" s="18"/>
      <c r="BN113" s="18"/>
      <c r="BO113" s="18"/>
      <c r="BP113" s="18"/>
      <c r="BQ113" s="18"/>
      <c r="BR113" s="18"/>
      <c r="BS113" s="18"/>
      <c r="BT113" s="18"/>
      <c r="BU113" s="18"/>
      <c r="BV113" s="18"/>
      <c r="BW113" s="18"/>
      <c r="BX113" s="18"/>
      <c r="BY113" s="18"/>
      <c r="BZ113" s="18"/>
      <c r="CA113" s="18"/>
      <c r="CB113" s="18"/>
      <c r="CC113" s="18"/>
      <c r="CD113" s="18"/>
      <c r="CE113" s="18"/>
      <c r="CF113" s="18"/>
      <c r="CG113" s="18"/>
      <c r="CH113" s="18"/>
      <c r="CI113" s="18"/>
      <c r="CJ113" s="18"/>
      <c r="CK113" s="18"/>
    </row>
    <row r="114" spans="1:89" ht="15" x14ac:dyDescent="0.2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18"/>
      <c r="BK114" s="18"/>
      <c r="BL114" s="18"/>
      <c r="BM114" s="18"/>
      <c r="BN114" s="18"/>
      <c r="BO114" s="18"/>
      <c r="BP114" s="18"/>
      <c r="BQ114" s="18"/>
      <c r="BR114" s="18"/>
      <c r="BS114" s="18"/>
      <c r="BT114" s="18"/>
      <c r="BU114" s="18"/>
      <c r="BV114" s="18"/>
      <c r="BW114" s="18"/>
      <c r="BX114" s="18"/>
      <c r="BY114" s="18"/>
      <c r="BZ114" s="18"/>
      <c r="CA114" s="18"/>
      <c r="CB114" s="18"/>
      <c r="CC114" s="18"/>
      <c r="CD114" s="18"/>
      <c r="CE114" s="18"/>
      <c r="CF114" s="18"/>
      <c r="CG114" s="18"/>
      <c r="CH114" s="18"/>
      <c r="CI114" s="18"/>
      <c r="CJ114" s="18"/>
      <c r="CK114" s="18"/>
    </row>
    <row r="115" spans="1:89" ht="15" x14ac:dyDescent="0.2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  <c r="BL115" s="18"/>
      <c r="BM115" s="18"/>
      <c r="BN115" s="18"/>
      <c r="BO115" s="18"/>
      <c r="BP115" s="18"/>
      <c r="BQ115" s="18"/>
      <c r="BR115" s="18"/>
      <c r="BS115" s="18"/>
      <c r="BT115" s="18"/>
      <c r="BU115" s="18"/>
      <c r="BV115" s="18"/>
      <c r="BW115" s="18"/>
      <c r="BX115" s="18"/>
      <c r="BY115" s="18"/>
      <c r="BZ115" s="18"/>
      <c r="CA115" s="18"/>
      <c r="CB115" s="18"/>
      <c r="CC115" s="18"/>
      <c r="CD115" s="18"/>
      <c r="CE115" s="18"/>
      <c r="CF115" s="18"/>
      <c r="CG115" s="18"/>
      <c r="CH115" s="18"/>
      <c r="CI115" s="18"/>
      <c r="CJ115" s="18"/>
      <c r="CK115" s="18"/>
    </row>
    <row r="116" spans="1:89" ht="15" x14ac:dyDescent="0.2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18"/>
      <c r="BK116" s="18"/>
      <c r="BL116" s="18"/>
      <c r="BM116" s="18"/>
      <c r="BN116" s="18"/>
      <c r="BO116" s="18"/>
      <c r="BP116" s="18"/>
      <c r="BQ116" s="18"/>
      <c r="BR116" s="18"/>
      <c r="BS116" s="18"/>
      <c r="BT116" s="18"/>
      <c r="BU116" s="18"/>
      <c r="BV116" s="18"/>
      <c r="BW116" s="18"/>
      <c r="BX116" s="18"/>
      <c r="BY116" s="18"/>
      <c r="BZ116" s="18"/>
      <c r="CA116" s="18"/>
      <c r="CB116" s="18"/>
      <c r="CC116" s="18"/>
      <c r="CD116" s="18"/>
      <c r="CE116" s="18"/>
      <c r="CF116" s="18"/>
      <c r="CG116" s="18"/>
      <c r="CH116" s="18"/>
      <c r="CI116" s="18"/>
      <c r="CJ116" s="18"/>
      <c r="CK116" s="18"/>
    </row>
    <row r="117" spans="1:89" ht="15" x14ac:dyDescent="0.2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18"/>
      <c r="BK117" s="18"/>
      <c r="BL117" s="18"/>
      <c r="BM117" s="18"/>
      <c r="BN117" s="18"/>
      <c r="BO117" s="18"/>
      <c r="BP117" s="18"/>
      <c r="BQ117" s="18"/>
      <c r="BR117" s="18"/>
      <c r="BS117" s="18"/>
      <c r="BT117" s="18"/>
      <c r="BU117" s="18"/>
      <c r="BV117" s="18"/>
      <c r="BW117" s="18"/>
      <c r="BX117" s="18"/>
      <c r="BY117" s="18"/>
      <c r="BZ117" s="18"/>
      <c r="CA117" s="18"/>
      <c r="CB117" s="18"/>
      <c r="CC117" s="18"/>
      <c r="CD117" s="18"/>
      <c r="CE117" s="18"/>
      <c r="CF117" s="18"/>
      <c r="CG117" s="18"/>
      <c r="CH117" s="18"/>
      <c r="CI117" s="18"/>
      <c r="CJ117" s="18"/>
      <c r="CK117" s="18"/>
    </row>
    <row r="118" spans="1:89" ht="15" x14ac:dyDescent="0.2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  <c r="BA118" s="18"/>
      <c r="BB118" s="18"/>
      <c r="BC118" s="18"/>
      <c r="BD118" s="18"/>
      <c r="BE118" s="18"/>
      <c r="BF118" s="18"/>
      <c r="BG118" s="18"/>
      <c r="BH118" s="18"/>
      <c r="BI118" s="18"/>
      <c r="BJ118" s="18"/>
      <c r="BK118" s="18"/>
      <c r="BL118" s="18"/>
      <c r="BM118" s="18"/>
      <c r="BN118" s="18"/>
      <c r="BO118" s="18"/>
      <c r="BP118" s="18"/>
      <c r="BQ118" s="18"/>
      <c r="BR118" s="18"/>
      <c r="BS118" s="18"/>
      <c r="BT118" s="18"/>
      <c r="BU118" s="18"/>
      <c r="BV118" s="18"/>
      <c r="BW118" s="18"/>
      <c r="BX118" s="18"/>
      <c r="BY118" s="18"/>
      <c r="BZ118" s="18"/>
      <c r="CA118" s="18"/>
      <c r="CB118" s="18"/>
      <c r="CC118" s="18"/>
      <c r="CD118" s="18"/>
      <c r="CE118" s="18"/>
      <c r="CF118" s="18"/>
      <c r="CG118" s="18"/>
      <c r="CH118" s="18"/>
      <c r="CI118" s="18"/>
      <c r="CJ118" s="18"/>
      <c r="CK118" s="18"/>
    </row>
    <row r="119" spans="1:89" ht="15" x14ac:dyDescent="0.2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8"/>
      <c r="BJ119" s="18"/>
      <c r="BK119" s="18"/>
      <c r="BL119" s="18"/>
      <c r="BM119" s="18"/>
      <c r="BN119" s="18"/>
      <c r="BO119" s="18"/>
      <c r="BP119" s="18"/>
      <c r="BQ119" s="18"/>
      <c r="BR119" s="18"/>
      <c r="BS119" s="18"/>
      <c r="BT119" s="18"/>
      <c r="BU119" s="18"/>
      <c r="BV119" s="18"/>
      <c r="BW119" s="18"/>
      <c r="BX119" s="18"/>
      <c r="BY119" s="18"/>
      <c r="BZ119" s="18"/>
      <c r="CA119" s="18"/>
      <c r="CB119" s="18"/>
      <c r="CC119" s="18"/>
      <c r="CD119" s="18"/>
      <c r="CE119" s="18"/>
      <c r="CF119" s="18"/>
      <c r="CG119" s="18"/>
      <c r="CH119" s="18"/>
      <c r="CI119" s="18"/>
      <c r="CJ119" s="18"/>
      <c r="CK119" s="18"/>
    </row>
    <row r="120" spans="1:89" ht="15" x14ac:dyDescent="0.2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18"/>
      <c r="BK120" s="18"/>
      <c r="BL120" s="18"/>
      <c r="BM120" s="18"/>
      <c r="BN120" s="18"/>
      <c r="BO120" s="18"/>
      <c r="BP120" s="18"/>
      <c r="BQ120" s="18"/>
      <c r="BR120" s="18"/>
      <c r="BS120" s="18"/>
      <c r="BT120" s="18"/>
      <c r="BU120" s="18"/>
      <c r="BV120" s="18"/>
      <c r="BW120" s="18"/>
      <c r="BX120" s="18"/>
      <c r="BY120" s="18"/>
      <c r="BZ120" s="18"/>
      <c r="CA120" s="18"/>
      <c r="CB120" s="18"/>
      <c r="CC120" s="18"/>
      <c r="CD120" s="18"/>
      <c r="CE120" s="18"/>
      <c r="CF120" s="18"/>
      <c r="CG120" s="18"/>
      <c r="CH120" s="18"/>
      <c r="CI120" s="18"/>
      <c r="CJ120" s="18"/>
      <c r="CK120" s="18"/>
    </row>
    <row r="121" spans="1:89" ht="15" x14ac:dyDescent="0.2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18"/>
      <c r="BK121" s="18"/>
      <c r="BL121" s="18"/>
      <c r="BM121" s="18"/>
      <c r="BN121" s="18"/>
      <c r="BO121" s="18"/>
      <c r="BP121" s="18"/>
      <c r="BQ121" s="18"/>
      <c r="BR121" s="18"/>
      <c r="BS121" s="18"/>
      <c r="BT121" s="18"/>
      <c r="BU121" s="18"/>
      <c r="BV121" s="18"/>
      <c r="BW121" s="18"/>
      <c r="BX121" s="18"/>
      <c r="BY121" s="18"/>
      <c r="BZ121" s="18"/>
      <c r="CA121" s="18"/>
      <c r="CB121" s="18"/>
      <c r="CC121" s="18"/>
      <c r="CD121" s="18"/>
      <c r="CE121" s="18"/>
      <c r="CF121" s="18"/>
      <c r="CG121" s="18"/>
      <c r="CH121" s="18"/>
      <c r="CI121" s="18"/>
      <c r="CJ121" s="18"/>
      <c r="CK121" s="18"/>
    </row>
    <row r="122" spans="1:89" ht="15" x14ac:dyDescent="0.2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18"/>
      <c r="BK122" s="18"/>
      <c r="BL122" s="18"/>
      <c r="BM122" s="18"/>
      <c r="BN122" s="18"/>
      <c r="BO122" s="18"/>
      <c r="BP122" s="18"/>
      <c r="BQ122" s="18"/>
      <c r="BR122" s="18"/>
      <c r="BS122" s="18"/>
      <c r="BT122" s="18"/>
      <c r="BU122" s="18"/>
      <c r="BV122" s="18"/>
      <c r="BW122" s="18"/>
      <c r="BX122" s="18"/>
      <c r="BY122" s="18"/>
      <c r="BZ122" s="18"/>
      <c r="CA122" s="18"/>
      <c r="CB122" s="18"/>
      <c r="CC122" s="18"/>
      <c r="CD122" s="18"/>
      <c r="CE122" s="18"/>
      <c r="CF122" s="18"/>
      <c r="CG122" s="18"/>
      <c r="CH122" s="18"/>
      <c r="CI122" s="18"/>
      <c r="CJ122" s="18"/>
      <c r="CK122" s="18"/>
    </row>
    <row r="123" spans="1:89" ht="15" x14ac:dyDescent="0.2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18"/>
      <c r="BK123" s="18"/>
      <c r="BL123" s="18"/>
      <c r="BM123" s="18"/>
      <c r="BN123" s="18"/>
      <c r="BO123" s="18"/>
      <c r="BP123" s="18"/>
      <c r="BQ123" s="18"/>
      <c r="BR123" s="18"/>
      <c r="BS123" s="18"/>
      <c r="BT123" s="18"/>
      <c r="BU123" s="18"/>
      <c r="BV123" s="18"/>
      <c r="BW123" s="18"/>
      <c r="BX123" s="18"/>
      <c r="BY123" s="18"/>
      <c r="BZ123" s="18"/>
      <c r="CA123" s="18"/>
      <c r="CB123" s="18"/>
      <c r="CC123" s="18"/>
      <c r="CD123" s="18"/>
      <c r="CE123" s="18"/>
      <c r="CF123" s="18"/>
      <c r="CG123" s="18"/>
      <c r="CH123" s="18"/>
      <c r="CI123" s="18"/>
      <c r="CJ123" s="18"/>
      <c r="CK123" s="18"/>
    </row>
    <row r="124" spans="1:89" ht="15" x14ac:dyDescent="0.2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18"/>
      <c r="BK124" s="18"/>
      <c r="BL124" s="18"/>
      <c r="BM124" s="18"/>
      <c r="BN124" s="18"/>
      <c r="BO124" s="18"/>
      <c r="BP124" s="18"/>
      <c r="BQ124" s="18"/>
      <c r="BR124" s="18"/>
      <c r="BS124" s="18"/>
      <c r="BT124" s="18"/>
      <c r="BU124" s="18"/>
      <c r="BV124" s="18"/>
      <c r="BW124" s="18"/>
      <c r="BX124" s="18"/>
      <c r="BY124" s="18"/>
      <c r="BZ124" s="18"/>
      <c r="CA124" s="18"/>
      <c r="CB124" s="18"/>
      <c r="CC124" s="18"/>
      <c r="CD124" s="18"/>
      <c r="CE124" s="18"/>
      <c r="CF124" s="18"/>
      <c r="CG124" s="18"/>
      <c r="CH124" s="18"/>
      <c r="CI124" s="18"/>
      <c r="CJ124" s="18"/>
      <c r="CK124" s="18"/>
    </row>
    <row r="125" spans="1:89" ht="15" x14ac:dyDescent="0.2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8"/>
      <c r="BJ125" s="18"/>
      <c r="BK125" s="18"/>
      <c r="BL125" s="18"/>
      <c r="BM125" s="18"/>
      <c r="BN125" s="18"/>
      <c r="BO125" s="18"/>
      <c r="BP125" s="18"/>
      <c r="BQ125" s="18"/>
      <c r="BR125" s="18"/>
      <c r="BS125" s="18"/>
      <c r="BT125" s="18"/>
      <c r="BU125" s="18"/>
      <c r="BV125" s="18"/>
      <c r="BW125" s="18"/>
      <c r="BX125" s="18"/>
      <c r="BY125" s="18"/>
      <c r="BZ125" s="18"/>
      <c r="CA125" s="18"/>
      <c r="CB125" s="18"/>
      <c r="CC125" s="18"/>
      <c r="CD125" s="18"/>
      <c r="CE125" s="18"/>
      <c r="CF125" s="18"/>
      <c r="CG125" s="18"/>
      <c r="CH125" s="18"/>
      <c r="CI125" s="18"/>
      <c r="CJ125" s="18"/>
      <c r="CK125" s="18"/>
    </row>
    <row r="126" spans="1:89" ht="15" x14ac:dyDescent="0.2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  <c r="BA126" s="18"/>
      <c r="BB126" s="18"/>
      <c r="BC126" s="18"/>
      <c r="BD126" s="18"/>
      <c r="BE126" s="18"/>
      <c r="BF126" s="18"/>
      <c r="BG126" s="18"/>
      <c r="BH126" s="18"/>
      <c r="BI126" s="18"/>
      <c r="BJ126" s="18"/>
      <c r="BK126" s="18"/>
      <c r="BL126" s="18"/>
      <c r="BM126" s="18"/>
      <c r="BN126" s="18"/>
      <c r="BO126" s="18"/>
      <c r="BP126" s="18"/>
      <c r="BQ126" s="18"/>
      <c r="BR126" s="18"/>
      <c r="BS126" s="18"/>
      <c r="BT126" s="18"/>
      <c r="BU126" s="18"/>
      <c r="BV126" s="18"/>
      <c r="BW126" s="18"/>
      <c r="BX126" s="18"/>
      <c r="BY126" s="18"/>
      <c r="BZ126" s="18"/>
      <c r="CA126" s="18"/>
      <c r="CB126" s="18"/>
      <c r="CC126" s="18"/>
      <c r="CD126" s="18"/>
      <c r="CE126" s="18"/>
      <c r="CF126" s="18"/>
      <c r="CG126" s="18"/>
      <c r="CH126" s="18"/>
      <c r="CI126" s="18"/>
      <c r="CJ126" s="18"/>
      <c r="CK126" s="18"/>
    </row>
    <row r="127" spans="1:89" ht="15" x14ac:dyDescent="0.2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  <c r="BA127" s="18"/>
      <c r="BB127" s="18"/>
      <c r="BC127" s="18"/>
      <c r="BD127" s="18"/>
      <c r="BE127" s="18"/>
      <c r="BF127" s="18"/>
      <c r="BG127" s="18"/>
      <c r="BH127" s="18"/>
      <c r="BI127" s="18"/>
      <c r="BJ127" s="18"/>
      <c r="BK127" s="18"/>
      <c r="BL127" s="18"/>
      <c r="BM127" s="18"/>
      <c r="BN127" s="18"/>
      <c r="BO127" s="18"/>
      <c r="BP127" s="18"/>
      <c r="BQ127" s="18"/>
      <c r="BR127" s="18"/>
      <c r="BS127" s="18"/>
      <c r="BT127" s="18"/>
      <c r="BU127" s="18"/>
      <c r="BV127" s="18"/>
      <c r="BW127" s="18"/>
      <c r="BX127" s="18"/>
      <c r="BY127" s="18"/>
      <c r="BZ127" s="18"/>
      <c r="CA127" s="18"/>
      <c r="CB127" s="18"/>
      <c r="CC127" s="18"/>
      <c r="CD127" s="18"/>
      <c r="CE127" s="18"/>
      <c r="CF127" s="18"/>
      <c r="CG127" s="18"/>
      <c r="CH127" s="18"/>
      <c r="CI127" s="18"/>
      <c r="CJ127" s="18"/>
      <c r="CK127" s="18"/>
    </row>
    <row r="128" spans="1:89" ht="15" x14ac:dyDescent="0.2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  <c r="BA128" s="18"/>
      <c r="BB128" s="18"/>
      <c r="BC128" s="18"/>
      <c r="BD128" s="18"/>
      <c r="BE128" s="18"/>
      <c r="BF128" s="18"/>
      <c r="BG128" s="18"/>
      <c r="BH128" s="18"/>
      <c r="BI128" s="18"/>
      <c r="BJ128" s="18"/>
      <c r="BK128" s="18"/>
      <c r="BL128" s="18"/>
      <c r="BM128" s="18"/>
      <c r="BN128" s="18"/>
      <c r="BO128" s="18"/>
      <c r="BP128" s="18"/>
      <c r="BQ128" s="18"/>
      <c r="BR128" s="18"/>
      <c r="BS128" s="18"/>
      <c r="BT128" s="18"/>
      <c r="BU128" s="18"/>
      <c r="BV128" s="18"/>
      <c r="BW128" s="18"/>
      <c r="BX128" s="18"/>
      <c r="BY128" s="18"/>
      <c r="BZ128" s="18"/>
      <c r="CA128" s="18"/>
      <c r="CB128" s="18"/>
      <c r="CC128" s="18"/>
      <c r="CD128" s="18"/>
      <c r="CE128" s="18"/>
      <c r="CF128" s="18"/>
      <c r="CG128" s="18"/>
      <c r="CH128" s="18"/>
      <c r="CI128" s="18"/>
      <c r="CJ128" s="18"/>
      <c r="CK128" s="18"/>
    </row>
    <row r="129" spans="1:89" ht="15" x14ac:dyDescent="0.2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  <c r="BA129" s="18"/>
      <c r="BB129" s="18"/>
      <c r="BC129" s="18"/>
      <c r="BD129" s="18"/>
      <c r="BE129" s="18"/>
      <c r="BF129" s="18"/>
      <c r="BG129" s="18"/>
      <c r="BH129" s="18"/>
      <c r="BI129" s="18"/>
      <c r="BJ129" s="18"/>
      <c r="BK129" s="18"/>
      <c r="BL129" s="18"/>
      <c r="BM129" s="18"/>
      <c r="BN129" s="18"/>
      <c r="BO129" s="18"/>
      <c r="BP129" s="18"/>
      <c r="BQ129" s="18"/>
      <c r="BR129" s="18"/>
      <c r="BS129" s="18"/>
      <c r="BT129" s="18"/>
      <c r="BU129" s="18"/>
      <c r="BV129" s="18"/>
      <c r="BW129" s="18"/>
      <c r="BX129" s="18"/>
      <c r="BY129" s="18"/>
      <c r="BZ129" s="18"/>
      <c r="CA129" s="18"/>
      <c r="CB129" s="18"/>
      <c r="CC129" s="18"/>
      <c r="CD129" s="18"/>
      <c r="CE129" s="18"/>
      <c r="CF129" s="18"/>
      <c r="CG129" s="18"/>
      <c r="CH129" s="18"/>
      <c r="CI129" s="18"/>
      <c r="CJ129" s="18"/>
      <c r="CK129" s="18"/>
    </row>
    <row r="130" spans="1:89" ht="15" x14ac:dyDescent="0.2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  <c r="BA130" s="18"/>
      <c r="BB130" s="18"/>
      <c r="BC130" s="18"/>
      <c r="BD130" s="18"/>
      <c r="BE130" s="18"/>
      <c r="BF130" s="18"/>
      <c r="BG130" s="18"/>
      <c r="BH130" s="18"/>
      <c r="BI130" s="18"/>
      <c r="BJ130" s="18"/>
      <c r="BK130" s="18"/>
      <c r="BL130" s="18"/>
      <c r="BM130" s="18"/>
      <c r="BN130" s="18"/>
      <c r="BO130" s="18"/>
      <c r="BP130" s="18"/>
      <c r="BQ130" s="18"/>
      <c r="BR130" s="18"/>
      <c r="BS130" s="18"/>
      <c r="BT130" s="18"/>
      <c r="BU130" s="18"/>
      <c r="BV130" s="18"/>
      <c r="BW130" s="18"/>
      <c r="BX130" s="18"/>
      <c r="BY130" s="18"/>
      <c r="BZ130" s="18"/>
      <c r="CA130" s="18"/>
      <c r="CB130" s="18"/>
      <c r="CC130" s="18"/>
      <c r="CD130" s="18"/>
      <c r="CE130" s="18"/>
      <c r="CF130" s="18"/>
      <c r="CG130" s="18"/>
      <c r="CH130" s="18"/>
      <c r="CI130" s="18"/>
      <c r="CJ130" s="18"/>
      <c r="CK130" s="18"/>
    </row>
    <row r="131" spans="1:89" ht="15" x14ac:dyDescent="0.2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  <c r="BD131" s="18"/>
      <c r="BE131" s="18"/>
      <c r="BF131" s="18"/>
      <c r="BG131" s="18"/>
      <c r="BH131" s="18"/>
      <c r="BI131" s="18"/>
      <c r="BJ131" s="18"/>
      <c r="BK131" s="18"/>
      <c r="BL131" s="18"/>
      <c r="BM131" s="18"/>
      <c r="BN131" s="18"/>
      <c r="BO131" s="18"/>
      <c r="BP131" s="18"/>
      <c r="BQ131" s="18"/>
      <c r="BR131" s="18"/>
      <c r="BS131" s="18"/>
      <c r="BT131" s="18"/>
      <c r="BU131" s="18"/>
      <c r="BV131" s="18"/>
      <c r="BW131" s="18"/>
      <c r="BX131" s="18"/>
      <c r="BY131" s="18"/>
      <c r="BZ131" s="18"/>
      <c r="CA131" s="18"/>
      <c r="CB131" s="18"/>
      <c r="CC131" s="18"/>
      <c r="CD131" s="18"/>
      <c r="CE131" s="18"/>
      <c r="CF131" s="18"/>
      <c r="CG131" s="18"/>
      <c r="CH131" s="18"/>
      <c r="CI131" s="18"/>
      <c r="CJ131" s="18"/>
      <c r="CK131" s="18"/>
    </row>
    <row r="132" spans="1:89" ht="15" x14ac:dyDescent="0.2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  <c r="BF132" s="18"/>
      <c r="BG132" s="18"/>
      <c r="BH132" s="18"/>
      <c r="BI132" s="18"/>
      <c r="BJ132" s="18"/>
      <c r="BK132" s="18"/>
      <c r="BL132" s="18"/>
      <c r="BM132" s="18"/>
      <c r="BN132" s="18"/>
      <c r="BO132" s="18"/>
      <c r="BP132" s="18"/>
      <c r="BQ132" s="18"/>
      <c r="BR132" s="18"/>
      <c r="BS132" s="18"/>
      <c r="BT132" s="18"/>
      <c r="BU132" s="18"/>
      <c r="BV132" s="18"/>
      <c r="BW132" s="18"/>
      <c r="BX132" s="18"/>
      <c r="BY132" s="18"/>
      <c r="BZ132" s="18"/>
      <c r="CA132" s="18"/>
      <c r="CB132" s="18"/>
      <c r="CC132" s="18"/>
      <c r="CD132" s="18"/>
      <c r="CE132" s="18"/>
      <c r="CF132" s="18"/>
      <c r="CG132" s="18"/>
      <c r="CH132" s="18"/>
      <c r="CI132" s="18"/>
      <c r="CJ132" s="18"/>
      <c r="CK132" s="18"/>
    </row>
    <row r="133" spans="1:89" ht="15" x14ac:dyDescent="0.2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  <c r="BF133" s="18"/>
      <c r="BG133" s="18"/>
      <c r="BH133" s="18"/>
      <c r="BI133" s="18"/>
      <c r="BJ133" s="18"/>
      <c r="BK133" s="18"/>
      <c r="BL133" s="18"/>
      <c r="BM133" s="18"/>
      <c r="BN133" s="18"/>
      <c r="BO133" s="18"/>
      <c r="BP133" s="18"/>
      <c r="BQ133" s="18"/>
      <c r="BR133" s="18"/>
      <c r="BS133" s="18"/>
      <c r="BT133" s="18"/>
      <c r="BU133" s="18"/>
      <c r="BV133" s="18"/>
      <c r="BW133" s="18"/>
      <c r="BX133" s="18"/>
      <c r="BY133" s="18"/>
      <c r="BZ133" s="18"/>
      <c r="CA133" s="18"/>
      <c r="CB133" s="18"/>
      <c r="CC133" s="18"/>
      <c r="CD133" s="18"/>
      <c r="CE133" s="18"/>
      <c r="CF133" s="18"/>
      <c r="CG133" s="18"/>
      <c r="CH133" s="18"/>
      <c r="CI133" s="18"/>
      <c r="CJ133" s="18"/>
      <c r="CK133" s="18"/>
    </row>
    <row r="134" spans="1:89" ht="15" x14ac:dyDescent="0.2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  <c r="BF134" s="18"/>
      <c r="BG134" s="18"/>
      <c r="BH134" s="18"/>
      <c r="BI134" s="18"/>
      <c r="BJ134" s="18"/>
      <c r="BK134" s="18"/>
      <c r="BL134" s="18"/>
      <c r="BM134" s="18"/>
      <c r="BN134" s="18"/>
      <c r="BO134" s="18"/>
      <c r="BP134" s="18"/>
      <c r="BQ134" s="18"/>
      <c r="BR134" s="18"/>
      <c r="BS134" s="18"/>
      <c r="BT134" s="18"/>
      <c r="BU134" s="18"/>
      <c r="BV134" s="18"/>
      <c r="BW134" s="18"/>
      <c r="BX134" s="18"/>
      <c r="BY134" s="18"/>
      <c r="BZ134" s="18"/>
      <c r="CA134" s="18"/>
      <c r="CB134" s="18"/>
      <c r="CC134" s="18"/>
      <c r="CD134" s="18"/>
      <c r="CE134" s="18"/>
      <c r="CF134" s="18"/>
      <c r="CG134" s="18"/>
      <c r="CH134" s="18"/>
      <c r="CI134" s="18"/>
      <c r="CJ134" s="18"/>
      <c r="CK134" s="18"/>
    </row>
    <row r="135" spans="1:89" ht="15" x14ac:dyDescent="0.2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  <c r="BF135" s="18"/>
      <c r="BG135" s="18"/>
      <c r="BH135" s="18"/>
      <c r="BI135" s="18"/>
      <c r="BJ135" s="18"/>
      <c r="BK135" s="18"/>
      <c r="BL135" s="18"/>
      <c r="BM135" s="18"/>
      <c r="BN135" s="18"/>
      <c r="BO135" s="18"/>
      <c r="BP135" s="18"/>
      <c r="BQ135" s="18"/>
      <c r="BR135" s="18"/>
      <c r="BS135" s="18"/>
      <c r="BT135" s="18"/>
      <c r="BU135" s="18"/>
      <c r="BV135" s="18"/>
      <c r="BW135" s="18"/>
      <c r="BX135" s="18"/>
      <c r="BY135" s="18"/>
      <c r="BZ135" s="18"/>
      <c r="CA135" s="18"/>
      <c r="CB135" s="18"/>
      <c r="CC135" s="18"/>
      <c r="CD135" s="18"/>
      <c r="CE135" s="18"/>
      <c r="CF135" s="18"/>
      <c r="CG135" s="18"/>
      <c r="CH135" s="18"/>
      <c r="CI135" s="18"/>
      <c r="CJ135" s="18"/>
      <c r="CK135" s="18"/>
    </row>
    <row r="136" spans="1:89" ht="15" x14ac:dyDescent="0.2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  <c r="BA136" s="18"/>
      <c r="BB136" s="18"/>
      <c r="BC136" s="18"/>
      <c r="BD136" s="18"/>
      <c r="BE136" s="18"/>
      <c r="BF136" s="18"/>
      <c r="BG136" s="18"/>
      <c r="BH136" s="18"/>
      <c r="BI136" s="18"/>
      <c r="BJ136" s="18"/>
      <c r="BK136" s="18"/>
      <c r="BL136" s="18"/>
      <c r="BM136" s="18"/>
      <c r="BN136" s="18"/>
      <c r="BO136" s="18"/>
      <c r="BP136" s="18"/>
      <c r="BQ136" s="18"/>
      <c r="BR136" s="18"/>
      <c r="BS136" s="18"/>
      <c r="BT136" s="18"/>
      <c r="BU136" s="18"/>
      <c r="BV136" s="18"/>
      <c r="BW136" s="18"/>
      <c r="BX136" s="18"/>
      <c r="BY136" s="18"/>
      <c r="BZ136" s="18"/>
      <c r="CA136" s="18"/>
      <c r="CB136" s="18"/>
      <c r="CC136" s="18"/>
      <c r="CD136" s="18"/>
      <c r="CE136" s="18"/>
      <c r="CF136" s="18"/>
      <c r="CG136" s="18"/>
      <c r="CH136" s="18"/>
      <c r="CI136" s="18"/>
      <c r="CJ136" s="18"/>
      <c r="CK136" s="18"/>
    </row>
    <row r="137" spans="1:89" ht="15" x14ac:dyDescent="0.2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  <c r="BF137" s="18"/>
      <c r="BG137" s="18"/>
      <c r="BH137" s="18"/>
      <c r="BI137" s="18"/>
      <c r="BJ137" s="18"/>
      <c r="BK137" s="18"/>
      <c r="BL137" s="18"/>
      <c r="BM137" s="18"/>
      <c r="BN137" s="18"/>
      <c r="BO137" s="18"/>
      <c r="BP137" s="18"/>
      <c r="BQ137" s="18"/>
      <c r="BR137" s="18"/>
      <c r="BS137" s="18"/>
      <c r="BT137" s="18"/>
      <c r="BU137" s="18"/>
      <c r="BV137" s="18"/>
      <c r="BW137" s="18"/>
      <c r="BX137" s="18"/>
      <c r="BY137" s="18"/>
      <c r="BZ137" s="18"/>
      <c r="CA137" s="18"/>
      <c r="CB137" s="18"/>
      <c r="CC137" s="18"/>
      <c r="CD137" s="18"/>
      <c r="CE137" s="18"/>
      <c r="CF137" s="18"/>
      <c r="CG137" s="18"/>
      <c r="CH137" s="18"/>
      <c r="CI137" s="18"/>
      <c r="CJ137" s="18"/>
      <c r="CK137" s="18"/>
    </row>
    <row r="138" spans="1:89" ht="15" x14ac:dyDescent="0.2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8"/>
      <c r="BE138" s="18"/>
      <c r="BF138" s="18"/>
      <c r="BG138" s="18"/>
      <c r="BH138" s="18"/>
      <c r="BI138" s="18"/>
      <c r="BJ138" s="18"/>
      <c r="BK138" s="18"/>
      <c r="BL138" s="18"/>
      <c r="BM138" s="18"/>
      <c r="BN138" s="18"/>
      <c r="BO138" s="18"/>
      <c r="BP138" s="18"/>
      <c r="BQ138" s="18"/>
      <c r="BR138" s="18"/>
      <c r="BS138" s="18"/>
      <c r="BT138" s="18"/>
      <c r="BU138" s="18"/>
      <c r="BV138" s="18"/>
      <c r="BW138" s="18"/>
      <c r="BX138" s="18"/>
      <c r="BY138" s="18"/>
      <c r="BZ138" s="18"/>
      <c r="CA138" s="18"/>
      <c r="CB138" s="18"/>
      <c r="CC138" s="18"/>
      <c r="CD138" s="18"/>
      <c r="CE138" s="18"/>
      <c r="CF138" s="18"/>
      <c r="CG138" s="18"/>
      <c r="CH138" s="18"/>
      <c r="CI138" s="18"/>
      <c r="CJ138" s="18"/>
      <c r="CK138" s="18"/>
    </row>
    <row r="139" spans="1:89" ht="15" x14ac:dyDescent="0.2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  <c r="BF139" s="18"/>
      <c r="BG139" s="18"/>
      <c r="BH139" s="18"/>
      <c r="BI139" s="18"/>
      <c r="BJ139" s="18"/>
      <c r="BK139" s="18"/>
      <c r="BL139" s="18"/>
      <c r="BM139" s="18"/>
      <c r="BN139" s="18"/>
      <c r="BO139" s="18"/>
      <c r="BP139" s="18"/>
      <c r="BQ139" s="18"/>
      <c r="BR139" s="18"/>
      <c r="BS139" s="18"/>
      <c r="BT139" s="18"/>
      <c r="BU139" s="18"/>
      <c r="BV139" s="18"/>
      <c r="BW139" s="18"/>
      <c r="BX139" s="18"/>
      <c r="BY139" s="18"/>
      <c r="BZ139" s="18"/>
      <c r="CA139" s="18"/>
      <c r="CB139" s="18"/>
      <c r="CC139" s="18"/>
      <c r="CD139" s="18"/>
      <c r="CE139" s="18"/>
      <c r="CF139" s="18"/>
      <c r="CG139" s="18"/>
      <c r="CH139" s="18"/>
      <c r="CI139" s="18"/>
      <c r="CJ139" s="18"/>
      <c r="CK139" s="18"/>
    </row>
    <row r="140" spans="1:89" ht="15" x14ac:dyDescent="0.2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  <c r="BA140" s="18"/>
      <c r="BB140" s="18"/>
      <c r="BC140" s="18"/>
      <c r="BD140" s="18"/>
      <c r="BE140" s="18"/>
      <c r="BF140" s="18"/>
      <c r="BG140" s="18"/>
      <c r="BH140" s="18"/>
      <c r="BI140" s="18"/>
      <c r="BJ140" s="18"/>
      <c r="BK140" s="18"/>
      <c r="BL140" s="18"/>
      <c r="BM140" s="18"/>
      <c r="BN140" s="18"/>
      <c r="BO140" s="18"/>
      <c r="BP140" s="18"/>
      <c r="BQ140" s="18"/>
      <c r="BR140" s="18"/>
      <c r="BS140" s="18"/>
      <c r="BT140" s="18"/>
      <c r="BU140" s="18"/>
      <c r="BV140" s="18"/>
      <c r="BW140" s="18"/>
      <c r="BX140" s="18"/>
      <c r="BY140" s="18"/>
      <c r="BZ140" s="18"/>
      <c r="CA140" s="18"/>
      <c r="CB140" s="18"/>
      <c r="CC140" s="18"/>
      <c r="CD140" s="18"/>
      <c r="CE140" s="18"/>
      <c r="CF140" s="18"/>
      <c r="CG140" s="18"/>
      <c r="CH140" s="18"/>
      <c r="CI140" s="18"/>
      <c r="CJ140" s="18"/>
      <c r="CK140" s="18"/>
    </row>
    <row r="141" spans="1:89" ht="15" x14ac:dyDescent="0.2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  <c r="BA141" s="18"/>
      <c r="BB141" s="18"/>
      <c r="BC141" s="18"/>
      <c r="BD141" s="18"/>
      <c r="BE141" s="18"/>
      <c r="BF141" s="18"/>
      <c r="BG141" s="18"/>
      <c r="BH141" s="18"/>
      <c r="BI141" s="18"/>
      <c r="BJ141" s="18"/>
      <c r="BK141" s="18"/>
      <c r="BL141" s="18"/>
      <c r="BM141" s="18"/>
      <c r="BN141" s="18"/>
      <c r="BO141" s="18"/>
      <c r="BP141" s="18"/>
      <c r="BQ141" s="18"/>
      <c r="BR141" s="18"/>
      <c r="BS141" s="18"/>
      <c r="BT141" s="18"/>
      <c r="BU141" s="18"/>
      <c r="BV141" s="18"/>
      <c r="BW141" s="18"/>
      <c r="BX141" s="18"/>
      <c r="BY141" s="18"/>
      <c r="BZ141" s="18"/>
      <c r="CA141" s="18"/>
      <c r="CB141" s="18"/>
      <c r="CC141" s="18"/>
      <c r="CD141" s="18"/>
      <c r="CE141" s="18"/>
      <c r="CF141" s="18"/>
      <c r="CG141" s="18"/>
      <c r="CH141" s="18"/>
      <c r="CI141" s="18"/>
      <c r="CJ141" s="18"/>
      <c r="CK141" s="18"/>
    </row>
    <row r="142" spans="1:89" ht="15" x14ac:dyDescent="0.2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18"/>
      <c r="AV142" s="18"/>
      <c r="AW142" s="18"/>
      <c r="AX142" s="18"/>
      <c r="AY142" s="18"/>
      <c r="AZ142" s="18"/>
      <c r="BA142" s="18"/>
      <c r="BB142" s="18"/>
      <c r="BC142" s="18"/>
      <c r="BD142" s="18"/>
      <c r="BE142" s="18"/>
      <c r="BF142" s="18"/>
      <c r="BG142" s="18"/>
      <c r="BH142" s="18"/>
      <c r="BI142" s="18"/>
      <c r="BJ142" s="18"/>
      <c r="BK142" s="18"/>
      <c r="BL142" s="18"/>
      <c r="BM142" s="18"/>
      <c r="BN142" s="18"/>
      <c r="BO142" s="18"/>
      <c r="BP142" s="18"/>
      <c r="BQ142" s="18"/>
      <c r="BR142" s="18"/>
      <c r="BS142" s="18"/>
      <c r="BT142" s="18"/>
      <c r="BU142" s="18"/>
      <c r="BV142" s="18"/>
      <c r="BW142" s="18"/>
      <c r="BX142" s="18"/>
      <c r="BY142" s="18"/>
      <c r="BZ142" s="18"/>
      <c r="CA142" s="18"/>
      <c r="CB142" s="18"/>
      <c r="CC142" s="18"/>
      <c r="CD142" s="18"/>
      <c r="CE142" s="18"/>
      <c r="CF142" s="18"/>
      <c r="CG142" s="18"/>
      <c r="CH142" s="18"/>
      <c r="CI142" s="18"/>
      <c r="CJ142" s="18"/>
      <c r="CK142" s="18"/>
    </row>
    <row r="143" spans="1:89" ht="15" x14ac:dyDescent="0.2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  <c r="BA143" s="18"/>
      <c r="BB143" s="18"/>
      <c r="BC143" s="18"/>
      <c r="BD143" s="18"/>
      <c r="BE143" s="18"/>
      <c r="BF143" s="18"/>
      <c r="BG143" s="18"/>
      <c r="BH143" s="18"/>
      <c r="BI143" s="18"/>
      <c r="BJ143" s="18"/>
      <c r="BK143" s="18"/>
      <c r="BL143" s="18"/>
      <c r="BM143" s="18"/>
      <c r="BN143" s="18"/>
      <c r="BO143" s="18"/>
      <c r="BP143" s="18"/>
      <c r="BQ143" s="18"/>
      <c r="BR143" s="18"/>
      <c r="BS143" s="18"/>
      <c r="BT143" s="18"/>
      <c r="BU143" s="18"/>
      <c r="BV143" s="18"/>
      <c r="BW143" s="18"/>
      <c r="BX143" s="18"/>
      <c r="BY143" s="18"/>
      <c r="BZ143" s="18"/>
      <c r="CA143" s="18"/>
      <c r="CB143" s="18"/>
      <c r="CC143" s="18"/>
      <c r="CD143" s="18"/>
      <c r="CE143" s="18"/>
      <c r="CF143" s="18"/>
      <c r="CG143" s="18"/>
      <c r="CH143" s="18"/>
      <c r="CI143" s="18"/>
      <c r="CJ143" s="18"/>
      <c r="CK143" s="18"/>
    </row>
    <row r="144" spans="1:89" ht="15" x14ac:dyDescent="0.2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  <c r="BA144" s="18"/>
      <c r="BB144" s="18"/>
      <c r="BC144" s="18"/>
      <c r="BD144" s="18"/>
      <c r="BE144" s="18"/>
      <c r="BF144" s="18"/>
      <c r="BG144" s="18"/>
      <c r="BH144" s="18"/>
      <c r="BI144" s="18"/>
      <c r="BJ144" s="18"/>
      <c r="BK144" s="18"/>
      <c r="BL144" s="18"/>
      <c r="BM144" s="18"/>
      <c r="BN144" s="18"/>
      <c r="BO144" s="18"/>
      <c r="BP144" s="18"/>
      <c r="BQ144" s="18"/>
      <c r="BR144" s="18"/>
      <c r="BS144" s="18"/>
      <c r="BT144" s="18"/>
      <c r="BU144" s="18"/>
      <c r="BV144" s="18"/>
      <c r="BW144" s="18"/>
      <c r="BX144" s="18"/>
      <c r="BY144" s="18"/>
      <c r="BZ144" s="18"/>
      <c r="CA144" s="18"/>
      <c r="CB144" s="18"/>
      <c r="CC144" s="18"/>
      <c r="CD144" s="18"/>
      <c r="CE144" s="18"/>
      <c r="CF144" s="18"/>
      <c r="CG144" s="18"/>
      <c r="CH144" s="18"/>
      <c r="CI144" s="18"/>
      <c r="CJ144" s="18"/>
      <c r="CK144" s="18"/>
    </row>
    <row r="145" spans="1:89" ht="15" x14ac:dyDescent="0.2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  <c r="BA145" s="18"/>
      <c r="BB145" s="18"/>
      <c r="BC145" s="18"/>
      <c r="BD145" s="18"/>
      <c r="BE145" s="18"/>
      <c r="BF145" s="18"/>
      <c r="BG145" s="18"/>
      <c r="BH145" s="18"/>
      <c r="BI145" s="18"/>
      <c r="BJ145" s="18"/>
      <c r="BK145" s="18"/>
      <c r="BL145" s="18"/>
      <c r="BM145" s="18"/>
      <c r="BN145" s="18"/>
      <c r="BO145" s="18"/>
      <c r="BP145" s="18"/>
      <c r="BQ145" s="18"/>
      <c r="BR145" s="18"/>
      <c r="BS145" s="18"/>
      <c r="BT145" s="18"/>
      <c r="BU145" s="18"/>
      <c r="BV145" s="18"/>
      <c r="BW145" s="18"/>
      <c r="BX145" s="18"/>
      <c r="BY145" s="18"/>
      <c r="BZ145" s="18"/>
      <c r="CA145" s="18"/>
      <c r="CB145" s="18"/>
      <c r="CC145" s="18"/>
      <c r="CD145" s="18"/>
      <c r="CE145" s="18"/>
      <c r="CF145" s="18"/>
      <c r="CG145" s="18"/>
      <c r="CH145" s="18"/>
      <c r="CI145" s="18"/>
      <c r="CJ145" s="18"/>
      <c r="CK145" s="18"/>
    </row>
    <row r="146" spans="1:89" ht="15" x14ac:dyDescent="0.2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  <c r="AU146" s="18"/>
      <c r="AV146" s="18"/>
      <c r="AW146" s="18"/>
      <c r="AX146" s="18"/>
      <c r="AY146" s="18"/>
      <c r="AZ146" s="18"/>
      <c r="BA146" s="18"/>
      <c r="BB146" s="18"/>
      <c r="BC146" s="18"/>
      <c r="BD146" s="18"/>
      <c r="BE146" s="18"/>
      <c r="BF146" s="18"/>
      <c r="BG146" s="18"/>
      <c r="BH146" s="18"/>
      <c r="BI146" s="18"/>
      <c r="BJ146" s="18"/>
      <c r="BK146" s="18"/>
      <c r="BL146" s="18"/>
      <c r="BM146" s="18"/>
      <c r="BN146" s="18"/>
      <c r="BO146" s="18"/>
      <c r="BP146" s="18"/>
      <c r="BQ146" s="18"/>
      <c r="BR146" s="18"/>
      <c r="BS146" s="18"/>
      <c r="BT146" s="18"/>
      <c r="BU146" s="18"/>
      <c r="BV146" s="18"/>
      <c r="BW146" s="18"/>
      <c r="BX146" s="18"/>
      <c r="BY146" s="18"/>
      <c r="BZ146" s="18"/>
      <c r="CA146" s="18"/>
      <c r="CB146" s="18"/>
      <c r="CC146" s="18"/>
      <c r="CD146" s="18"/>
      <c r="CE146" s="18"/>
      <c r="CF146" s="18"/>
      <c r="CG146" s="18"/>
      <c r="CH146" s="18"/>
      <c r="CI146" s="18"/>
      <c r="CJ146" s="18"/>
      <c r="CK146" s="18"/>
    </row>
    <row r="147" spans="1:89" ht="15" x14ac:dyDescent="0.2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  <c r="BA147" s="18"/>
      <c r="BB147" s="18"/>
      <c r="BC147" s="18"/>
      <c r="BD147" s="18"/>
      <c r="BE147" s="18"/>
      <c r="BF147" s="18"/>
      <c r="BG147" s="18"/>
      <c r="BH147" s="18"/>
      <c r="BI147" s="18"/>
      <c r="BJ147" s="18"/>
      <c r="BK147" s="18"/>
      <c r="BL147" s="18"/>
      <c r="BM147" s="18"/>
      <c r="BN147" s="18"/>
      <c r="BO147" s="18"/>
      <c r="BP147" s="18"/>
      <c r="BQ147" s="18"/>
      <c r="BR147" s="18"/>
      <c r="BS147" s="18"/>
      <c r="BT147" s="18"/>
      <c r="BU147" s="18"/>
      <c r="BV147" s="18"/>
      <c r="BW147" s="18"/>
      <c r="BX147" s="18"/>
      <c r="BY147" s="18"/>
      <c r="BZ147" s="18"/>
      <c r="CA147" s="18"/>
      <c r="CB147" s="18"/>
      <c r="CC147" s="18"/>
      <c r="CD147" s="18"/>
      <c r="CE147" s="18"/>
      <c r="CF147" s="18"/>
      <c r="CG147" s="18"/>
      <c r="CH147" s="18"/>
      <c r="CI147" s="18"/>
      <c r="CJ147" s="18"/>
      <c r="CK147" s="18"/>
    </row>
    <row r="148" spans="1:89" ht="15" x14ac:dyDescent="0.2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  <c r="AU148" s="18"/>
      <c r="AV148" s="18"/>
      <c r="AW148" s="18"/>
      <c r="AX148" s="18"/>
      <c r="AY148" s="18"/>
      <c r="AZ148" s="18"/>
      <c r="BA148" s="18"/>
      <c r="BB148" s="18"/>
      <c r="BC148" s="18"/>
      <c r="BD148" s="18"/>
      <c r="BE148" s="18"/>
      <c r="BF148" s="18"/>
      <c r="BG148" s="18"/>
      <c r="BH148" s="18"/>
      <c r="BI148" s="18"/>
      <c r="BJ148" s="18"/>
      <c r="BK148" s="18"/>
      <c r="BL148" s="18"/>
      <c r="BM148" s="18"/>
      <c r="BN148" s="18"/>
      <c r="BO148" s="18"/>
      <c r="BP148" s="18"/>
      <c r="BQ148" s="18"/>
      <c r="BR148" s="18"/>
      <c r="BS148" s="18"/>
      <c r="BT148" s="18"/>
      <c r="BU148" s="18"/>
      <c r="BV148" s="18"/>
      <c r="BW148" s="18"/>
      <c r="BX148" s="18"/>
      <c r="BY148" s="18"/>
      <c r="BZ148" s="18"/>
      <c r="CA148" s="18"/>
      <c r="CB148" s="18"/>
      <c r="CC148" s="18"/>
      <c r="CD148" s="18"/>
      <c r="CE148" s="18"/>
      <c r="CF148" s="18"/>
      <c r="CG148" s="18"/>
      <c r="CH148" s="18"/>
      <c r="CI148" s="18"/>
      <c r="CJ148" s="18"/>
      <c r="CK148" s="18"/>
    </row>
    <row r="149" spans="1:89" ht="15" x14ac:dyDescent="0.2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  <c r="BA149" s="18"/>
      <c r="BB149" s="18"/>
      <c r="BC149" s="18"/>
      <c r="BD149" s="18"/>
      <c r="BE149" s="18"/>
      <c r="BF149" s="18"/>
      <c r="BG149" s="18"/>
      <c r="BH149" s="18"/>
      <c r="BI149" s="18"/>
      <c r="BJ149" s="18"/>
      <c r="BK149" s="18"/>
      <c r="BL149" s="18"/>
      <c r="BM149" s="18"/>
      <c r="BN149" s="18"/>
      <c r="BO149" s="18"/>
      <c r="BP149" s="18"/>
      <c r="BQ149" s="18"/>
      <c r="BR149" s="18"/>
      <c r="BS149" s="18"/>
      <c r="BT149" s="18"/>
      <c r="BU149" s="18"/>
      <c r="BV149" s="18"/>
      <c r="BW149" s="18"/>
      <c r="BX149" s="18"/>
      <c r="BY149" s="18"/>
      <c r="BZ149" s="18"/>
      <c r="CA149" s="18"/>
      <c r="CB149" s="18"/>
      <c r="CC149" s="18"/>
      <c r="CD149" s="18"/>
      <c r="CE149" s="18"/>
      <c r="CF149" s="18"/>
      <c r="CG149" s="18"/>
      <c r="CH149" s="18"/>
      <c r="CI149" s="18"/>
      <c r="CJ149" s="18"/>
      <c r="CK149" s="18"/>
    </row>
    <row r="150" spans="1:89" ht="15" x14ac:dyDescent="0.2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18"/>
      <c r="AZ150" s="18"/>
      <c r="BA150" s="18"/>
      <c r="BB150" s="18"/>
      <c r="BC150" s="18"/>
      <c r="BD150" s="18"/>
      <c r="BE150" s="18"/>
      <c r="BF150" s="18"/>
      <c r="BG150" s="18"/>
      <c r="BH150" s="18"/>
      <c r="BI150" s="18"/>
      <c r="BJ150" s="18"/>
      <c r="BK150" s="18"/>
      <c r="BL150" s="18"/>
      <c r="BM150" s="18"/>
      <c r="BN150" s="18"/>
      <c r="BO150" s="18"/>
      <c r="BP150" s="18"/>
      <c r="BQ150" s="18"/>
      <c r="BR150" s="18"/>
      <c r="BS150" s="18"/>
      <c r="BT150" s="18"/>
      <c r="BU150" s="18"/>
      <c r="BV150" s="18"/>
      <c r="BW150" s="18"/>
      <c r="BX150" s="18"/>
      <c r="BY150" s="18"/>
      <c r="BZ150" s="18"/>
      <c r="CA150" s="18"/>
      <c r="CB150" s="18"/>
      <c r="CC150" s="18"/>
      <c r="CD150" s="18"/>
      <c r="CE150" s="18"/>
      <c r="CF150" s="18"/>
      <c r="CG150" s="18"/>
      <c r="CH150" s="18"/>
      <c r="CI150" s="18"/>
      <c r="CJ150" s="18"/>
      <c r="CK150" s="18"/>
    </row>
    <row r="151" spans="1:89" ht="15" x14ac:dyDescent="0.2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  <c r="AY151" s="18"/>
      <c r="AZ151" s="18"/>
      <c r="BA151" s="18"/>
      <c r="BB151" s="18"/>
      <c r="BC151" s="18"/>
      <c r="BD151" s="18"/>
      <c r="BE151" s="18"/>
      <c r="BF151" s="18"/>
      <c r="BG151" s="18"/>
      <c r="BH151" s="18"/>
      <c r="BI151" s="18"/>
      <c r="BJ151" s="18"/>
      <c r="BK151" s="18"/>
      <c r="BL151" s="18"/>
      <c r="BM151" s="18"/>
      <c r="BN151" s="18"/>
      <c r="BO151" s="18"/>
      <c r="BP151" s="18"/>
      <c r="BQ151" s="18"/>
      <c r="BR151" s="18"/>
      <c r="BS151" s="18"/>
      <c r="BT151" s="18"/>
      <c r="BU151" s="18"/>
      <c r="BV151" s="18"/>
      <c r="BW151" s="18"/>
      <c r="BX151" s="18"/>
      <c r="BY151" s="18"/>
      <c r="BZ151" s="18"/>
      <c r="CA151" s="18"/>
      <c r="CB151" s="18"/>
      <c r="CC151" s="18"/>
      <c r="CD151" s="18"/>
      <c r="CE151" s="18"/>
      <c r="CF151" s="18"/>
      <c r="CG151" s="18"/>
      <c r="CH151" s="18"/>
      <c r="CI151" s="18"/>
      <c r="CJ151" s="18"/>
      <c r="CK151" s="18"/>
    </row>
    <row r="152" spans="1:89" ht="15" x14ac:dyDescent="0.2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18"/>
      <c r="AW152" s="18"/>
      <c r="AX152" s="18"/>
      <c r="AY152" s="18"/>
      <c r="AZ152" s="18"/>
      <c r="BA152" s="18"/>
      <c r="BB152" s="18"/>
      <c r="BC152" s="18"/>
      <c r="BD152" s="18"/>
      <c r="BE152" s="18"/>
      <c r="BF152" s="18"/>
      <c r="BG152" s="18"/>
      <c r="BH152" s="18"/>
      <c r="BI152" s="18"/>
      <c r="BJ152" s="18"/>
      <c r="BK152" s="18"/>
      <c r="BL152" s="18"/>
      <c r="BM152" s="18"/>
      <c r="BN152" s="18"/>
      <c r="BO152" s="18"/>
      <c r="BP152" s="18"/>
      <c r="BQ152" s="18"/>
      <c r="BR152" s="18"/>
      <c r="BS152" s="18"/>
      <c r="BT152" s="18"/>
      <c r="BU152" s="18"/>
      <c r="BV152" s="18"/>
      <c r="BW152" s="18"/>
      <c r="BX152" s="18"/>
      <c r="BY152" s="18"/>
      <c r="BZ152" s="18"/>
      <c r="CA152" s="18"/>
      <c r="CB152" s="18"/>
      <c r="CC152" s="18"/>
      <c r="CD152" s="18"/>
      <c r="CE152" s="18"/>
      <c r="CF152" s="18"/>
      <c r="CG152" s="18"/>
      <c r="CH152" s="18"/>
      <c r="CI152" s="18"/>
      <c r="CJ152" s="18"/>
      <c r="CK152" s="18"/>
    </row>
    <row r="153" spans="1:89" ht="15" x14ac:dyDescent="0.2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  <c r="AV153" s="18"/>
      <c r="AW153" s="18"/>
      <c r="AX153" s="18"/>
      <c r="AY153" s="18"/>
      <c r="AZ153" s="18"/>
      <c r="BA153" s="18"/>
      <c r="BB153" s="18"/>
      <c r="BC153" s="18"/>
      <c r="BD153" s="18"/>
      <c r="BE153" s="18"/>
      <c r="BF153" s="18"/>
      <c r="BG153" s="18"/>
      <c r="BH153" s="18"/>
      <c r="BI153" s="18"/>
      <c r="BJ153" s="18"/>
      <c r="BK153" s="18"/>
      <c r="BL153" s="18"/>
      <c r="BM153" s="18"/>
      <c r="BN153" s="18"/>
      <c r="BO153" s="18"/>
      <c r="BP153" s="18"/>
      <c r="BQ153" s="18"/>
      <c r="BR153" s="18"/>
      <c r="BS153" s="18"/>
      <c r="BT153" s="18"/>
      <c r="BU153" s="18"/>
      <c r="BV153" s="18"/>
      <c r="BW153" s="18"/>
      <c r="BX153" s="18"/>
      <c r="BY153" s="18"/>
      <c r="BZ153" s="18"/>
      <c r="CA153" s="18"/>
      <c r="CB153" s="18"/>
      <c r="CC153" s="18"/>
      <c r="CD153" s="18"/>
      <c r="CE153" s="18"/>
      <c r="CF153" s="18"/>
      <c r="CG153" s="18"/>
      <c r="CH153" s="18"/>
      <c r="CI153" s="18"/>
      <c r="CJ153" s="18"/>
      <c r="CK153" s="18"/>
    </row>
    <row r="154" spans="1:89" ht="15" x14ac:dyDescent="0.2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  <c r="BA154" s="18"/>
      <c r="BB154" s="18"/>
      <c r="BC154" s="18"/>
      <c r="BD154" s="18"/>
      <c r="BE154" s="18"/>
      <c r="BF154" s="18"/>
      <c r="BG154" s="18"/>
      <c r="BH154" s="18"/>
      <c r="BI154" s="18"/>
      <c r="BJ154" s="18"/>
      <c r="BK154" s="18"/>
      <c r="BL154" s="18"/>
      <c r="BM154" s="18"/>
      <c r="BN154" s="18"/>
      <c r="BO154" s="18"/>
      <c r="BP154" s="18"/>
      <c r="BQ154" s="18"/>
      <c r="BR154" s="18"/>
      <c r="BS154" s="18"/>
      <c r="BT154" s="18"/>
      <c r="BU154" s="18"/>
      <c r="BV154" s="18"/>
      <c r="BW154" s="18"/>
      <c r="BX154" s="18"/>
      <c r="BY154" s="18"/>
      <c r="BZ154" s="18"/>
      <c r="CA154" s="18"/>
      <c r="CB154" s="18"/>
      <c r="CC154" s="18"/>
      <c r="CD154" s="18"/>
      <c r="CE154" s="18"/>
      <c r="CF154" s="18"/>
      <c r="CG154" s="18"/>
      <c r="CH154" s="18"/>
      <c r="CI154" s="18"/>
      <c r="CJ154" s="18"/>
      <c r="CK154" s="18"/>
    </row>
    <row r="155" spans="1:89" ht="15" x14ac:dyDescent="0.2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  <c r="BA155" s="18"/>
      <c r="BB155" s="18"/>
      <c r="BC155" s="18"/>
      <c r="BD155" s="18"/>
      <c r="BE155" s="18"/>
      <c r="BF155" s="18"/>
      <c r="BG155" s="18"/>
      <c r="BH155" s="18"/>
      <c r="BI155" s="18"/>
      <c r="BJ155" s="18"/>
      <c r="BK155" s="18"/>
      <c r="BL155" s="18"/>
      <c r="BM155" s="18"/>
      <c r="BN155" s="18"/>
      <c r="BO155" s="18"/>
      <c r="BP155" s="18"/>
      <c r="BQ155" s="18"/>
      <c r="BR155" s="18"/>
      <c r="BS155" s="18"/>
      <c r="BT155" s="18"/>
      <c r="BU155" s="18"/>
      <c r="BV155" s="18"/>
      <c r="BW155" s="18"/>
      <c r="BX155" s="18"/>
      <c r="BY155" s="18"/>
      <c r="BZ155" s="18"/>
      <c r="CA155" s="18"/>
      <c r="CB155" s="18"/>
      <c r="CC155" s="18"/>
      <c r="CD155" s="18"/>
      <c r="CE155" s="18"/>
      <c r="CF155" s="18"/>
      <c r="CG155" s="18"/>
      <c r="CH155" s="18"/>
      <c r="CI155" s="18"/>
      <c r="CJ155" s="18"/>
      <c r="CK155" s="18"/>
    </row>
    <row r="156" spans="1:89" ht="15" x14ac:dyDescent="0.2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  <c r="AN156" s="18"/>
      <c r="AO156" s="18"/>
      <c r="AP156" s="18"/>
      <c r="AQ156" s="18"/>
      <c r="AR156" s="18"/>
      <c r="AS156" s="18"/>
      <c r="AT156" s="18"/>
      <c r="AU156" s="18"/>
      <c r="AV156" s="18"/>
      <c r="AW156" s="18"/>
      <c r="AX156" s="18"/>
      <c r="AY156" s="18"/>
      <c r="AZ156" s="18"/>
      <c r="BA156" s="18"/>
      <c r="BB156" s="18"/>
      <c r="BC156" s="18"/>
      <c r="BD156" s="18"/>
      <c r="BE156" s="18"/>
      <c r="BF156" s="18"/>
      <c r="BG156" s="18"/>
      <c r="BH156" s="18"/>
      <c r="BI156" s="18"/>
      <c r="BJ156" s="18"/>
      <c r="BK156" s="18"/>
      <c r="BL156" s="18"/>
      <c r="BM156" s="18"/>
      <c r="BN156" s="18"/>
      <c r="BO156" s="18"/>
      <c r="BP156" s="18"/>
      <c r="BQ156" s="18"/>
      <c r="BR156" s="18"/>
      <c r="BS156" s="18"/>
      <c r="BT156" s="18"/>
      <c r="BU156" s="18"/>
      <c r="BV156" s="18"/>
      <c r="BW156" s="18"/>
      <c r="BX156" s="18"/>
      <c r="BY156" s="18"/>
      <c r="BZ156" s="18"/>
      <c r="CA156" s="18"/>
      <c r="CB156" s="18"/>
      <c r="CC156" s="18"/>
      <c r="CD156" s="18"/>
      <c r="CE156" s="18"/>
      <c r="CF156" s="18"/>
      <c r="CG156" s="18"/>
      <c r="CH156" s="18"/>
      <c r="CI156" s="18"/>
      <c r="CJ156" s="18"/>
      <c r="CK156" s="18"/>
    </row>
    <row r="157" spans="1:89" ht="15" x14ac:dyDescent="0.2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  <c r="BA157" s="18"/>
      <c r="BB157" s="18"/>
      <c r="BC157" s="18"/>
      <c r="BD157" s="18"/>
      <c r="BE157" s="18"/>
      <c r="BF157" s="18"/>
      <c r="BG157" s="18"/>
      <c r="BH157" s="18"/>
      <c r="BI157" s="18"/>
      <c r="BJ157" s="18"/>
      <c r="BK157" s="18"/>
      <c r="BL157" s="18"/>
      <c r="BM157" s="18"/>
      <c r="BN157" s="18"/>
      <c r="BO157" s="18"/>
      <c r="BP157" s="18"/>
      <c r="BQ157" s="18"/>
      <c r="BR157" s="18"/>
      <c r="BS157" s="18"/>
      <c r="BT157" s="18"/>
      <c r="BU157" s="18"/>
      <c r="BV157" s="18"/>
      <c r="BW157" s="18"/>
      <c r="BX157" s="18"/>
      <c r="BY157" s="18"/>
      <c r="BZ157" s="18"/>
      <c r="CA157" s="18"/>
      <c r="CB157" s="18"/>
      <c r="CC157" s="18"/>
      <c r="CD157" s="18"/>
      <c r="CE157" s="18"/>
      <c r="CF157" s="18"/>
      <c r="CG157" s="18"/>
      <c r="CH157" s="18"/>
      <c r="CI157" s="18"/>
      <c r="CJ157" s="18"/>
      <c r="CK157" s="18"/>
    </row>
    <row r="158" spans="1:89" ht="15" x14ac:dyDescent="0.2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  <c r="BA158" s="18"/>
      <c r="BB158" s="18"/>
      <c r="BC158" s="18"/>
      <c r="BD158" s="18"/>
      <c r="BE158" s="18"/>
      <c r="BF158" s="18"/>
      <c r="BG158" s="18"/>
      <c r="BH158" s="18"/>
      <c r="BI158" s="18"/>
      <c r="BJ158" s="18"/>
      <c r="BK158" s="18"/>
      <c r="BL158" s="18"/>
      <c r="BM158" s="18"/>
      <c r="BN158" s="18"/>
      <c r="BO158" s="18"/>
      <c r="BP158" s="18"/>
      <c r="BQ158" s="18"/>
      <c r="BR158" s="18"/>
      <c r="BS158" s="18"/>
      <c r="BT158" s="18"/>
      <c r="BU158" s="18"/>
      <c r="BV158" s="18"/>
      <c r="BW158" s="18"/>
      <c r="BX158" s="18"/>
      <c r="BY158" s="18"/>
      <c r="BZ158" s="18"/>
      <c r="CA158" s="18"/>
      <c r="CB158" s="18"/>
      <c r="CC158" s="18"/>
      <c r="CD158" s="18"/>
      <c r="CE158" s="18"/>
      <c r="CF158" s="18"/>
      <c r="CG158" s="18"/>
      <c r="CH158" s="18"/>
      <c r="CI158" s="18"/>
      <c r="CJ158" s="18"/>
      <c r="CK158" s="18"/>
    </row>
    <row r="159" spans="1:89" ht="15" x14ac:dyDescent="0.2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8"/>
      <c r="AZ159" s="18"/>
      <c r="BA159" s="18"/>
      <c r="BB159" s="18"/>
      <c r="BC159" s="18"/>
      <c r="BD159" s="18"/>
      <c r="BE159" s="18"/>
      <c r="BF159" s="18"/>
      <c r="BG159" s="18"/>
      <c r="BH159" s="18"/>
      <c r="BI159" s="18"/>
      <c r="BJ159" s="18"/>
      <c r="BK159" s="18"/>
      <c r="BL159" s="18"/>
      <c r="BM159" s="18"/>
      <c r="BN159" s="18"/>
      <c r="BO159" s="18"/>
      <c r="BP159" s="18"/>
      <c r="BQ159" s="18"/>
      <c r="BR159" s="18"/>
      <c r="BS159" s="18"/>
      <c r="BT159" s="18"/>
      <c r="BU159" s="18"/>
      <c r="BV159" s="18"/>
      <c r="BW159" s="18"/>
      <c r="BX159" s="18"/>
      <c r="BY159" s="18"/>
      <c r="BZ159" s="18"/>
      <c r="CA159" s="18"/>
      <c r="CB159" s="18"/>
      <c r="CC159" s="18"/>
      <c r="CD159" s="18"/>
      <c r="CE159" s="18"/>
      <c r="CF159" s="18"/>
      <c r="CG159" s="18"/>
      <c r="CH159" s="18"/>
      <c r="CI159" s="18"/>
      <c r="CJ159" s="18"/>
      <c r="CK159" s="18"/>
    </row>
    <row r="160" spans="1:89" ht="15" x14ac:dyDescent="0.2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  <c r="BA160" s="18"/>
      <c r="BB160" s="18"/>
      <c r="BC160" s="18"/>
      <c r="BD160" s="18"/>
      <c r="BE160" s="18"/>
      <c r="BF160" s="18"/>
      <c r="BG160" s="18"/>
      <c r="BH160" s="18"/>
      <c r="BI160" s="18"/>
      <c r="BJ160" s="18"/>
      <c r="BK160" s="18"/>
      <c r="BL160" s="18"/>
      <c r="BM160" s="18"/>
      <c r="BN160" s="18"/>
      <c r="BO160" s="18"/>
      <c r="BP160" s="18"/>
      <c r="BQ160" s="18"/>
      <c r="BR160" s="18"/>
      <c r="BS160" s="18"/>
      <c r="BT160" s="18"/>
      <c r="BU160" s="18"/>
      <c r="BV160" s="18"/>
      <c r="BW160" s="18"/>
      <c r="BX160" s="18"/>
      <c r="BY160" s="18"/>
      <c r="BZ160" s="18"/>
      <c r="CA160" s="18"/>
      <c r="CB160" s="18"/>
      <c r="CC160" s="18"/>
      <c r="CD160" s="18"/>
      <c r="CE160" s="18"/>
      <c r="CF160" s="18"/>
      <c r="CG160" s="18"/>
      <c r="CH160" s="18"/>
      <c r="CI160" s="18"/>
      <c r="CJ160" s="18"/>
      <c r="CK160" s="18"/>
    </row>
    <row r="161" spans="1:89" ht="15" x14ac:dyDescent="0.2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  <c r="BA161" s="18"/>
      <c r="BB161" s="18"/>
      <c r="BC161" s="18"/>
      <c r="BD161" s="18"/>
      <c r="BE161" s="18"/>
      <c r="BF161" s="18"/>
      <c r="BG161" s="18"/>
      <c r="BH161" s="18"/>
      <c r="BI161" s="18"/>
      <c r="BJ161" s="18"/>
      <c r="BK161" s="18"/>
      <c r="BL161" s="18"/>
      <c r="BM161" s="18"/>
      <c r="BN161" s="18"/>
      <c r="BO161" s="18"/>
      <c r="BP161" s="18"/>
      <c r="BQ161" s="18"/>
      <c r="BR161" s="18"/>
      <c r="BS161" s="18"/>
      <c r="BT161" s="18"/>
      <c r="BU161" s="18"/>
      <c r="BV161" s="18"/>
      <c r="BW161" s="18"/>
      <c r="BX161" s="18"/>
      <c r="BY161" s="18"/>
      <c r="BZ161" s="18"/>
      <c r="CA161" s="18"/>
      <c r="CB161" s="18"/>
      <c r="CC161" s="18"/>
      <c r="CD161" s="18"/>
      <c r="CE161" s="18"/>
      <c r="CF161" s="18"/>
      <c r="CG161" s="18"/>
      <c r="CH161" s="18"/>
      <c r="CI161" s="18"/>
      <c r="CJ161" s="18"/>
      <c r="CK161" s="18"/>
    </row>
    <row r="162" spans="1:89" ht="15" x14ac:dyDescent="0.2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  <c r="AY162" s="18"/>
      <c r="AZ162" s="18"/>
      <c r="BA162" s="18"/>
      <c r="BB162" s="18"/>
      <c r="BC162" s="18"/>
      <c r="BD162" s="18"/>
      <c r="BE162" s="18"/>
      <c r="BF162" s="18"/>
      <c r="BG162" s="18"/>
      <c r="BH162" s="18"/>
      <c r="BI162" s="18"/>
      <c r="BJ162" s="18"/>
      <c r="BK162" s="18"/>
      <c r="BL162" s="18"/>
      <c r="BM162" s="18"/>
      <c r="BN162" s="18"/>
      <c r="BO162" s="18"/>
      <c r="BP162" s="18"/>
      <c r="BQ162" s="18"/>
      <c r="BR162" s="18"/>
      <c r="BS162" s="18"/>
      <c r="BT162" s="18"/>
      <c r="BU162" s="18"/>
      <c r="BV162" s="18"/>
      <c r="BW162" s="18"/>
      <c r="BX162" s="18"/>
      <c r="BY162" s="18"/>
      <c r="BZ162" s="18"/>
      <c r="CA162" s="18"/>
      <c r="CB162" s="18"/>
      <c r="CC162" s="18"/>
      <c r="CD162" s="18"/>
      <c r="CE162" s="18"/>
      <c r="CF162" s="18"/>
      <c r="CG162" s="18"/>
      <c r="CH162" s="18"/>
      <c r="CI162" s="18"/>
      <c r="CJ162" s="18"/>
      <c r="CK162" s="18"/>
    </row>
    <row r="163" spans="1:89" ht="15" x14ac:dyDescent="0.2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  <c r="BA163" s="18"/>
      <c r="BB163" s="18"/>
      <c r="BC163" s="18"/>
      <c r="BD163" s="18"/>
      <c r="BE163" s="18"/>
      <c r="BF163" s="18"/>
      <c r="BG163" s="18"/>
      <c r="BH163" s="18"/>
      <c r="BI163" s="18"/>
      <c r="BJ163" s="18"/>
      <c r="BK163" s="18"/>
      <c r="BL163" s="18"/>
      <c r="BM163" s="18"/>
      <c r="BN163" s="18"/>
      <c r="BO163" s="18"/>
      <c r="BP163" s="18"/>
      <c r="BQ163" s="18"/>
      <c r="BR163" s="18"/>
      <c r="BS163" s="18"/>
      <c r="BT163" s="18"/>
      <c r="BU163" s="18"/>
      <c r="BV163" s="18"/>
      <c r="BW163" s="18"/>
      <c r="BX163" s="18"/>
      <c r="BY163" s="18"/>
      <c r="BZ163" s="18"/>
      <c r="CA163" s="18"/>
      <c r="CB163" s="18"/>
      <c r="CC163" s="18"/>
      <c r="CD163" s="18"/>
      <c r="CE163" s="18"/>
      <c r="CF163" s="18"/>
      <c r="CG163" s="18"/>
      <c r="CH163" s="18"/>
      <c r="CI163" s="18"/>
      <c r="CJ163" s="18"/>
      <c r="CK163" s="18"/>
    </row>
    <row r="164" spans="1:89" ht="15" x14ac:dyDescent="0.2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  <c r="BA164" s="18"/>
      <c r="BB164" s="18"/>
      <c r="BC164" s="18"/>
      <c r="BD164" s="18"/>
      <c r="BE164" s="18"/>
      <c r="BF164" s="18"/>
      <c r="BG164" s="18"/>
      <c r="BH164" s="18"/>
      <c r="BI164" s="18"/>
      <c r="BJ164" s="18"/>
      <c r="BK164" s="18"/>
      <c r="BL164" s="18"/>
      <c r="BM164" s="18"/>
      <c r="BN164" s="18"/>
      <c r="BO164" s="18"/>
      <c r="BP164" s="18"/>
      <c r="BQ164" s="18"/>
      <c r="BR164" s="18"/>
      <c r="BS164" s="18"/>
      <c r="BT164" s="18"/>
      <c r="BU164" s="18"/>
      <c r="BV164" s="18"/>
      <c r="BW164" s="18"/>
      <c r="BX164" s="18"/>
      <c r="BY164" s="18"/>
      <c r="BZ164" s="18"/>
      <c r="CA164" s="18"/>
      <c r="CB164" s="18"/>
      <c r="CC164" s="18"/>
      <c r="CD164" s="18"/>
      <c r="CE164" s="18"/>
      <c r="CF164" s="18"/>
      <c r="CG164" s="18"/>
      <c r="CH164" s="18"/>
      <c r="CI164" s="18"/>
      <c r="CJ164" s="18"/>
      <c r="CK164" s="18"/>
    </row>
    <row r="165" spans="1:89" ht="15" x14ac:dyDescent="0.2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  <c r="BA165" s="18"/>
      <c r="BB165" s="18"/>
      <c r="BC165" s="18"/>
      <c r="BD165" s="18"/>
      <c r="BE165" s="18"/>
      <c r="BF165" s="18"/>
      <c r="BG165" s="18"/>
      <c r="BH165" s="18"/>
      <c r="BI165" s="18"/>
      <c r="BJ165" s="18"/>
      <c r="BK165" s="18"/>
      <c r="BL165" s="18"/>
      <c r="BM165" s="18"/>
      <c r="BN165" s="18"/>
      <c r="BO165" s="18"/>
      <c r="BP165" s="18"/>
      <c r="BQ165" s="18"/>
      <c r="BR165" s="18"/>
      <c r="BS165" s="18"/>
      <c r="BT165" s="18"/>
      <c r="BU165" s="18"/>
      <c r="BV165" s="18"/>
      <c r="BW165" s="18"/>
      <c r="BX165" s="18"/>
      <c r="BY165" s="18"/>
      <c r="BZ165" s="18"/>
      <c r="CA165" s="18"/>
      <c r="CB165" s="18"/>
      <c r="CC165" s="18"/>
      <c r="CD165" s="18"/>
      <c r="CE165" s="18"/>
      <c r="CF165" s="18"/>
      <c r="CG165" s="18"/>
      <c r="CH165" s="18"/>
      <c r="CI165" s="18"/>
      <c r="CJ165" s="18"/>
      <c r="CK165" s="18"/>
    </row>
    <row r="166" spans="1:89" ht="15" x14ac:dyDescent="0.2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  <c r="BA166" s="18"/>
      <c r="BB166" s="18"/>
      <c r="BC166" s="18"/>
      <c r="BD166" s="18"/>
      <c r="BE166" s="18"/>
      <c r="BF166" s="18"/>
      <c r="BG166" s="18"/>
      <c r="BH166" s="18"/>
      <c r="BI166" s="18"/>
      <c r="BJ166" s="18"/>
      <c r="BK166" s="18"/>
      <c r="BL166" s="18"/>
      <c r="BM166" s="18"/>
      <c r="BN166" s="18"/>
      <c r="BO166" s="18"/>
      <c r="BP166" s="18"/>
      <c r="BQ166" s="18"/>
      <c r="BR166" s="18"/>
      <c r="BS166" s="18"/>
      <c r="BT166" s="18"/>
      <c r="BU166" s="18"/>
      <c r="BV166" s="18"/>
      <c r="BW166" s="18"/>
      <c r="BX166" s="18"/>
      <c r="BY166" s="18"/>
      <c r="BZ166" s="18"/>
      <c r="CA166" s="18"/>
      <c r="CB166" s="18"/>
      <c r="CC166" s="18"/>
      <c r="CD166" s="18"/>
      <c r="CE166" s="18"/>
      <c r="CF166" s="18"/>
      <c r="CG166" s="18"/>
      <c r="CH166" s="18"/>
      <c r="CI166" s="18"/>
      <c r="CJ166" s="18"/>
      <c r="CK166" s="18"/>
    </row>
    <row r="167" spans="1:89" ht="15" x14ac:dyDescent="0.2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  <c r="BA167" s="18"/>
      <c r="BB167" s="18"/>
      <c r="BC167" s="18"/>
      <c r="BD167" s="18"/>
      <c r="BE167" s="18"/>
      <c r="BF167" s="18"/>
      <c r="BG167" s="18"/>
      <c r="BH167" s="18"/>
      <c r="BI167" s="18"/>
      <c r="BJ167" s="18"/>
      <c r="BK167" s="18"/>
      <c r="BL167" s="18"/>
      <c r="BM167" s="18"/>
      <c r="BN167" s="18"/>
      <c r="BO167" s="18"/>
      <c r="BP167" s="18"/>
      <c r="BQ167" s="18"/>
      <c r="BR167" s="18"/>
      <c r="BS167" s="18"/>
      <c r="BT167" s="18"/>
      <c r="BU167" s="18"/>
      <c r="BV167" s="18"/>
      <c r="BW167" s="18"/>
      <c r="BX167" s="18"/>
      <c r="BY167" s="18"/>
      <c r="BZ167" s="18"/>
      <c r="CA167" s="18"/>
      <c r="CB167" s="18"/>
      <c r="CC167" s="18"/>
      <c r="CD167" s="18"/>
      <c r="CE167" s="18"/>
      <c r="CF167" s="18"/>
      <c r="CG167" s="18"/>
      <c r="CH167" s="18"/>
      <c r="CI167" s="18"/>
      <c r="CJ167" s="18"/>
      <c r="CK167" s="18"/>
    </row>
    <row r="168" spans="1:89" ht="15" x14ac:dyDescent="0.2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  <c r="AN168" s="18"/>
      <c r="AO168" s="18"/>
      <c r="AP168" s="18"/>
      <c r="AQ168" s="18"/>
      <c r="AR168" s="18"/>
      <c r="AS168" s="18"/>
      <c r="AT168" s="18"/>
      <c r="AU168" s="18"/>
      <c r="AV168" s="18"/>
      <c r="AW168" s="18"/>
      <c r="AX168" s="18"/>
      <c r="AY168" s="18"/>
      <c r="AZ168" s="18"/>
      <c r="BA168" s="18"/>
      <c r="BB168" s="18"/>
      <c r="BC168" s="18"/>
      <c r="BD168" s="18"/>
      <c r="BE168" s="18"/>
      <c r="BF168" s="18"/>
      <c r="BG168" s="18"/>
      <c r="BH168" s="18"/>
      <c r="BI168" s="18"/>
      <c r="BJ168" s="18"/>
      <c r="BK168" s="18"/>
      <c r="BL168" s="18"/>
      <c r="BM168" s="18"/>
      <c r="BN168" s="18"/>
      <c r="BO168" s="18"/>
      <c r="BP168" s="18"/>
      <c r="BQ168" s="18"/>
      <c r="BR168" s="18"/>
      <c r="BS168" s="18"/>
      <c r="BT168" s="18"/>
      <c r="BU168" s="18"/>
      <c r="BV168" s="18"/>
      <c r="BW168" s="18"/>
      <c r="BX168" s="18"/>
      <c r="BY168" s="18"/>
      <c r="BZ168" s="18"/>
      <c r="CA168" s="18"/>
      <c r="CB168" s="18"/>
      <c r="CC168" s="18"/>
      <c r="CD168" s="18"/>
      <c r="CE168" s="18"/>
      <c r="CF168" s="18"/>
      <c r="CG168" s="18"/>
      <c r="CH168" s="18"/>
      <c r="CI168" s="18"/>
      <c r="CJ168" s="18"/>
      <c r="CK168" s="18"/>
    </row>
    <row r="169" spans="1:89" ht="15" x14ac:dyDescent="0.2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  <c r="BA169" s="18"/>
      <c r="BB169" s="18"/>
      <c r="BC169" s="18"/>
      <c r="BD169" s="18"/>
      <c r="BE169" s="18"/>
      <c r="BF169" s="18"/>
      <c r="BG169" s="18"/>
      <c r="BH169" s="18"/>
      <c r="BI169" s="18"/>
      <c r="BJ169" s="18"/>
      <c r="BK169" s="18"/>
      <c r="BL169" s="18"/>
      <c r="BM169" s="18"/>
      <c r="BN169" s="18"/>
      <c r="BO169" s="18"/>
      <c r="BP169" s="18"/>
      <c r="BQ169" s="18"/>
      <c r="BR169" s="18"/>
      <c r="BS169" s="18"/>
      <c r="BT169" s="18"/>
      <c r="BU169" s="18"/>
      <c r="BV169" s="18"/>
      <c r="BW169" s="18"/>
      <c r="BX169" s="18"/>
      <c r="BY169" s="18"/>
      <c r="BZ169" s="18"/>
      <c r="CA169" s="18"/>
      <c r="CB169" s="18"/>
      <c r="CC169" s="18"/>
      <c r="CD169" s="18"/>
      <c r="CE169" s="18"/>
      <c r="CF169" s="18"/>
      <c r="CG169" s="18"/>
      <c r="CH169" s="18"/>
      <c r="CI169" s="18"/>
      <c r="CJ169" s="18"/>
      <c r="CK169" s="18"/>
    </row>
    <row r="170" spans="1:89" ht="15" x14ac:dyDescent="0.2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  <c r="AX170" s="18"/>
      <c r="AY170" s="18"/>
      <c r="AZ170" s="18"/>
      <c r="BA170" s="18"/>
      <c r="BB170" s="18"/>
      <c r="BC170" s="18"/>
      <c r="BD170" s="18"/>
      <c r="BE170" s="18"/>
      <c r="BF170" s="18"/>
      <c r="BG170" s="18"/>
      <c r="BH170" s="18"/>
      <c r="BI170" s="18"/>
      <c r="BJ170" s="18"/>
      <c r="BK170" s="18"/>
      <c r="BL170" s="18"/>
      <c r="BM170" s="18"/>
      <c r="BN170" s="18"/>
      <c r="BO170" s="18"/>
      <c r="BP170" s="18"/>
      <c r="BQ170" s="18"/>
      <c r="BR170" s="18"/>
      <c r="BS170" s="18"/>
      <c r="BT170" s="18"/>
      <c r="BU170" s="18"/>
      <c r="BV170" s="18"/>
      <c r="BW170" s="18"/>
      <c r="BX170" s="18"/>
      <c r="BY170" s="18"/>
      <c r="BZ170" s="18"/>
      <c r="CA170" s="18"/>
      <c r="CB170" s="18"/>
      <c r="CC170" s="18"/>
      <c r="CD170" s="18"/>
      <c r="CE170" s="18"/>
      <c r="CF170" s="18"/>
      <c r="CG170" s="18"/>
      <c r="CH170" s="18"/>
      <c r="CI170" s="18"/>
      <c r="CJ170" s="18"/>
      <c r="CK170" s="18"/>
    </row>
    <row r="171" spans="1:89" ht="15" x14ac:dyDescent="0.2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  <c r="AY171" s="18"/>
      <c r="AZ171" s="18"/>
      <c r="BA171" s="18"/>
      <c r="BB171" s="18"/>
      <c r="BC171" s="18"/>
      <c r="BD171" s="18"/>
      <c r="BE171" s="18"/>
      <c r="BF171" s="18"/>
      <c r="BG171" s="18"/>
      <c r="BH171" s="18"/>
      <c r="BI171" s="18"/>
      <c r="BJ171" s="18"/>
      <c r="BK171" s="18"/>
      <c r="BL171" s="18"/>
      <c r="BM171" s="18"/>
      <c r="BN171" s="18"/>
      <c r="BO171" s="18"/>
      <c r="BP171" s="18"/>
      <c r="BQ171" s="18"/>
      <c r="BR171" s="18"/>
      <c r="BS171" s="18"/>
      <c r="BT171" s="18"/>
      <c r="BU171" s="18"/>
      <c r="BV171" s="18"/>
      <c r="BW171" s="18"/>
      <c r="BX171" s="18"/>
      <c r="BY171" s="18"/>
      <c r="BZ171" s="18"/>
      <c r="CA171" s="18"/>
      <c r="CB171" s="18"/>
      <c r="CC171" s="18"/>
      <c r="CD171" s="18"/>
      <c r="CE171" s="18"/>
      <c r="CF171" s="18"/>
      <c r="CG171" s="18"/>
      <c r="CH171" s="18"/>
      <c r="CI171" s="18"/>
      <c r="CJ171" s="18"/>
      <c r="CK171" s="18"/>
    </row>
    <row r="172" spans="1:89" ht="15" x14ac:dyDescent="0.2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/>
      <c r="AW172" s="18"/>
      <c r="AX172" s="18"/>
      <c r="AY172" s="18"/>
      <c r="AZ172" s="18"/>
      <c r="BA172" s="18"/>
      <c r="BB172" s="18"/>
      <c r="BC172" s="18"/>
      <c r="BD172" s="18"/>
      <c r="BE172" s="18"/>
      <c r="BF172" s="18"/>
      <c r="BG172" s="18"/>
      <c r="BH172" s="18"/>
      <c r="BI172" s="18"/>
      <c r="BJ172" s="18"/>
      <c r="BK172" s="18"/>
      <c r="BL172" s="18"/>
      <c r="BM172" s="18"/>
      <c r="BN172" s="18"/>
      <c r="BO172" s="18"/>
      <c r="BP172" s="18"/>
      <c r="BQ172" s="18"/>
      <c r="BR172" s="18"/>
      <c r="BS172" s="18"/>
      <c r="BT172" s="18"/>
      <c r="BU172" s="18"/>
      <c r="BV172" s="18"/>
      <c r="BW172" s="18"/>
      <c r="BX172" s="18"/>
      <c r="BY172" s="18"/>
      <c r="BZ172" s="18"/>
      <c r="CA172" s="18"/>
      <c r="CB172" s="18"/>
      <c r="CC172" s="18"/>
      <c r="CD172" s="18"/>
      <c r="CE172" s="18"/>
      <c r="CF172" s="18"/>
      <c r="CG172" s="18"/>
      <c r="CH172" s="18"/>
      <c r="CI172" s="18"/>
      <c r="CJ172" s="18"/>
      <c r="CK172" s="18"/>
    </row>
    <row r="173" spans="1:89" ht="15" x14ac:dyDescent="0.2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18"/>
      <c r="AV173" s="18"/>
      <c r="AW173" s="18"/>
      <c r="AX173" s="18"/>
      <c r="AY173" s="18"/>
      <c r="AZ173" s="18"/>
      <c r="BA173" s="18"/>
      <c r="BB173" s="18"/>
      <c r="BC173" s="18"/>
      <c r="BD173" s="18"/>
      <c r="BE173" s="18"/>
      <c r="BF173" s="18"/>
      <c r="BG173" s="18"/>
      <c r="BH173" s="18"/>
      <c r="BI173" s="18"/>
      <c r="BJ173" s="18"/>
      <c r="BK173" s="18"/>
      <c r="BL173" s="18"/>
      <c r="BM173" s="18"/>
      <c r="BN173" s="18"/>
      <c r="BO173" s="18"/>
      <c r="BP173" s="18"/>
      <c r="BQ173" s="18"/>
      <c r="BR173" s="18"/>
      <c r="BS173" s="18"/>
      <c r="BT173" s="18"/>
      <c r="BU173" s="18"/>
      <c r="BV173" s="18"/>
      <c r="BW173" s="18"/>
      <c r="BX173" s="18"/>
      <c r="BY173" s="18"/>
      <c r="BZ173" s="18"/>
      <c r="CA173" s="18"/>
      <c r="CB173" s="18"/>
      <c r="CC173" s="18"/>
      <c r="CD173" s="18"/>
      <c r="CE173" s="18"/>
      <c r="CF173" s="18"/>
      <c r="CG173" s="18"/>
      <c r="CH173" s="18"/>
      <c r="CI173" s="18"/>
      <c r="CJ173" s="18"/>
      <c r="CK173" s="18"/>
    </row>
    <row r="174" spans="1:89" ht="15" x14ac:dyDescent="0.2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8"/>
      <c r="AZ174" s="18"/>
      <c r="BA174" s="18"/>
      <c r="BB174" s="18"/>
      <c r="BC174" s="18"/>
      <c r="BD174" s="18"/>
      <c r="BE174" s="18"/>
      <c r="BF174" s="18"/>
      <c r="BG174" s="18"/>
      <c r="BH174" s="18"/>
      <c r="BI174" s="18"/>
      <c r="BJ174" s="18"/>
      <c r="BK174" s="18"/>
      <c r="BL174" s="18"/>
      <c r="BM174" s="18"/>
      <c r="BN174" s="18"/>
      <c r="BO174" s="18"/>
      <c r="BP174" s="18"/>
      <c r="BQ174" s="18"/>
      <c r="BR174" s="18"/>
      <c r="BS174" s="18"/>
      <c r="BT174" s="18"/>
      <c r="BU174" s="18"/>
      <c r="BV174" s="18"/>
      <c r="BW174" s="18"/>
      <c r="BX174" s="18"/>
      <c r="BY174" s="18"/>
      <c r="BZ174" s="18"/>
      <c r="CA174" s="18"/>
      <c r="CB174" s="18"/>
      <c r="CC174" s="18"/>
      <c r="CD174" s="18"/>
      <c r="CE174" s="18"/>
      <c r="CF174" s="18"/>
      <c r="CG174" s="18"/>
      <c r="CH174" s="18"/>
      <c r="CI174" s="18"/>
      <c r="CJ174" s="18"/>
      <c r="CK174" s="18"/>
    </row>
    <row r="175" spans="1:89" ht="15" x14ac:dyDescent="0.2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8"/>
      <c r="AZ175" s="18"/>
      <c r="BA175" s="18"/>
      <c r="BB175" s="18"/>
      <c r="BC175" s="18"/>
      <c r="BD175" s="18"/>
      <c r="BE175" s="18"/>
      <c r="BF175" s="18"/>
      <c r="BG175" s="18"/>
      <c r="BH175" s="18"/>
      <c r="BI175" s="18"/>
      <c r="BJ175" s="18"/>
      <c r="BK175" s="18"/>
      <c r="BL175" s="18"/>
      <c r="BM175" s="18"/>
      <c r="BN175" s="18"/>
      <c r="BO175" s="18"/>
      <c r="BP175" s="18"/>
      <c r="BQ175" s="18"/>
      <c r="BR175" s="18"/>
      <c r="BS175" s="18"/>
      <c r="BT175" s="18"/>
      <c r="BU175" s="18"/>
      <c r="BV175" s="18"/>
      <c r="BW175" s="18"/>
      <c r="BX175" s="18"/>
      <c r="BY175" s="18"/>
      <c r="BZ175" s="18"/>
      <c r="CA175" s="18"/>
      <c r="CB175" s="18"/>
      <c r="CC175" s="18"/>
      <c r="CD175" s="18"/>
      <c r="CE175" s="18"/>
      <c r="CF175" s="18"/>
      <c r="CG175" s="18"/>
      <c r="CH175" s="18"/>
      <c r="CI175" s="18"/>
      <c r="CJ175" s="18"/>
      <c r="CK175" s="18"/>
    </row>
    <row r="176" spans="1:89" ht="15" x14ac:dyDescent="0.2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18"/>
      <c r="AV176" s="18"/>
      <c r="AW176" s="18"/>
      <c r="AX176" s="18"/>
      <c r="AY176" s="18"/>
      <c r="AZ176" s="18"/>
      <c r="BA176" s="18"/>
      <c r="BB176" s="18"/>
      <c r="BC176" s="18"/>
      <c r="BD176" s="18"/>
      <c r="BE176" s="18"/>
      <c r="BF176" s="18"/>
      <c r="BG176" s="18"/>
      <c r="BH176" s="18"/>
      <c r="BI176" s="18"/>
      <c r="BJ176" s="18"/>
      <c r="BK176" s="18"/>
      <c r="BL176" s="18"/>
      <c r="BM176" s="18"/>
      <c r="BN176" s="18"/>
      <c r="BO176" s="18"/>
      <c r="BP176" s="18"/>
      <c r="BQ176" s="18"/>
      <c r="BR176" s="18"/>
      <c r="BS176" s="18"/>
      <c r="BT176" s="18"/>
      <c r="BU176" s="18"/>
      <c r="BV176" s="18"/>
      <c r="BW176" s="18"/>
      <c r="BX176" s="18"/>
      <c r="BY176" s="18"/>
      <c r="BZ176" s="18"/>
      <c r="CA176" s="18"/>
      <c r="CB176" s="18"/>
      <c r="CC176" s="18"/>
      <c r="CD176" s="18"/>
      <c r="CE176" s="18"/>
      <c r="CF176" s="18"/>
      <c r="CG176" s="18"/>
      <c r="CH176" s="18"/>
      <c r="CI176" s="18"/>
      <c r="CJ176" s="18"/>
      <c r="CK176" s="18"/>
    </row>
    <row r="177" spans="1:89" ht="15" x14ac:dyDescent="0.2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  <c r="BA177" s="18"/>
      <c r="BB177" s="18"/>
      <c r="BC177" s="18"/>
      <c r="BD177" s="18"/>
      <c r="BE177" s="18"/>
      <c r="BF177" s="18"/>
      <c r="BG177" s="18"/>
      <c r="BH177" s="18"/>
      <c r="BI177" s="18"/>
      <c r="BJ177" s="18"/>
      <c r="BK177" s="18"/>
      <c r="BL177" s="18"/>
      <c r="BM177" s="18"/>
      <c r="BN177" s="18"/>
      <c r="BO177" s="18"/>
      <c r="BP177" s="18"/>
      <c r="BQ177" s="18"/>
      <c r="BR177" s="18"/>
      <c r="BS177" s="18"/>
      <c r="BT177" s="18"/>
      <c r="BU177" s="18"/>
      <c r="BV177" s="18"/>
      <c r="BW177" s="18"/>
      <c r="BX177" s="18"/>
      <c r="BY177" s="18"/>
      <c r="BZ177" s="18"/>
      <c r="CA177" s="18"/>
      <c r="CB177" s="18"/>
      <c r="CC177" s="18"/>
      <c r="CD177" s="18"/>
      <c r="CE177" s="18"/>
      <c r="CF177" s="18"/>
      <c r="CG177" s="18"/>
      <c r="CH177" s="18"/>
      <c r="CI177" s="18"/>
      <c r="CJ177" s="18"/>
      <c r="CK177" s="18"/>
    </row>
    <row r="178" spans="1:89" ht="15" x14ac:dyDescent="0.2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  <c r="BA178" s="18"/>
      <c r="BB178" s="18"/>
      <c r="BC178" s="18"/>
      <c r="BD178" s="18"/>
      <c r="BE178" s="18"/>
      <c r="BF178" s="18"/>
      <c r="BG178" s="18"/>
      <c r="BH178" s="18"/>
      <c r="BI178" s="18"/>
      <c r="BJ178" s="18"/>
      <c r="BK178" s="18"/>
      <c r="BL178" s="18"/>
      <c r="BM178" s="18"/>
      <c r="BN178" s="18"/>
      <c r="BO178" s="18"/>
      <c r="BP178" s="18"/>
      <c r="BQ178" s="18"/>
      <c r="BR178" s="18"/>
      <c r="BS178" s="18"/>
      <c r="BT178" s="18"/>
      <c r="BU178" s="18"/>
      <c r="BV178" s="18"/>
      <c r="BW178" s="18"/>
      <c r="BX178" s="18"/>
      <c r="BY178" s="18"/>
      <c r="BZ178" s="18"/>
      <c r="CA178" s="18"/>
      <c r="CB178" s="18"/>
      <c r="CC178" s="18"/>
      <c r="CD178" s="18"/>
      <c r="CE178" s="18"/>
      <c r="CF178" s="18"/>
      <c r="CG178" s="18"/>
      <c r="CH178" s="18"/>
      <c r="CI178" s="18"/>
      <c r="CJ178" s="18"/>
      <c r="CK178" s="18"/>
    </row>
    <row r="179" spans="1:89" ht="15" x14ac:dyDescent="0.2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/>
      <c r="AW179" s="18"/>
      <c r="AX179" s="18"/>
      <c r="AY179" s="18"/>
      <c r="AZ179" s="18"/>
      <c r="BA179" s="18"/>
      <c r="BB179" s="18"/>
      <c r="BC179" s="18"/>
      <c r="BD179" s="18"/>
      <c r="BE179" s="18"/>
      <c r="BF179" s="18"/>
      <c r="BG179" s="18"/>
      <c r="BH179" s="18"/>
      <c r="BI179" s="18"/>
      <c r="BJ179" s="18"/>
      <c r="BK179" s="18"/>
      <c r="BL179" s="18"/>
      <c r="BM179" s="18"/>
      <c r="BN179" s="18"/>
      <c r="BO179" s="18"/>
      <c r="BP179" s="18"/>
      <c r="BQ179" s="18"/>
      <c r="BR179" s="18"/>
      <c r="BS179" s="18"/>
      <c r="BT179" s="18"/>
      <c r="BU179" s="18"/>
      <c r="BV179" s="18"/>
      <c r="BW179" s="18"/>
      <c r="BX179" s="18"/>
      <c r="BY179" s="18"/>
      <c r="BZ179" s="18"/>
      <c r="CA179" s="18"/>
      <c r="CB179" s="18"/>
      <c r="CC179" s="18"/>
      <c r="CD179" s="18"/>
      <c r="CE179" s="18"/>
      <c r="CF179" s="18"/>
      <c r="CG179" s="18"/>
      <c r="CH179" s="18"/>
      <c r="CI179" s="18"/>
      <c r="CJ179" s="18"/>
      <c r="CK179" s="18"/>
    </row>
    <row r="180" spans="1:89" ht="15" x14ac:dyDescent="0.2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  <c r="AV180" s="18"/>
      <c r="AW180" s="18"/>
      <c r="AX180" s="18"/>
      <c r="AY180" s="18"/>
      <c r="AZ180" s="18"/>
      <c r="BA180" s="18"/>
      <c r="BB180" s="18"/>
      <c r="BC180" s="18"/>
      <c r="BD180" s="18"/>
      <c r="BE180" s="18"/>
      <c r="BF180" s="18"/>
      <c r="BG180" s="18"/>
      <c r="BH180" s="18"/>
      <c r="BI180" s="18"/>
      <c r="BJ180" s="18"/>
      <c r="BK180" s="18"/>
      <c r="BL180" s="18"/>
      <c r="BM180" s="18"/>
      <c r="BN180" s="18"/>
      <c r="BO180" s="18"/>
      <c r="BP180" s="18"/>
      <c r="BQ180" s="18"/>
      <c r="BR180" s="18"/>
      <c r="BS180" s="18"/>
      <c r="BT180" s="18"/>
      <c r="BU180" s="18"/>
      <c r="BV180" s="18"/>
      <c r="BW180" s="18"/>
      <c r="BX180" s="18"/>
      <c r="BY180" s="18"/>
      <c r="BZ180" s="18"/>
      <c r="CA180" s="18"/>
      <c r="CB180" s="18"/>
      <c r="CC180" s="18"/>
      <c r="CD180" s="18"/>
      <c r="CE180" s="18"/>
      <c r="CF180" s="18"/>
      <c r="CG180" s="18"/>
      <c r="CH180" s="18"/>
      <c r="CI180" s="18"/>
      <c r="CJ180" s="18"/>
      <c r="CK180" s="18"/>
    </row>
    <row r="181" spans="1:89" ht="15" x14ac:dyDescent="0.2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  <c r="AV181" s="18"/>
      <c r="AW181" s="18"/>
      <c r="AX181" s="18"/>
      <c r="AY181" s="18"/>
      <c r="AZ181" s="18"/>
      <c r="BA181" s="18"/>
      <c r="BB181" s="18"/>
      <c r="BC181" s="18"/>
      <c r="BD181" s="18"/>
      <c r="BE181" s="18"/>
      <c r="BF181" s="18"/>
      <c r="BG181" s="18"/>
      <c r="BH181" s="18"/>
      <c r="BI181" s="18"/>
      <c r="BJ181" s="18"/>
      <c r="BK181" s="18"/>
      <c r="BL181" s="18"/>
      <c r="BM181" s="18"/>
      <c r="BN181" s="18"/>
      <c r="BO181" s="18"/>
      <c r="BP181" s="18"/>
      <c r="BQ181" s="18"/>
      <c r="BR181" s="18"/>
      <c r="BS181" s="18"/>
      <c r="BT181" s="18"/>
      <c r="BU181" s="18"/>
      <c r="BV181" s="18"/>
      <c r="BW181" s="18"/>
      <c r="BX181" s="18"/>
      <c r="BY181" s="18"/>
      <c r="BZ181" s="18"/>
      <c r="CA181" s="18"/>
      <c r="CB181" s="18"/>
      <c r="CC181" s="18"/>
      <c r="CD181" s="18"/>
      <c r="CE181" s="18"/>
      <c r="CF181" s="18"/>
      <c r="CG181" s="18"/>
      <c r="CH181" s="18"/>
      <c r="CI181" s="18"/>
      <c r="CJ181" s="18"/>
      <c r="CK181" s="18"/>
    </row>
    <row r="182" spans="1:89" ht="15" x14ac:dyDescent="0.2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  <c r="BA182" s="18"/>
      <c r="BB182" s="18"/>
      <c r="BC182" s="18"/>
      <c r="BD182" s="18"/>
      <c r="BE182" s="18"/>
      <c r="BF182" s="18"/>
      <c r="BG182" s="18"/>
      <c r="BH182" s="18"/>
      <c r="BI182" s="18"/>
      <c r="BJ182" s="18"/>
      <c r="BK182" s="18"/>
      <c r="BL182" s="18"/>
      <c r="BM182" s="18"/>
      <c r="BN182" s="18"/>
      <c r="BO182" s="18"/>
      <c r="BP182" s="18"/>
      <c r="BQ182" s="18"/>
      <c r="BR182" s="18"/>
      <c r="BS182" s="18"/>
      <c r="BT182" s="18"/>
      <c r="BU182" s="18"/>
      <c r="BV182" s="18"/>
      <c r="BW182" s="18"/>
      <c r="BX182" s="18"/>
      <c r="BY182" s="18"/>
      <c r="BZ182" s="18"/>
      <c r="CA182" s="18"/>
      <c r="CB182" s="18"/>
      <c r="CC182" s="18"/>
      <c r="CD182" s="18"/>
      <c r="CE182" s="18"/>
      <c r="CF182" s="18"/>
      <c r="CG182" s="18"/>
      <c r="CH182" s="18"/>
      <c r="CI182" s="18"/>
      <c r="CJ182" s="18"/>
      <c r="CK182" s="18"/>
    </row>
    <row r="183" spans="1:89" ht="15" x14ac:dyDescent="0.2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  <c r="BA183" s="18"/>
      <c r="BB183" s="18"/>
      <c r="BC183" s="18"/>
      <c r="BD183" s="18"/>
      <c r="BE183" s="18"/>
      <c r="BF183" s="18"/>
      <c r="BG183" s="18"/>
      <c r="BH183" s="18"/>
      <c r="BI183" s="18"/>
      <c r="BJ183" s="18"/>
      <c r="BK183" s="18"/>
      <c r="BL183" s="18"/>
      <c r="BM183" s="18"/>
      <c r="BN183" s="18"/>
      <c r="BO183" s="18"/>
      <c r="BP183" s="18"/>
      <c r="BQ183" s="18"/>
      <c r="BR183" s="18"/>
      <c r="BS183" s="18"/>
      <c r="BT183" s="18"/>
      <c r="BU183" s="18"/>
      <c r="BV183" s="18"/>
      <c r="BW183" s="18"/>
      <c r="BX183" s="18"/>
      <c r="BY183" s="18"/>
      <c r="BZ183" s="18"/>
      <c r="CA183" s="18"/>
      <c r="CB183" s="18"/>
      <c r="CC183" s="18"/>
      <c r="CD183" s="18"/>
      <c r="CE183" s="18"/>
      <c r="CF183" s="18"/>
      <c r="CG183" s="18"/>
      <c r="CH183" s="18"/>
      <c r="CI183" s="18"/>
      <c r="CJ183" s="18"/>
      <c r="CK183" s="18"/>
    </row>
    <row r="184" spans="1:89" ht="15" x14ac:dyDescent="0.2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  <c r="BA184" s="18"/>
      <c r="BB184" s="18"/>
      <c r="BC184" s="18"/>
      <c r="BD184" s="18"/>
      <c r="BE184" s="18"/>
      <c r="BF184" s="18"/>
      <c r="BG184" s="18"/>
      <c r="BH184" s="18"/>
      <c r="BI184" s="18"/>
      <c r="BJ184" s="18"/>
      <c r="BK184" s="18"/>
      <c r="BL184" s="18"/>
      <c r="BM184" s="18"/>
      <c r="BN184" s="18"/>
      <c r="BO184" s="18"/>
      <c r="BP184" s="18"/>
      <c r="BQ184" s="18"/>
      <c r="BR184" s="18"/>
      <c r="BS184" s="18"/>
      <c r="BT184" s="18"/>
      <c r="BU184" s="18"/>
      <c r="BV184" s="18"/>
      <c r="BW184" s="18"/>
      <c r="BX184" s="18"/>
      <c r="BY184" s="18"/>
      <c r="BZ184" s="18"/>
      <c r="CA184" s="18"/>
      <c r="CB184" s="18"/>
      <c r="CC184" s="18"/>
      <c r="CD184" s="18"/>
      <c r="CE184" s="18"/>
      <c r="CF184" s="18"/>
      <c r="CG184" s="18"/>
      <c r="CH184" s="18"/>
      <c r="CI184" s="18"/>
      <c r="CJ184" s="18"/>
      <c r="CK184" s="18"/>
    </row>
    <row r="185" spans="1:89" ht="15" x14ac:dyDescent="0.2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  <c r="BA185" s="18"/>
      <c r="BB185" s="18"/>
      <c r="BC185" s="18"/>
      <c r="BD185" s="18"/>
      <c r="BE185" s="18"/>
      <c r="BF185" s="18"/>
      <c r="BG185" s="18"/>
      <c r="BH185" s="18"/>
      <c r="BI185" s="18"/>
      <c r="BJ185" s="18"/>
      <c r="BK185" s="18"/>
      <c r="BL185" s="18"/>
      <c r="BM185" s="18"/>
      <c r="BN185" s="18"/>
      <c r="BO185" s="18"/>
      <c r="BP185" s="18"/>
      <c r="BQ185" s="18"/>
      <c r="BR185" s="18"/>
      <c r="BS185" s="18"/>
      <c r="BT185" s="18"/>
      <c r="BU185" s="18"/>
      <c r="BV185" s="18"/>
      <c r="BW185" s="18"/>
      <c r="BX185" s="18"/>
      <c r="BY185" s="18"/>
      <c r="BZ185" s="18"/>
      <c r="CA185" s="18"/>
      <c r="CB185" s="18"/>
      <c r="CC185" s="18"/>
      <c r="CD185" s="18"/>
      <c r="CE185" s="18"/>
      <c r="CF185" s="18"/>
      <c r="CG185" s="18"/>
      <c r="CH185" s="18"/>
      <c r="CI185" s="18"/>
      <c r="CJ185" s="18"/>
      <c r="CK185" s="18"/>
    </row>
    <row r="186" spans="1:89" ht="15" x14ac:dyDescent="0.2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  <c r="AU186" s="18"/>
      <c r="AV186" s="18"/>
      <c r="AW186" s="18"/>
      <c r="AX186" s="18"/>
      <c r="AY186" s="18"/>
      <c r="AZ186" s="18"/>
      <c r="BA186" s="18"/>
      <c r="BB186" s="18"/>
      <c r="BC186" s="18"/>
      <c r="BD186" s="18"/>
      <c r="BE186" s="18"/>
      <c r="BF186" s="18"/>
      <c r="BG186" s="18"/>
      <c r="BH186" s="18"/>
      <c r="BI186" s="18"/>
      <c r="BJ186" s="18"/>
      <c r="BK186" s="18"/>
      <c r="BL186" s="18"/>
      <c r="BM186" s="18"/>
      <c r="BN186" s="18"/>
      <c r="BO186" s="18"/>
      <c r="BP186" s="18"/>
      <c r="BQ186" s="18"/>
      <c r="BR186" s="18"/>
      <c r="BS186" s="18"/>
      <c r="BT186" s="18"/>
      <c r="BU186" s="18"/>
      <c r="BV186" s="18"/>
      <c r="BW186" s="18"/>
      <c r="BX186" s="18"/>
      <c r="BY186" s="18"/>
      <c r="BZ186" s="18"/>
      <c r="CA186" s="18"/>
      <c r="CB186" s="18"/>
      <c r="CC186" s="18"/>
      <c r="CD186" s="18"/>
      <c r="CE186" s="18"/>
      <c r="CF186" s="18"/>
      <c r="CG186" s="18"/>
      <c r="CH186" s="18"/>
      <c r="CI186" s="18"/>
      <c r="CJ186" s="18"/>
      <c r="CK186" s="18"/>
    </row>
    <row r="187" spans="1:89" ht="15" x14ac:dyDescent="0.2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18"/>
      <c r="AV187" s="18"/>
      <c r="AW187" s="18"/>
      <c r="AX187" s="18"/>
      <c r="AY187" s="18"/>
      <c r="AZ187" s="18"/>
      <c r="BA187" s="18"/>
      <c r="BB187" s="18"/>
      <c r="BC187" s="18"/>
      <c r="BD187" s="18"/>
      <c r="BE187" s="18"/>
      <c r="BF187" s="18"/>
      <c r="BG187" s="18"/>
      <c r="BH187" s="18"/>
      <c r="BI187" s="18"/>
      <c r="BJ187" s="18"/>
      <c r="BK187" s="18"/>
      <c r="BL187" s="18"/>
      <c r="BM187" s="18"/>
      <c r="BN187" s="18"/>
      <c r="BO187" s="18"/>
      <c r="BP187" s="18"/>
      <c r="BQ187" s="18"/>
      <c r="BR187" s="18"/>
      <c r="BS187" s="18"/>
      <c r="BT187" s="18"/>
      <c r="BU187" s="18"/>
      <c r="BV187" s="18"/>
      <c r="BW187" s="18"/>
      <c r="BX187" s="18"/>
      <c r="BY187" s="18"/>
      <c r="BZ187" s="18"/>
      <c r="CA187" s="18"/>
      <c r="CB187" s="18"/>
      <c r="CC187" s="18"/>
      <c r="CD187" s="18"/>
      <c r="CE187" s="18"/>
      <c r="CF187" s="18"/>
      <c r="CG187" s="18"/>
      <c r="CH187" s="18"/>
      <c r="CI187" s="18"/>
      <c r="CJ187" s="18"/>
      <c r="CK187" s="18"/>
    </row>
    <row r="188" spans="1:89" ht="15" x14ac:dyDescent="0.2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  <c r="AU188" s="18"/>
      <c r="AV188" s="18"/>
      <c r="AW188" s="18"/>
      <c r="AX188" s="18"/>
      <c r="AY188" s="18"/>
      <c r="AZ188" s="18"/>
      <c r="BA188" s="18"/>
      <c r="BB188" s="18"/>
      <c r="BC188" s="18"/>
      <c r="BD188" s="18"/>
      <c r="BE188" s="18"/>
      <c r="BF188" s="18"/>
      <c r="BG188" s="18"/>
      <c r="BH188" s="18"/>
      <c r="BI188" s="18"/>
      <c r="BJ188" s="18"/>
      <c r="BK188" s="18"/>
      <c r="BL188" s="18"/>
      <c r="BM188" s="18"/>
      <c r="BN188" s="18"/>
      <c r="BO188" s="18"/>
      <c r="BP188" s="18"/>
      <c r="BQ188" s="18"/>
      <c r="BR188" s="18"/>
      <c r="BS188" s="18"/>
      <c r="BT188" s="18"/>
      <c r="BU188" s="18"/>
      <c r="BV188" s="18"/>
      <c r="BW188" s="18"/>
      <c r="BX188" s="18"/>
      <c r="BY188" s="18"/>
      <c r="BZ188" s="18"/>
      <c r="CA188" s="18"/>
      <c r="CB188" s="18"/>
      <c r="CC188" s="18"/>
      <c r="CD188" s="18"/>
      <c r="CE188" s="18"/>
      <c r="CF188" s="18"/>
      <c r="CG188" s="18"/>
      <c r="CH188" s="18"/>
      <c r="CI188" s="18"/>
      <c r="CJ188" s="18"/>
      <c r="CK188" s="18"/>
    </row>
    <row r="189" spans="1:89" ht="15" x14ac:dyDescent="0.2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  <c r="BA189" s="18"/>
      <c r="BB189" s="18"/>
      <c r="BC189" s="18"/>
      <c r="BD189" s="18"/>
      <c r="BE189" s="18"/>
      <c r="BF189" s="18"/>
      <c r="BG189" s="18"/>
      <c r="BH189" s="18"/>
      <c r="BI189" s="18"/>
      <c r="BJ189" s="18"/>
      <c r="BK189" s="18"/>
      <c r="BL189" s="18"/>
      <c r="BM189" s="18"/>
      <c r="BN189" s="18"/>
      <c r="BO189" s="18"/>
      <c r="BP189" s="18"/>
      <c r="BQ189" s="18"/>
      <c r="BR189" s="18"/>
      <c r="BS189" s="18"/>
      <c r="BT189" s="18"/>
      <c r="BU189" s="18"/>
      <c r="BV189" s="18"/>
      <c r="BW189" s="18"/>
      <c r="BX189" s="18"/>
      <c r="BY189" s="18"/>
      <c r="BZ189" s="18"/>
      <c r="CA189" s="18"/>
      <c r="CB189" s="18"/>
      <c r="CC189" s="18"/>
      <c r="CD189" s="18"/>
      <c r="CE189" s="18"/>
      <c r="CF189" s="18"/>
      <c r="CG189" s="18"/>
      <c r="CH189" s="18"/>
      <c r="CI189" s="18"/>
      <c r="CJ189" s="18"/>
      <c r="CK189" s="18"/>
    </row>
    <row r="190" spans="1:89" ht="15" x14ac:dyDescent="0.2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  <c r="AU190" s="18"/>
      <c r="AV190" s="18"/>
      <c r="AW190" s="18"/>
      <c r="AX190" s="18"/>
      <c r="AY190" s="18"/>
      <c r="AZ190" s="18"/>
      <c r="BA190" s="18"/>
      <c r="BB190" s="18"/>
      <c r="BC190" s="18"/>
      <c r="BD190" s="18"/>
      <c r="BE190" s="18"/>
      <c r="BF190" s="18"/>
      <c r="BG190" s="18"/>
      <c r="BH190" s="18"/>
      <c r="BI190" s="18"/>
      <c r="BJ190" s="18"/>
      <c r="BK190" s="18"/>
      <c r="BL190" s="18"/>
      <c r="BM190" s="18"/>
      <c r="BN190" s="18"/>
      <c r="BO190" s="18"/>
      <c r="BP190" s="18"/>
      <c r="BQ190" s="18"/>
      <c r="BR190" s="18"/>
      <c r="BS190" s="18"/>
      <c r="BT190" s="18"/>
      <c r="BU190" s="18"/>
      <c r="BV190" s="18"/>
      <c r="BW190" s="18"/>
      <c r="BX190" s="18"/>
      <c r="BY190" s="18"/>
      <c r="BZ190" s="18"/>
      <c r="CA190" s="18"/>
      <c r="CB190" s="18"/>
      <c r="CC190" s="18"/>
      <c r="CD190" s="18"/>
      <c r="CE190" s="18"/>
      <c r="CF190" s="18"/>
      <c r="CG190" s="18"/>
      <c r="CH190" s="18"/>
      <c r="CI190" s="18"/>
      <c r="CJ190" s="18"/>
      <c r="CK190" s="18"/>
    </row>
    <row r="191" spans="1:89" ht="15" x14ac:dyDescent="0.2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18"/>
      <c r="AV191" s="18"/>
      <c r="AW191" s="18"/>
      <c r="AX191" s="18"/>
      <c r="AY191" s="18"/>
      <c r="AZ191" s="18"/>
      <c r="BA191" s="18"/>
      <c r="BB191" s="18"/>
      <c r="BC191" s="18"/>
      <c r="BD191" s="18"/>
      <c r="BE191" s="18"/>
      <c r="BF191" s="18"/>
      <c r="BG191" s="18"/>
      <c r="BH191" s="18"/>
      <c r="BI191" s="18"/>
      <c r="BJ191" s="18"/>
      <c r="BK191" s="18"/>
      <c r="BL191" s="18"/>
      <c r="BM191" s="18"/>
      <c r="BN191" s="18"/>
      <c r="BO191" s="18"/>
      <c r="BP191" s="18"/>
      <c r="BQ191" s="18"/>
      <c r="BR191" s="18"/>
      <c r="BS191" s="18"/>
      <c r="BT191" s="18"/>
      <c r="BU191" s="18"/>
      <c r="BV191" s="18"/>
      <c r="BW191" s="18"/>
      <c r="BX191" s="18"/>
      <c r="BY191" s="18"/>
      <c r="BZ191" s="18"/>
      <c r="CA191" s="18"/>
      <c r="CB191" s="18"/>
      <c r="CC191" s="18"/>
      <c r="CD191" s="18"/>
      <c r="CE191" s="18"/>
      <c r="CF191" s="18"/>
      <c r="CG191" s="18"/>
      <c r="CH191" s="18"/>
      <c r="CI191" s="18"/>
      <c r="CJ191" s="18"/>
      <c r="CK191" s="18"/>
    </row>
    <row r="192" spans="1:89" ht="15" x14ac:dyDescent="0.2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18"/>
      <c r="AM192" s="18"/>
      <c r="AN192" s="18"/>
      <c r="AO192" s="18"/>
      <c r="AP192" s="18"/>
      <c r="AQ192" s="18"/>
      <c r="AR192" s="18"/>
      <c r="AS192" s="18"/>
      <c r="AT192" s="18"/>
      <c r="AU192" s="18"/>
      <c r="AV192" s="18"/>
      <c r="AW192" s="18"/>
      <c r="AX192" s="18"/>
      <c r="AY192" s="18"/>
      <c r="AZ192" s="18"/>
      <c r="BA192" s="18"/>
      <c r="BB192" s="18"/>
      <c r="BC192" s="18"/>
      <c r="BD192" s="18"/>
      <c r="BE192" s="18"/>
      <c r="BF192" s="18"/>
      <c r="BG192" s="18"/>
      <c r="BH192" s="18"/>
      <c r="BI192" s="18"/>
      <c r="BJ192" s="18"/>
      <c r="BK192" s="18"/>
      <c r="BL192" s="18"/>
      <c r="BM192" s="18"/>
      <c r="BN192" s="18"/>
      <c r="BO192" s="18"/>
      <c r="BP192" s="18"/>
      <c r="BQ192" s="18"/>
      <c r="BR192" s="18"/>
      <c r="BS192" s="18"/>
      <c r="BT192" s="18"/>
      <c r="BU192" s="18"/>
      <c r="BV192" s="18"/>
      <c r="BW192" s="18"/>
      <c r="BX192" s="18"/>
      <c r="BY192" s="18"/>
      <c r="BZ192" s="18"/>
      <c r="CA192" s="18"/>
      <c r="CB192" s="18"/>
      <c r="CC192" s="18"/>
      <c r="CD192" s="18"/>
      <c r="CE192" s="18"/>
      <c r="CF192" s="18"/>
      <c r="CG192" s="18"/>
      <c r="CH192" s="18"/>
      <c r="CI192" s="18"/>
      <c r="CJ192" s="18"/>
      <c r="CK192" s="18"/>
    </row>
    <row r="193" spans="1:89" ht="15" x14ac:dyDescent="0.2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18"/>
      <c r="AQ193" s="18"/>
      <c r="AR193" s="18"/>
      <c r="AS193" s="18"/>
      <c r="AT193" s="18"/>
      <c r="AU193" s="18"/>
      <c r="AV193" s="18"/>
      <c r="AW193" s="18"/>
      <c r="AX193" s="18"/>
      <c r="AY193" s="18"/>
      <c r="AZ193" s="18"/>
      <c r="BA193" s="18"/>
      <c r="BB193" s="18"/>
      <c r="BC193" s="18"/>
      <c r="BD193" s="18"/>
      <c r="BE193" s="18"/>
      <c r="BF193" s="18"/>
      <c r="BG193" s="18"/>
      <c r="BH193" s="18"/>
      <c r="BI193" s="18"/>
      <c r="BJ193" s="18"/>
      <c r="BK193" s="18"/>
      <c r="BL193" s="18"/>
      <c r="BM193" s="18"/>
      <c r="BN193" s="18"/>
      <c r="BO193" s="18"/>
      <c r="BP193" s="18"/>
      <c r="BQ193" s="18"/>
      <c r="BR193" s="18"/>
      <c r="BS193" s="18"/>
      <c r="BT193" s="18"/>
      <c r="BU193" s="18"/>
      <c r="BV193" s="18"/>
      <c r="BW193" s="18"/>
      <c r="BX193" s="18"/>
      <c r="BY193" s="18"/>
      <c r="BZ193" s="18"/>
      <c r="CA193" s="18"/>
      <c r="CB193" s="18"/>
      <c r="CC193" s="18"/>
      <c r="CD193" s="18"/>
      <c r="CE193" s="18"/>
      <c r="CF193" s="18"/>
      <c r="CG193" s="18"/>
      <c r="CH193" s="18"/>
      <c r="CI193" s="18"/>
      <c r="CJ193" s="18"/>
      <c r="CK193" s="18"/>
    </row>
    <row r="194" spans="1:89" ht="15" x14ac:dyDescent="0.2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  <c r="AM194" s="18"/>
      <c r="AN194" s="18"/>
      <c r="AO194" s="18"/>
      <c r="AP194" s="18"/>
      <c r="AQ194" s="18"/>
      <c r="AR194" s="18"/>
      <c r="AS194" s="18"/>
      <c r="AT194" s="18"/>
      <c r="AU194" s="18"/>
      <c r="AV194" s="18"/>
      <c r="AW194" s="18"/>
      <c r="AX194" s="18"/>
      <c r="AY194" s="18"/>
      <c r="AZ194" s="18"/>
      <c r="BA194" s="18"/>
      <c r="BB194" s="18"/>
      <c r="BC194" s="18"/>
      <c r="BD194" s="18"/>
      <c r="BE194" s="18"/>
      <c r="BF194" s="18"/>
      <c r="BG194" s="18"/>
      <c r="BH194" s="18"/>
      <c r="BI194" s="18"/>
      <c r="BJ194" s="18"/>
      <c r="BK194" s="18"/>
      <c r="BL194" s="18"/>
      <c r="BM194" s="18"/>
      <c r="BN194" s="18"/>
      <c r="BO194" s="18"/>
      <c r="BP194" s="18"/>
      <c r="BQ194" s="18"/>
      <c r="BR194" s="18"/>
      <c r="BS194" s="18"/>
      <c r="BT194" s="18"/>
      <c r="BU194" s="18"/>
      <c r="BV194" s="18"/>
      <c r="BW194" s="18"/>
      <c r="BX194" s="18"/>
      <c r="BY194" s="18"/>
      <c r="BZ194" s="18"/>
      <c r="CA194" s="18"/>
      <c r="CB194" s="18"/>
      <c r="CC194" s="18"/>
      <c r="CD194" s="18"/>
      <c r="CE194" s="18"/>
      <c r="CF194" s="18"/>
      <c r="CG194" s="18"/>
      <c r="CH194" s="18"/>
      <c r="CI194" s="18"/>
      <c r="CJ194" s="18"/>
      <c r="CK194" s="18"/>
    </row>
    <row r="195" spans="1:89" ht="15" x14ac:dyDescent="0.2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18"/>
      <c r="AM195" s="18"/>
      <c r="AN195" s="18"/>
      <c r="AO195" s="18"/>
      <c r="AP195" s="18"/>
      <c r="AQ195" s="18"/>
      <c r="AR195" s="18"/>
      <c r="AS195" s="18"/>
      <c r="AT195" s="18"/>
      <c r="AU195" s="18"/>
      <c r="AV195" s="18"/>
      <c r="AW195" s="18"/>
      <c r="AX195" s="18"/>
      <c r="AY195" s="18"/>
      <c r="AZ195" s="18"/>
      <c r="BA195" s="18"/>
      <c r="BB195" s="18"/>
      <c r="BC195" s="18"/>
      <c r="BD195" s="18"/>
      <c r="BE195" s="18"/>
      <c r="BF195" s="18"/>
      <c r="BG195" s="18"/>
      <c r="BH195" s="18"/>
      <c r="BI195" s="18"/>
      <c r="BJ195" s="18"/>
      <c r="BK195" s="18"/>
      <c r="BL195" s="18"/>
      <c r="BM195" s="18"/>
      <c r="BN195" s="18"/>
      <c r="BO195" s="18"/>
      <c r="BP195" s="18"/>
      <c r="BQ195" s="18"/>
      <c r="BR195" s="18"/>
      <c r="BS195" s="18"/>
      <c r="BT195" s="18"/>
      <c r="BU195" s="18"/>
      <c r="BV195" s="18"/>
      <c r="BW195" s="18"/>
      <c r="BX195" s="18"/>
      <c r="BY195" s="18"/>
      <c r="BZ195" s="18"/>
      <c r="CA195" s="18"/>
      <c r="CB195" s="18"/>
      <c r="CC195" s="18"/>
      <c r="CD195" s="18"/>
      <c r="CE195" s="18"/>
      <c r="CF195" s="18"/>
      <c r="CG195" s="18"/>
      <c r="CH195" s="18"/>
      <c r="CI195" s="18"/>
      <c r="CJ195" s="18"/>
      <c r="CK195" s="18"/>
    </row>
    <row r="196" spans="1:89" ht="15" x14ac:dyDescent="0.2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  <c r="BA196" s="18"/>
      <c r="BB196" s="18"/>
      <c r="BC196" s="18"/>
      <c r="BD196" s="18"/>
      <c r="BE196" s="18"/>
      <c r="BF196" s="18"/>
      <c r="BG196" s="18"/>
      <c r="BH196" s="18"/>
      <c r="BI196" s="18"/>
      <c r="BJ196" s="18"/>
      <c r="BK196" s="18"/>
      <c r="BL196" s="18"/>
      <c r="BM196" s="18"/>
      <c r="BN196" s="18"/>
      <c r="BO196" s="18"/>
      <c r="BP196" s="18"/>
      <c r="BQ196" s="18"/>
      <c r="BR196" s="18"/>
      <c r="BS196" s="18"/>
      <c r="BT196" s="18"/>
      <c r="BU196" s="18"/>
      <c r="BV196" s="18"/>
      <c r="BW196" s="18"/>
      <c r="BX196" s="18"/>
      <c r="BY196" s="18"/>
      <c r="BZ196" s="18"/>
      <c r="CA196" s="18"/>
      <c r="CB196" s="18"/>
      <c r="CC196" s="18"/>
      <c r="CD196" s="18"/>
      <c r="CE196" s="18"/>
      <c r="CF196" s="18"/>
      <c r="CG196" s="18"/>
      <c r="CH196" s="18"/>
      <c r="CI196" s="18"/>
      <c r="CJ196" s="18"/>
      <c r="CK196" s="18"/>
    </row>
    <row r="197" spans="1:89" ht="15" x14ac:dyDescent="0.2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  <c r="AV197" s="18"/>
      <c r="AW197" s="18"/>
      <c r="AX197" s="18"/>
      <c r="AY197" s="18"/>
      <c r="AZ197" s="18"/>
      <c r="BA197" s="18"/>
      <c r="BB197" s="18"/>
      <c r="BC197" s="18"/>
      <c r="BD197" s="18"/>
      <c r="BE197" s="18"/>
      <c r="BF197" s="18"/>
      <c r="BG197" s="18"/>
      <c r="BH197" s="18"/>
      <c r="BI197" s="18"/>
      <c r="BJ197" s="18"/>
      <c r="BK197" s="18"/>
      <c r="BL197" s="18"/>
      <c r="BM197" s="18"/>
      <c r="BN197" s="18"/>
      <c r="BO197" s="18"/>
      <c r="BP197" s="18"/>
      <c r="BQ197" s="18"/>
      <c r="BR197" s="18"/>
      <c r="BS197" s="18"/>
      <c r="BT197" s="18"/>
      <c r="BU197" s="18"/>
      <c r="BV197" s="18"/>
      <c r="BW197" s="18"/>
      <c r="BX197" s="18"/>
      <c r="BY197" s="18"/>
      <c r="BZ197" s="18"/>
      <c r="CA197" s="18"/>
      <c r="CB197" s="18"/>
      <c r="CC197" s="18"/>
      <c r="CD197" s="18"/>
      <c r="CE197" s="18"/>
      <c r="CF197" s="18"/>
      <c r="CG197" s="18"/>
      <c r="CH197" s="18"/>
      <c r="CI197" s="18"/>
      <c r="CJ197" s="18"/>
      <c r="CK197" s="18"/>
    </row>
    <row r="198" spans="1:89" ht="15" x14ac:dyDescent="0.2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18"/>
      <c r="AU198" s="18"/>
      <c r="AV198" s="18"/>
      <c r="AW198" s="18"/>
      <c r="AX198" s="18"/>
      <c r="AY198" s="18"/>
      <c r="AZ198" s="18"/>
      <c r="BA198" s="18"/>
      <c r="BB198" s="18"/>
      <c r="BC198" s="18"/>
      <c r="BD198" s="18"/>
      <c r="BE198" s="18"/>
      <c r="BF198" s="18"/>
      <c r="BG198" s="18"/>
      <c r="BH198" s="18"/>
      <c r="BI198" s="18"/>
      <c r="BJ198" s="18"/>
      <c r="BK198" s="18"/>
      <c r="BL198" s="18"/>
      <c r="BM198" s="18"/>
      <c r="BN198" s="18"/>
      <c r="BO198" s="18"/>
      <c r="BP198" s="18"/>
      <c r="BQ198" s="18"/>
      <c r="BR198" s="18"/>
      <c r="BS198" s="18"/>
      <c r="BT198" s="18"/>
      <c r="BU198" s="18"/>
      <c r="BV198" s="18"/>
      <c r="BW198" s="18"/>
      <c r="BX198" s="18"/>
      <c r="BY198" s="18"/>
      <c r="BZ198" s="18"/>
      <c r="CA198" s="18"/>
      <c r="CB198" s="18"/>
      <c r="CC198" s="18"/>
      <c r="CD198" s="18"/>
      <c r="CE198" s="18"/>
      <c r="CF198" s="18"/>
      <c r="CG198" s="18"/>
      <c r="CH198" s="18"/>
      <c r="CI198" s="18"/>
      <c r="CJ198" s="18"/>
      <c r="CK198" s="18"/>
    </row>
    <row r="199" spans="1:89" ht="15" x14ac:dyDescent="0.2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  <c r="AU199" s="18"/>
      <c r="AV199" s="18"/>
      <c r="AW199" s="18"/>
      <c r="AX199" s="18"/>
      <c r="AY199" s="18"/>
      <c r="AZ199" s="18"/>
      <c r="BA199" s="18"/>
      <c r="BB199" s="18"/>
      <c r="BC199" s="18"/>
      <c r="BD199" s="18"/>
      <c r="BE199" s="18"/>
      <c r="BF199" s="18"/>
      <c r="BG199" s="18"/>
      <c r="BH199" s="18"/>
      <c r="BI199" s="18"/>
      <c r="BJ199" s="18"/>
      <c r="BK199" s="18"/>
      <c r="BL199" s="18"/>
      <c r="BM199" s="18"/>
      <c r="BN199" s="18"/>
      <c r="BO199" s="18"/>
      <c r="BP199" s="18"/>
      <c r="BQ199" s="18"/>
      <c r="BR199" s="18"/>
      <c r="BS199" s="18"/>
      <c r="BT199" s="18"/>
      <c r="BU199" s="18"/>
      <c r="BV199" s="18"/>
      <c r="BW199" s="18"/>
      <c r="BX199" s="18"/>
      <c r="BY199" s="18"/>
      <c r="BZ199" s="18"/>
      <c r="CA199" s="18"/>
      <c r="CB199" s="18"/>
      <c r="CC199" s="18"/>
      <c r="CD199" s="18"/>
      <c r="CE199" s="18"/>
      <c r="CF199" s="18"/>
      <c r="CG199" s="18"/>
      <c r="CH199" s="18"/>
      <c r="CI199" s="18"/>
      <c r="CJ199" s="18"/>
      <c r="CK199" s="18"/>
    </row>
    <row r="200" spans="1:89" ht="15" x14ac:dyDescent="0.2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  <c r="AP200" s="18"/>
      <c r="AQ200" s="18"/>
      <c r="AR200" s="18"/>
      <c r="AS200" s="18"/>
      <c r="AT200" s="18"/>
      <c r="AU200" s="18"/>
      <c r="AV200" s="18"/>
      <c r="AW200" s="18"/>
      <c r="AX200" s="18"/>
      <c r="AY200" s="18"/>
      <c r="AZ200" s="18"/>
      <c r="BA200" s="18"/>
      <c r="BB200" s="18"/>
      <c r="BC200" s="18"/>
      <c r="BD200" s="18"/>
      <c r="BE200" s="18"/>
      <c r="BF200" s="18"/>
      <c r="BG200" s="18"/>
      <c r="BH200" s="18"/>
      <c r="BI200" s="18"/>
      <c r="BJ200" s="18"/>
      <c r="BK200" s="18"/>
      <c r="BL200" s="18"/>
      <c r="BM200" s="18"/>
      <c r="BN200" s="18"/>
      <c r="BO200" s="18"/>
      <c r="BP200" s="18"/>
      <c r="BQ200" s="18"/>
      <c r="BR200" s="18"/>
      <c r="BS200" s="18"/>
      <c r="BT200" s="18"/>
      <c r="BU200" s="18"/>
      <c r="BV200" s="18"/>
      <c r="BW200" s="18"/>
      <c r="BX200" s="18"/>
      <c r="BY200" s="18"/>
      <c r="BZ200" s="18"/>
      <c r="CA200" s="18"/>
      <c r="CB200" s="18"/>
      <c r="CC200" s="18"/>
      <c r="CD200" s="18"/>
      <c r="CE200" s="18"/>
      <c r="CF200" s="18"/>
      <c r="CG200" s="18"/>
      <c r="CH200" s="18"/>
      <c r="CI200" s="18"/>
      <c r="CJ200" s="18"/>
      <c r="CK200" s="18"/>
    </row>
    <row r="201" spans="1:89" ht="15" x14ac:dyDescent="0.2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18"/>
      <c r="AM201" s="18"/>
      <c r="AN201" s="18"/>
      <c r="AO201" s="18"/>
      <c r="AP201" s="18"/>
      <c r="AQ201" s="18"/>
      <c r="AR201" s="18"/>
      <c r="AS201" s="18"/>
      <c r="AT201" s="18"/>
      <c r="AU201" s="18"/>
      <c r="AV201" s="18"/>
      <c r="AW201" s="18"/>
      <c r="AX201" s="18"/>
      <c r="AY201" s="18"/>
      <c r="AZ201" s="18"/>
      <c r="BA201" s="18"/>
      <c r="BB201" s="18"/>
      <c r="BC201" s="18"/>
      <c r="BD201" s="18"/>
      <c r="BE201" s="18"/>
      <c r="BF201" s="18"/>
      <c r="BG201" s="18"/>
      <c r="BH201" s="18"/>
      <c r="BI201" s="18"/>
      <c r="BJ201" s="18"/>
      <c r="BK201" s="18"/>
      <c r="BL201" s="18"/>
      <c r="BM201" s="18"/>
      <c r="BN201" s="18"/>
      <c r="BO201" s="18"/>
      <c r="BP201" s="18"/>
      <c r="BQ201" s="18"/>
      <c r="BR201" s="18"/>
      <c r="BS201" s="18"/>
      <c r="BT201" s="18"/>
      <c r="BU201" s="18"/>
      <c r="BV201" s="18"/>
      <c r="BW201" s="18"/>
      <c r="BX201" s="18"/>
      <c r="BY201" s="18"/>
      <c r="BZ201" s="18"/>
      <c r="CA201" s="18"/>
      <c r="CB201" s="18"/>
      <c r="CC201" s="18"/>
      <c r="CD201" s="18"/>
      <c r="CE201" s="18"/>
      <c r="CF201" s="18"/>
      <c r="CG201" s="18"/>
      <c r="CH201" s="18"/>
      <c r="CI201" s="18"/>
      <c r="CJ201" s="18"/>
      <c r="CK201" s="18"/>
    </row>
    <row r="202" spans="1:89" ht="15" x14ac:dyDescent="0.2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18"/>
      <c r="AM202" s="18"/>
      <c r="AN202" s="18"/>
      <c r="AO202" s="18"/>
      <c r="AP202" s="18"/>
      <c r="AQ202" s="18"/>
      <c r="AR202" s="18"/>
      <c r="AS202" s="18"/>
      <c r="AT202" s="18"/>
      <c r="AU202" s="18"/>
      <c r="AV202" s="18"/>
      <c r="AW202" s="18"/>
      <c r="AX202" s="18"/>
      <c r="AY202" s="18"/>
      <c r="AZ202" s="18"/>
      <c r="BA202" s="18"/>
      <c r="BB202" s="18"/>
      <c r="BC202" s="18"/>
      <c r="BD202" s="18"/>
      <c r="BE202" s="18"/>
      <c r="BF202" s="18"/>
      <c r="BG202" s="18"/>
      <c r="BH202" s="18"/>
      <c r="BI202" s="18"/>
      <c r="BJ202" s="18"/>
      <c r="BK202" s="18"/>
      <c r="BL202" s="18"/>
      <c r="BM202" s="18"/>
      <c r="BN202" s="18"/>
      <c r="BO202" s="18"/>
      <c r="BP202" s="18"/>
      <c r="BQ202" s="18"/>
      <c r="BR202" s="18"/>
      <c r="BS202" s="18"/>
      <c r="BT202" s="18"/>
      <c r="BU202" s="18"/>
      <c r="BV202" s="18"/>
      <c r="BW202" s="18"/>
      <c r="BX202" s="18"/>
      <c r="BY202" s="18"/>
      <c r="BZ202" s="18"/>
      <c r="CA202" s="18"/>
      <c r="CB202" s="18"/>
      <c r="CC202" s="18"/>
      <c r="CD202" s="18"/>
      <c r="CE202" s="18"/>
      <c r="CF202" s="18"/>
      <c r="CG202" s="18"/>
      <c r="CH202" s="18"/>
      <c r="CI202" s="18"/>
      <c r="CJ202" s="18"/>
      <c r="CK202" s="18"/>
    </row>
    <row r="203" spans="1:89" ht="15" x14ac:dyDescent="0.2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  <c r="AU203" s="18"/>
      <c r="AV203" s="18"/>
      <c r="AW203" s="18"/>
      <c r="AX203" s="18"/>
      <c r="AY203" s="18"/>
      <c r="AZ203" s="18"/>
      <c r="BA203" s="18"/>
      <c r="BB203" s="18"/>
      <c r="BC203" s="18"/>
      <c r="BD203" s="18"/>
      <c r="BE203" s="18"/>
      <c r="BF203" s="18"/>
      <c r="BG203" s="18"/>
      <c r="BH203" s="18"/>
      <c r="BI203" s="18"/>
      <c r="BJ203" s="18"/>
      <c r="BK203" s="18"/>
      <c r="BL203" s="18"/>
      <c r="BM203" s="18"/>
      <c r="BN203" s="18"/>
      <c r="BO203" s="18"/>
      <c r="BP203" s="18"/>
      <c r="BQ203" s="18"/>
      <c r="BR203" s="18"/>
      <c r="BS203" s="18"/>
      <c r="BT203" s="18"/>
      <c r="BU203" s="18"/>
      <c r="BV203" s="18"/>
      <c r="BW203" s="18"/>
      <c r="BX203" s="18"/>
      <c r="BY203" s="18"/>
      <c r="BZ203" s="18"/>
      <c r="CA203" s="18"/>
      <c r="CB203" s="18"/>
      <c r="CC203" s="18"/>
      <c r="CD203" s="18"/>
      <c r="CE203" s="18"/>
      <c r="CF203" s="18"/>
      <c r="CG203" s="18"/>
      <c r="CH203" s="18"/>
      <c r="CI203" s="18"/>
      <c r="CJ203" s="18"/>
      <c r="CK203" s="18"/>
    </row>
    <row r="204" spans="1:89" ht="15" x14ac:dyDescent="0.2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18"/>
      <c r="AM204" s="18"/>
      <c r="AN204" s="18"/>
      <c r="AO204" s="18"/>
      <c r="AP204" s="18"/>
      <c r="AQ204" s="18"/>
      <c r="AR204" s="18"/>
      <c r="AS204" s="18"/>
      <c r="AT204" s="18"/>
      <c r="AU204" s="18"/>
      <c r="AV204" s="18"/>
      <c r="AW204" s="18"/>
      <c r="AX204" s="18"/>
      <c r="AY204" s="18"/>
      <c r="AZ204" s="18"/>
      <c r="BA204" s="18"/>
      <c r="BB204" s="18"/>
      <c r="BC204" s="18"/>
      <c r="BD204" s="18"/>
      <c r="BE204" s="18"/>
      <c r="BF204" s="18"/>
      <c r="BG204" s="18"/>
      <c r="BH204" s="18"/>
      <c r="BI204" s="18"/>
      <c r="BJ204" s="18"/>
      <c r="BK204" s="18"/>
      <c r="BL204" s="18"/>
      <c r="BM204" s="18"/>
      <c r="BN204" s="18"/>
      <c r="BO204" s="18"/>
      <c r="BP204" s="18"/>
      <c r="BQ204" s="18"/>
      <c r="BR204" s="18"/>
      <c r="BS204" s="18"/>
      <c r="BT204" s="18"/>
      <c r="BU204" s="18"/>
      <c r="BV204" s="18"/>
      <c r="BW204" s="18"/>
      <c r="BX204" s="18"/>
      <c r="BY204" s="18"/>
      <c r="BZ204" s="18"/>
      <c r="CA204" s="18"/>
      <c r="CB204" s="18"/>
      <c r="CC204" s="18"/>
      <c r="CD204" s="18"/>
      <c r="CE204" s="18"/>
      <c r="CF204" s="18"/>
      <c r="CG204" s="18"/>
      <c r="CH204" s="18"/>
      <c r="CI204" s="18"/>
      <c r="CJ204" s="18"/>
      <c r="CK204" s="18"/>
    </row>
    <row r="205" spans="1:89" ht="15" x14ac:dyDescent="0.2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18"/>
      <c r="AV205" s="18"/>
      <c r="AW205" s="18"/>
      <c r="AX205" s="18"/>
      <c r="AY205" s="18"/>
      <c r="AZ205" s="18"/>
      <c r="BA205" s="18"/>
      <c r="BB205" s="18"/>
      <c r="BC205" s="18"/>
      <c r="BD205" s="18"/>
      <c r="BE205" s="18"/>
      <c r="BF205" s="18"/>
      <c r="BG205" s="18"/>
      <c r="BH205" s="18"/>
      <c r="BI205" s="18"/>
      <c r="BJ205" s="18"/>
      <c r="BK205" s="18"/>
      <c r="BL205" s="18"/>
      <c r="BM205" s="18"/>
      <c r="BN205" s="18"/>
      <c r="BO205" s="18"/>
      <c r="BP205" s="18"/>
      <c r="BQ205" s="18"/>
      <c r="BR205" s="18"/>
      <c r="BS205" s="18"/>
      <c r="BT205" s="18"/>
      <c r="BU205" s="18"/>
      <c r="BV205" s="18"/>
      <c r="BW205" s="18"/>
      <c r="BX205" s="18"/>
      <c r="BY205" s="18"/>
      <c r="BZ205" s="18"/>
      <c r="CA205" s="18"/>
      <c r="CB205" s="18"/>
      <c r="CC205" s="18"/>
      <c r="CD205" s="18"/>
      <c r="CE205" s="18"/>
      <c r="CF205" s="18"/>
      <c r="CG205" s="18"/>
      <c r="CH205" s="18"/>
      <c r="CI205" s="18"/>
      <c r="CJ205" s="18"/>
      <c r="CK205" s="18"/>
    </row>
    <row r="206" spans="1:89" ht="15" x14ac:dyDescent="0.2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18"/>
      <c r="AM206" s="18"/>
      <c r="AN206" s="18"/>
      <c r="AO206" s="18"/>
      <c r="AP206" s="18"/>
      <c r="AQ206" s="18"/>
      <c r="AR206" s="18"/>
      <c r="AS206" s="18"/>
      <c r="AT206" s="18"/>
      <c r="AU206" s="18"/>
      <c r="AV206" s="18"/>
      <c r="AW206" s="18"/>
      <c r="AX206" s="18"/>
      <c r="AY206" s="18"/>
      <c r="AZ206" s="18"/>
      <c r="BA206" s="18"/>
      <c r="BB206" s="18"/>
      <c r="BC206" s="18"/>
      <c r="BD206" s="18"/>
      <c r="BE206" s="18"/>
      <c r="BF206" s="18"/>
      <c r="BG206" s="18"/>
      <c r="BH206" s="18"/>
      <c r="BI206" s="18"/>
      <c r="BJ206" s="18"/>
      <c r="BK206" s="18"/>
      <c r="BL206" s="18"/>
      <c r="BM206" s="18"/>
      <c r="BN206" s="18"/>
      <c r="BO206" s="18"/>
      <c r="BP206" s="18"/>
      <c r="BQ206" s="18"/>
      <c r="BR206" s="18"/>
      <c r="BS206" s="18"/>
      <c r="BT206" s="18"/>
      <c r="BU206" s="18"/>
      <c r="BV206" s="18"/>
      <c r="BW206" s="18"/>
      <c r="BX206" s="18"/>
      <c r="BY206" s="18"/>
      <c r="BZ206" s="18"/>
      <c r="CA206" s="18"/>
      <c r="CB206" s="18"/>
      <c r="CC206" s="18"/>
      <c r="CD206" s="18"/>
      <c r="CE206" s="18"/>
      <c r="CF206" s="18"/>
      <c r="CG206" s="18"/>
      <c r="CH206" s="18"/>
      <c r="CI206" s="18"/>
      <c r="CJ206" s="18"/>
      <c r="CK206" s="18"/>
    </row>
    <row r="207" spans="1:89" ht="15" x14ac:dyDescent="0.2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18"/>
      <c r="AM207" s="18"/>
      <c r="AN207" s="18"/>
      <c r="AO207" s="18"/>
      <c r="AP207" s="18"/>
      <c r="AQ207" s="18"/>
      <c r="AR207" s="18"/>
      <c r="AS207" s="18"/>
      <c r="AT207" s="18"/>
      <c r="AU207" s="18"/>
      <c r="AV207" s="18"/>
      <c r="AW207" s="18"/>
      <c r="AX207" s="18"/>
      <c r="AY207" s="18"/>
      <c r="AZ207" s="18"/>
      <c r="BA207" s="18"/>
      <c r="BB207" s="18"/>
      <c r="BC207" s="18"/>
      <c r="BD207" s="18"/>
      <c r="BE207" s="18"/>
      <c r="BF207" s="18"/>
      <c r="BG207" s="18"/>
      <c r="BH207" s="18"/>
      <c r="BI207" s="18"/>
      <c r="BJ207" s="18"/>
      <c r="BK207" s="18"/>
      <c r="BL207" s="18"/>
      <c r="BM207" s="18"/>
      <c r="BN207" s="18"/>
      <c r="BO207" s="18"/>
      <c r="BP207" s="18"/>
      <c r="BQ207" s="18"/>
      <c r="BR207" s="18"/>
      <c r="BS207" s="18"/>
      <c r="BT207" s="18"/>
      <c r="BU207" s="18"/>
      <c r="BV207" s="18"/>
      <c r="BW207" s="18"/>
      <c r="BX207" s="18"/>
      <c r="BY207" s="18"/>
      <c r="BZ207" s="18"/>
      <c r="CA207" s="18"/>
      <c r="CB207" s="18"/>
      <c r="CC207" s="18"/>
      <c r="CD207" s="18"/>
      <c r="CE207" s="18"/>
      <c r="CF207" s="18"/>
      <c r="CG207" s="18"/>
      <c r="CH207" s="18"/>
      <c r="CI207" s="18"/>
      <c r="CJ207" s="18"/>
      <c r="CK207" s="18"/>
    </row>
    <row r="208" spans="1:89" ht="15" x14ac:dyDescent="0.2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  <c r="AO208" s="18"/>
      <c r="AP208" s="18"/>
      <c r="AQ208" s="18"/>
      <c r="AR208" s="18"/>
      <c r="AS208" s="18"/>
      <c r="AT208" s="18"/>
      <c r="AU208" s="18"/>
      <c r="AV208" s="18"/>
      <c r="AW208" s="18"/>
      <c r="AX208" s="18"/>
      <c r="AY208" s="18"/>
      <c r="AZ208" s="18"/>
      <c r="BA208" s="18"/>
      <c r="BB208" s="18"/>
      <c r="BC208" s="18"/>
      <c r="BD208" s="18"/>
      <c r="BE208" s="18"/>
      <c r="BF208" s="18"/>
      <c r="BG208" s="18"/>
      <c r="BH208" s="18"/>
      <c r="BI208" s="18"/>
      <c r="BJ208" s="18"/>
      <c r="BK208" s="18"/>
      <c r="BL208" s="18"/>
      <c r="BM208" s="18"/>
      <c r="BN208" s="18"/>
      <c r="BO208" s="18"/>
      <c r="BP208" s="18"/>
      <c r="BQ208" s="18"/>
      <c r="BR208" s="18"/>
      <c r="BS208" s="18"/>
      <c r="BT208" s="18"/>
      <c r="BU208" s="18"/>
      <c r="BV208" s="18"/>
      <c r="BW208" s="18"/>
      <c r="BX208" s="18"/>
      <c r="BY208" s="18"/>
      <c r="BZ208" s="18"/>
      <c r="CA208" s="18"/>
      <c r="CB208" s="18"/>
      <c r="CC208" s="18"/>
      <c r="CD208" s="18"/>
      <c r="CE208" s="18"/>
      <c r="CF208" s="18"/>
      <c r="CG208" s="18"/>
      <c r="CH208" s="18"/>
      <c r="CI208" s="18"/>
      <c r="CJ208" s="18"/>
      <c r="CK208" s="18"/>
    </row>
    <row r="209" spans="1:89" ht="15" x14ac:dyDescent="0.2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18"/>
      <c r="AM209" s="18"/>
      <c r="AN209" s="18"/>
      <c r="AO209" s="18"/>
      <c r="AP209" s="18"/>
      <c r="AQ209" s="18"/>
      <c r="AR209" s="18"/>
      <c r="AS209" s="18"/>
      <c r="AT209" s="18"/>
      <c r="AU209" s="18"/>
      <c r="AV209" s="18"/>
      <c r="AW209" s="18"/>
      <c r="AX209" s="18"/>
      <c r="AY209" s="18"/>
      <c r="AZ209" s="18"/>
      <c r="BA209" s="18"/>
      <c r="BB209" s="18"/>
      <c r="BC209" s="18"/>
      <c r="BD209" s="18"/>
      <c r="BE209" s="18"/>
      <c r="BF209" s="18"/>
      <c r="BG209" s="18"/>
      <c r="BH209" s="18"/>
      <c r="BI209" s="18"/>
      <c r="BJ209" s="18"/>
      <c r="BK209" s="18"/>
      <c r="BL209" s="18"/>
      <c r="BM209" s="18"/>
      <c r="BN209" s="18"/>
      <c r="BO209" s="18"/>
      <c r="BP209" s="18"/>
      <c r="BQ209" s="18"/>
      <c r="BR209" s="18"/>
      <c r="BS209" s="18"/>
      <c r="BT209" s="18"/>
      <c r="BU209" s="18"/>
      <c r="BV209" s="18"/>
      <c r="BW209" s="18"/>
      <c r="BX209" s="18"/>
      <c r="BY209" s="18"/>
      <c r="BZ209" s="18"/>
      <c r="CA209" s="18"/>
      <c r="CB209" s="18"/>
      <c r="CC209" s="18"/>
      <c r="CD209" s="18"/>
      <c r="CE209" s="18"/>
      <c r="CF209" s="18"/>
      <c r="CG209" s="18"/>
      <c r="CH209" s="18"/>
      <c r="CI209" s="18"/>
      <c r="CJ209" s="18"/>
      <c r="CK209" s="18"/>
    </row>
    <row r="210" spans="1:89" ht="15" x14ac:dyDescent="0.2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18"/>
      <c r="AV210" s="18"/>
      <c r="AW210" s="18"/>
      <c r="AX210" s="18"/>
      <c r="AY210" s="18"/>
      <c r="AZ210" s="18"/>
      <c r="BA210" s="18"/>
      <c r="BB210" s="18"/>
      <c r="BC210" s="18"/>
      <c r="BD210" s="18"/>
      <c r="BE210" s="18"/>
      <c r="BF210" s="18"/>
      <c r="BG210" s="18"/>
      <c r="BH210" s="18"/>
      <c r="BI210" s="18"/>
      <c r="BJ210" s="18"/>
      <c r="BK210" s="18"/>
      <c r="BL210" s="18"/>
      <c r="BM210" s="18"/>
      <c r="BN210" s="18"/>
      <c r="BO210" s="18"/>
      <c r="BP210" s="18"/>
      <c r="BQ210" s="18"/>
      <c r="BR210" s="18"/>
      <c r="BS210" s="18"/>
      <c r="BT210" s="18"/>
      <c r="BU210" s="18"/>
      <c r="BV210" s="18"/>
      <c r="BW210" s="18"/>
      <c r="BX210" s="18"/>
      <c r="BY210" s="18"/>
      <c r="BZ210" s="18"/>
      <c r="CA210" s="18"/>
      <c r="CB210" s="18"/>
      <c r="CC210" s="18"/>
      <c r="CD210" s="18"/>
      <c r="CE210" s="18"/>
      <c r="CF210" s="18"/>
      <c r="CG210" s="18"/>
      <c r="CH210" s="18"/>
      <c r="CI210" s="18"/>
      <c r="CJ210" s="18"/>
      <c r="CK210" s="18"/>
    </row>
    <row r="211" spans="1:89" ht="15" x14ac:dyDescent="0.2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  <c r="AP211" s="18"/>
      <c r="AQ211" s="18"/>
      <c r="AR211" s="18"/>
      <c r="AS211" s="18"/>
      <c r="AT211" s="18"/>
      <c r="AU211" s="18"/>
      <c r="AV211" s="18"/>
      <c r="AW211" s="18"/>
      <c r="AX211" s="18"/>
      <c r="AY211" s="18"/>
      <c r="AZ211" s="18"/>
      <c r="BA211" s="18"/>
      <c r="BB211" s="18"/>
      <c r="BC211" s="18"/>
      <c r="BD211" s="18"/>
      <c r="BE211" s="18"/>
      <c r="BF211" s="18"/>
      <c r="BG211" s="18"/>
      <c r="BH211" s="18"/>
      <c r="BI211" s="18"/>
      <c r="BJ211" s="18"/>
      <c r="BK211" s="18"/>
      <c r="BL211" s="18"/>
      <c r="BM211" s="18"/>
      <c r="BN211" s="18"/>
      <c r="BO211" s="18"/>
      <c r="BP211" s="18"/>
      <c r="BQ211" s="18"/>
      <c r="BR211" s="18"/>
      <c r="BS211" s="18"/>
      <c r="BT211" s="18"/>
      <c r="BU211" s="18"/>
      <c r="BV211" s="18"/>
      <c r="BW211" s="18"/>
      <c r="BX211" s="18"/>
      <c r="BY211" s="18"/>
      <c r="BZ211" s="18"/>
      <c r="CA211" s="18"/>
      <c r="CB211" s="18"/>
      <c r="CC211" s="18"/>
      <c r="CD211" s="18"/>
      <c r="CE211" s="18"/>
      <c r="CF211" s="18"/>
      <c r="CG211" s="18"/>
      <c r="CH211" s="18"/>
      <c r="CI211" s="18"/>
      <c r="CJ211" s="18"/>
      <c r="CK211" s="18"/>
    </row>
    <row r="212" spans="1:89" ht="15" x14ac:dyDescent="0.2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18"/>
      <c r="AM212" s="18"/>
      <c r="AN212" s="18"/>
      <c r="AO212" s="18"/>
      <c r="AP212" s="18"/>
      <c r="AQ212" s="18"/>
      <c r="AR212" s="18"/>
      <c r="AS212" s="18"/>
      <c r="AT212" s="18"/>
      <c r="AU212" s="18"/>
      <c r="AV212" s="18"/>
      <c r="AW212" s="18"/>
      <c r="AX212" s="18"/>
      <c r="AY212" s="18"/>
      <c r="AZ212" s="18"/>
      <c r="BA212" s="18"/>
      <c r="BB212" s="18"/>
      <c r="BC212" s="18"/>
      <c r="BD212" s="18"/>
      <c r="BE212" s="18"/>
      <c r="BF212" s="18"/>
      <c r="BG212" s="18"/>
      <c r="BH212" s="18"/>
      <c r="BI212" s="18"/>
      <c r="BJ212" s="18"/>
      <c r="BK212" s="18"/>
      <c r="BL212" s="18"/>
      <c r="BM212" s="18"/>
      <c r="BN212" s="18"/>
      <c r="BO212" s="18"/>
      <c r="BP212" s="18"/>
      <c r="BQ212" s="18"/>
      <c r="BR212" s="18"/>
      <c r="BS212" s="18"/>
      <c r="BT212" s="18"/>
      <c r="BU212" s="18"/>
      <c r="BV212" s="18"/>
      <c r="BW212" s="18"/>
      <c r="BX212" s="18"/>
      <c r="BY212" s="18"/>
      <c r="BZ212" s="18"/>
      <c r="CA212" s="18"/>
      <c r="CB212" s="18"/>
      <c r="CC212" s="18"/>
      <c r="CD212" s="18"/>
      <c r="CE212" s="18"/>
      <c r="CF212" s="18"/>
      <c r="CG212" s="18"/>
      <c r="CH212" s="18"/>
      <c r="CI212" s="18"/>
      <c r="CJ212" s="18"/>
      <c r="CK212" s="18"/>
    </row>
    <row r="213" spans="1:89" ht="15" x14ac:dyDescent="0.2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18"/>
      <c r="AV213" s="18"/>
      <c r="AW213" s="18"/>
      <c r="AX213" s="18"/>
      <c r="AY213" s="18"/>
      <c r="AZ213" s="18"/>
      <c r="BA213" s="18"/>
      <c r="BB213" s="18"/>
      <c r="BC213" s="18"/>
      <c r="BD213" s="18"/>
      <c r="BE213" s="18"/>
      <c r="BF213" s="18"/>
      <c r="BG213" s="18"/>
      <c r="BH213" s="18"/>
      <c r="BI213" s="18"/>
      <c r="BJ213" s="18"/>
      <c r="BK213" s="18"/>
      <c r="BL213" s="18"/>
      <c r="BM213" s="18"/>
      <c r="BN213" s="18"/>
      <c r="BO213" s="18"/>
      <c r="BP213" s="18"/>
      <c r="BQ213" s="18"/>
      <c r="BR213" s="18"/>
      <c r="BS213" s="18"/>
      <c r="BT213" s="18"/>
      <c r="BU213" s="18"/>
      <c r="BV213" s="18"/>
      <c r="BW213" s="18"/>
      <c r="BX213" s="18"/>
      <c r="BY213" s="18"/>
      <c r="BZ213" s="18"/>
      <c r="CA213" s="18"/>
      <c r="CB213" s="18"/>
      <c r="CC213" s="18"/>
      <c r="CD213" s="18"/>
      <c r="CE213" s="18"/>
      <c r="CF213" s="18"/>
      <c r="CG213" s="18"/>
      <c r="CH213" s="18"/>
      <c r="CI213" s="18"/>
      <c r="CJ213" s="18"/>
      <c r="CK213" s="18"/>
    </row>
    <row r="214" spans="1:89" ht="15" x14ac:dyDescent="0.2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18"/>
      <c r="AM214" s="18"/>
      <c r="AN214" s="18"/>
      <c r="AO214" s="18"/>
      <c r="AP214" s="18"/>
      <c r="AQ214" s="18"/>
      <c r="AR214" s="18"/>
      <c r="AS214" s="18"/>
      <c r="AT214" s="18"/>
      <c r="AU214" s="18"/>
      <c r="AV214" s="18"/>
      <c r="AW214" s="18"/>
      <c r="AX214" s="18"/>
      <c r="AY214" s="18"/>
      <c r="AZ214" s="18"/>
      <c r="BA214" s="18"/>
      <c r="BB214" s="18"/>
      <c r="BC214" s="18"/>
      <c r="BD214" s="18"/>
      <c r="BE214" s="18"/>
      <c r="BF214" s="18"/>
      <c r="BG214" s="18"/>
      <c r="BH214" s="18"/>
      <c r="BI214" s="18"/>
      <c r="BJ214" s="18"/>
      <c r="BK214" s="18"/>
      <c r="BL214" s="18"/>
      <c r="BM214" s="18"/>
      <c r="BN214" s="18"/>
      <c r="BO214" s="18"/>
      <c r="BP214" s="18"/>
      <c r="BQ214" s="18"/>
      <c r="BR214" s="18"/>
      <c r="BS214" s="18"/>
      <c r="BT214" s="18"/>
      <c r="BU214" s="18"/>
      <c r="BV214" s="18"/>
      <c r="BW214" s="18"/>
      <c r="BX214" s="18"/>
      <c r="BY214" s="18"/>
      <c r="BZ214" s="18"/>
      <c r="CA214" s="18"/>
      <c r="CB214" s="18"/>
      <c r="CC214" s="18"/>
      <c r="CD214" s="18"/>
      <c r="CE214" s="18"/>
      <c r="CF214" s="18"/>
      <c r="CG214" s="18"/>
      <c r="CH214" s="18"/>
      <c r="CI214" s="18"/>
      <c r="CJ214" s="18"/>
      <c r="CK214" s="18"/>
    </row>
    <row r="215" spans="1:89" ht="15" x14ac:dyDescent="0.2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18"/>
      <c r="AM215" s="18"/>
      <c r="AN215" s="18"/>
      <c r="AO215" s="18"/>
      <c r="AP215" s="18"/>
      <c r="AQ215" s="18"/>
      <c r="AR215" s="18"/>
      <c r="AS215" s="18"/>
      <c r="AT215" s="18"/>
      <c r="AU215" s="18"/>
      <c r="AV215" s="18"/>
      <c r="AW215" s="18"/>
      <c r="AX215" s="18"/>
      <c r="AY215" s="18"/>
      <c r="AZ215" s="18"/>
      <c r="BA215" s="18"/>
      <c r="BB215" s="18"/>
      <c r="BC215" s="18"/>
      <c r="BD215" s="18"/>
      <c r="BE215" s="18"/>
      <c r="BF215" s="18"/>
      <c r="BG215" s="18"/>
      <c r="BH215" s="18"/>
      <c r="BI215" s="18"/>
      <c r="BJ215" s="18"/>
      <c r="BK215" s="18"/>
      <c r="BL215" s="18"/>
      <c r="BM215" s="18"/>
      <c r="BN215" s="18"/>
      <c r="BO215" s="18"/>
      <c r="BP215" s="18"/>
      <c r="BQ215" s="18"/>
      <c r="BR215" s="18"/>
      <c r="BS215" s="18"/>
      <c r="BT215" s="18"/>
      <c r="BU215" s="18"/>
      <c r="BV215" s="18"/>
      <c r="BW215" s="18"/>
      <c r="BX215" s="18"/>
      <c r="BY215" s="18"/>
      <c r="BZ215" s="18"/>
      <c r="CA215" s="18"/>
      <c r="CB215" s="18"/>
      <c r="CC215" s="18"/>
      <c r="CD215" s="18"/>
      <c r="CE215" s="18"/>
      <c r="CF215" s="18"/>
      <c r="CG215" s="18"/>
      <c r="CH215" s="18"/>
      <c r="CI215" s="18"/>
      <c r="CJ215" s="18"/>
      <c r="CK215" s="18"/>
    </row>
    <row r="216" spans="1:89" ht="15" x14ac:dyDescent="0.2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18"/>
      <c r="AM216" s="18"/>
      <c r="AN216" s="18"/>
      <c r="AO216" s="18"/>
      <c r="AP216" s="18"/>
      <c r="AQ216" s="18"/>
      <c r="AR216" s="18"/>
      <c r="AS216" s="18"/>
      <c r="AT216" s="18"/>
      <c r="AU216" s="18"/>
      <c r="AV216" s="18"/>
      <c r="AW216" s="18"/>
      <c r="AX216" s="18"/>
      <c r="AY216" s="18"/>
      <c r="AZ216" s="18"/>
      <c r="BA216" s="18"/>
      <c r="BB216" s="18"/>
      <c r="BC216" s="18"/>
      <c r="BD216" s="18"/>
      <c r="BE216" s="18"/>
      <c r="BF216" s="18"/>
      <c r="BG216" s="18"/>
      <c r="BH216" s="18"/>
      <c r="BI216" s="18"/>
      <c r="BJ216" s="18"/>
      <c r="BK216" s="18"/>
      <c r="BL216" s="18"/>
      <c r="BM216" s="18"/>
      <c r="BN216" s="18"/>
      <c r="BO216" s="18"/>
      <c r="BP216" s="18"/>
      <c r="BQ216" s="18"/>
      <c r="BR216" s="18"/>
      <c r="BS216" s="18"/>
      <c r="BT216" s="18"/>
      <c r="BU216" s="18"/>
      <c r="BV216" s="18"/>
      <c r="BW216" s="18"/>
      <c r="BX216" s="18"/>
      <c r="BY216" s="18"/>
      <c r="BZ216" s="18"/>
      <c r="CA216" s="18"/>
      <c r="CB216" s="18"/>
      <c r="CC216" s="18"/>
      <c r="CD216" s="18"/>
      <c r="CE216" s="18"/>
      <c r="CF216" s="18"/>
      <c r="CG216" s="18"/>
      <c r="CH216" s="18"/>
      <c r="CI216" s="18"/>
      <c r="CJ216" s="18"/>
      <c r="CK216" s="18"/>
    </row>
    <row r="217" spans="1:89" ht="15" x14ac:dyDescent="0.2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18"/>
      <c r="AM217" s="18"/>
      <c r="AN217" s="18"/>
      <c r="AO217" s="18"/>
      <c r="AP217" s="18"/>
      <c r="AQ217" s="18"/>
      <c r="AR217" s="18"/>
      <c r="AS217" s="18"/>
      <c r="AT217" s="18"/>
      <c r="AU217" s="18"/>
      <c r="AV217" s="18"/>
      <c r="AW217" s="18"/>
      <c r="AX217" s="18"/>
      <c r="AY217" s="18"/>
      <c r="AZ217" s="18"/>
      <c r="BA217" s="18"/>
      <c r="BB217" s="18"/>
      <c r="BC217" s="18"/>
      <c r="BD217" s="18"/>
      <c r="BE217" s="18"/>
      <c r="BF217" s="18"/>
      <c r="BG217" s="18"/>
      <c r="BH217" s="18"/>
      <c r="BI217" s="18"/>
      <c r="BJ217" s="18"/>
      <c r="BK217" s="18"/>
      <c r="BL217" s="18"/>
      <c r="BM217" s="18"/>
      <c r="BN217" s="18"/>
      <c r="BO217" s="18"/>
      <c r="BP217" s="18"/>
      <c r="BQ217" s="18"/>
      <c r="BR217" s="18"/>
      <c r="BS217" s="18"/>
      <c r="BT217" s="18"/>
      <c r="BU217" s="18"/>
      <c r="BV217" s="18"/>
      <c r="BW217" s="18"/>
      <c r="BX217" s="18"/>
      <c r="BY217" s="18"/>
      <c r="BZ217" s="18"/>
      <c r="CA217" s="18"/>
      <c r="CB217" s="18"/>
      <c r="CC217" s="18"/>
      <c r="CD217" s="18"/>
      <c r="CE217" s="18"/>
      <c r="CF217" s="18"/>
      <c r="CG217" s="18"/>
      <c r="CH217" s="18"/>
      <c r="CI217" s="18"/>
      <c r="CJ217" s="18"/>
      <c r="CK217" s="18"/>
    </row>
    <row r="218" spans="1:89" ht="15" x14ac:dyDescent="0.2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  <c r="AL218" s="18"/>
      <c r="AM218" s="18"/>
      <c r="AN218" s="18"/>
      <c r="AO218" s="18"/>
      <c r="AP218" s="18"/>
      <c r="AQ218" s="18"/>
      <c r="AR218" s="18"/>
      <c r="AS218" s="18"/>
      <c r="AT218" s="18"/>
      <c r="AU218" s="18"/>
      <c r="AV218" s="18"/>
      <c r="AW218" s="18"/>
      <c r="AX218" s="18"/>
      <c r="AY218" s="18"/>
      <c r="AZ218" s="18"/>
      <c r="BA218" s="18"/>
      <c r="BB218" s="18"/>
      <c r="BC218" s="18"/>
      <c r="BD218" s="18"/>
      <c r="BE218" s="18"/>
      <c r="BF218" s="18"/>
      <c r="BG218" s="18"/>
      <c r="BH218" s="18"/>
      <c r="BI218" s="18"/>
      <c r="BJ218" s="18"/>
      <c r="BK218" s="18"/>
      <c r="BL218" s="18"/>
      <c r="BM218" s="18"/>
      <c r="BN218" s="18"/>
      <c r="BO218" s="18"/>
      <c r="BP218" s="18"/>
      <c r="BQ218" s="18"/>
      <c r="BR218" s="18"/>
      <c r="BS218" s="18"/>
      <c r="BT218" s="18"/>
      <c r="BU218" s="18"/>
      <c r="BV218" s="18"/>
      <c r="BW218" s="18"/>
      <c r="BX218" s="18"/>
      <c r="BY218" s="18"/>
      <c r="BZ218" s="18"/>
      <c r="CA218" s="18"/>
      <c r="CB218" s="18"/>
      <c r="CC218" s="18"/>
      <c r="CD218" s="18"/>
      <c r="CE218" s="18"/>
      <c r="CF218" s="18"/>
      <c r="CG218" s="18"/>
      <c r="CH218" s="18"/>
      <c r="CI218" s="18"/>
      <c r="CJ218" s="18"/>
      <c r="CK218" s="18"/>
    </row>
    <row r="219" spans="1:89" ht="15" x14ac:dyDescent="0.2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18"/>
      <c r="AM219" s="18"/>
      <c r="AN219" s="18"/>
      <c r="AO219" s="18"/>
      <c r="AP219" s="18"/>
      <c r="AQ219" s="18"/>
      <c r="AR219" s="18"/>
      <c r="AS219" s="18"/>
      <c r="AT219" s="18"/>
      <c r="AU219" s="18"/>
      <c r="AV219" s="18"/>
      <c r="AW219" s="18"/>
      <c r="AX219" s="18"/>
      <c r="AY219" s="18"/>
      <c r="AZ219" s="18"/>
      <c r="BA219" s="18"/>
      <c r="BB219" s="18"/>
      <c r="BC219" s="18"/>
      <c r="BD219" s="18"/>
      <c r="BE219" s="18"/>
      <c r="BF219" s="18"/>
      <c r="BG219" s="18"/>
      <c r="BH219" s="18"/>
      <c r="BI219" s="18"/>
      <c r="BJ219" s="18"/>
      <c r="BK219" s="18"/>
      <c r="BL219" s="18"/>
      <c r="BM219" s="18"/>
      <c r="BN219" s="18"/>
      <c r="BO219" s="18"/>
      <c r="BP219" s="18"/>
      <c r="BQ219" s="18"/>
      <c r="BR219" s="18"/>
      <c r="BS219" s="18"/>
      <c r="BT219" s="18"/>
      <c r="BU219" s="18"/>
      <c r="BV219" s="18"/>
      <c r="BW219" s="18"/>
      <c r="BX219" s="18"/>
      <c r="BY219" s="18"/>
      <c r="BZ219" s="18"/>
      <c r="CA219" s="18"/>
      <c r="CB219" s="18"/>
      <c r="CC219" s="18"/>
      <c r="CD219" s="18"/>
      <c r="CE219" s="18"/>
      <c r="CF219" s="18"/>
      <c r="CG219" s="18"/>
      <c r="CH219" s="18"/>
      <c r="CI219" s="18"/>
      <c r="CJ219" s="18"/>
      <c r="CK219" s="18"/>
    </row>
    <row r="220" spans="1:89" ht="15" x14ac:dyDescent="0.2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18"/>
      <c r="AM220" s="18"/>
      <c r="AN220" s="18"/>
      <c r="AO220" s="18"/>
      <c r="AP220" s="18"/>
      <c r="AQ220" s="18"/>
      <c r="AR220" s="18"/>
      <c r="AS220" s="18"/>
      <c r="AT220" s="18"/>
      <c r="AU220" s="18"/>
      <c r="AV220" s="18"/>
      <c r="AW220" s="18"/>
      <c r="AX220" s="18"/>
      <c r="AY220" s="18"/>
      <c r="AZ220" s="18"/>
      <c r="BA220" s="18"/>
      <c r="BB220" s="18"/>
      <c r="BC220" s="18"/>
      <c r="BD220" s="18"/>
      <c r="BE220" s="18"/>
      <c r="BF220" s="18"/>
      <c r="BG220" s="18"/>
      <c r="BH220" s="18"/>
      <c r="BI220" s="18"/>
      <c r="BJ220" s="18"/>
      <c r="BK220" s="18"/>
      <c r="BL220" s="18"/>
      <c r="BM220" s="18"/>
      <c r="BN220" s="18"/>
      <c r="BO220" s="18"/>
      <c r="BP220" s="18"/>
      <c r="BQ220" s="18"/>
      <c r="BR220" s="18"/>
      <c r="BS220" s="18"/>
      <c r="BT220" s="18"/>
      <c r="BU220" s="18"/>
      <c r="BV220" s="18"/>
      <c r="BW220" s="18"/>
      <c r="BX220" s="18"/>
      <c r="BY220" s="18"/>
      <c r="BZ220" s="18"/>
      <c r="CA220" s="18"/>
      <c r="CB220" s="18"/>
      <c r="CC220" s="18"/>
      <c r="CD220" s="18"/>
      <c r="CE220" s="18"/>
      <c r="CF220" s="18"/>
      <c r="CG220" s="18"/>
      <c r="CH220" s="18"/>
      <c r="CI220" s="18"/>
      <c r="CJ220" s="18"/>
      <c r="CK220" s="18"/>
    </row>
    <row r="221" spans="1:89" ht="15" x14ac:dyDescent="0.2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18"/>
      <c r="AM221" s="18"/>
      <c r="AN221" s="18"/>
      <c r="AO221" s="18"/>
      <c r="AP221" s="18"/>
      <c r="AQ221" s="18"/>
      <c r="AR221" s="18"/>
      <c r="AS221" s="18"/>
      <c r="AT221" s="18"/>
      <c r="AU221" s="18"/>
      <c r="AV221" s="18"/>
      <c r="AW221" s="18"/>
      <c r="AX221" s="18"/>
      <c r="AY221" s="18"/>
      <c r="AZ221" s="18"/>
      <c r="BA221" s="18"/>
      <c r="BB221" s="18"/>
      <c r="BC221" s="18"/>
      <c r="BD221" s="18"/>
      <c r="BE221" s="18"/>
      <c r="BF221" s="18"/>
      <c r="BG221" s="18"/>
      <c r="BH221" s="18"/>
      <c r="BI221" s="18"/>
      <c r="BJ221" s="18"/>
      <c r="BK221" s="18"/>
      <c r="BL221" s="18"/>
      <c r="BM221" s="18"/>
      <c r="BN221" s="18"/>
      <c r="BO221" s="18"/>
      <c r="BP221" s="18"/>
      <c r="BQ221" s="18"/>
      <c r="BR221" s="18"/>
      <c r="BS221" s="18"/>
      <c r="BT221" s="18"/>
      <c r="BU221" s="18"/>
      <c r="BV221" s="18"/>
      <c r="BW221" s="18"/>
      <c r="BX221" s="18"/>
      <c r="BY221" s="18"/>
      <c r="BZ221" s="18"/>
      <c r="CA221" s="18"/>
      <c r="CB221" s="18"/>
      <c r="CC221" s="18"/>
      <c r="CD221" s="18"/>
      <c r="CE221" s="18"/>
      <c r="CF221" s="18"/>
      <c r="CG221" s="18"/>
      <c r="CH221" s="18"/>
      <c r="CI221" s="18"/>
      <c r="CJ221" s="18"/>
      <c r="CK221" s="18"/>
    </row>
    <row r="222" spans="1:89" ht="15" x14ac:dyDescent="0.2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  <c r="AU222" s="18"/>
      <c r="AV222" s="18"/>
      <c r="AW222" s="18"/>
      <c r="AX222" s="18"/>
      <c r="AY222" s="18"/>
      <c r="AZ222" s="18"/>
      <c r="BA222" s="18"/>
      <c r="BB222" s="18"/>
      <c r="BC222" s="18"/>
      <c r="BD222" s="18"/>
      <c r="BE222" s="18"/>
      <c r="BF222" s="18"/>
      <c r="BG222" s="18"/>
      <c r="BH222" s="18"/>
      <c r="BI222" s="18"/>
      <c r="BJ222" s="18"/>
      <c r="BK222" s="18"/>
      <c r="BL222" s="18"/>
      <c r="BM222" s="18"/>
      <c r="BN222" s="18"/>
      <c r="BO222" s="18"/>
      <c r="BP222" s="18"/>
      <c r="BQ222" s="18"/>
      <c r="BR222" s="18"/>
      <c r="BS222" s="18"/>
      <c r="BT222" s="18"/>
      <c r="BU222" s="18"/>
      <c r="BV222" s="18"/>
      <c r="BW222" s="18"/>
      <c r="BX222" s="18"/>
      <c r="BY222" s="18"/>
      <c r="BZ222" s="18"/>
      <c r="CA222" s="18"/>
      <c r="CB222" s="18"/>
      <c r="CC222" s="18"/>
      <c r="CD222" s="18"/>
      <c r="CE222" s="18"/>
      <c r="CF222" s="18"/>
      <c r="CG222" s="18"/>
      <c r="CH222" s="18"/>
      <c r="CI222" s="18"/>
      <c r="CJ222" s="18"/>
      <c r="CK222" s="18"/>
    </row>
    <row r="223" spans="1:89" ht="15" x14ac:dyDescent="0.2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18"/>
      <c r="AM223" s="18"/>
      <c r="AN223" s="18"/>
      <c r="AO223" s="18"/>
      <c r="AP223" s="18"/>
      <c r="AQ223" s="18"/>
      <c r="AR223" s="18"/>
      <c r="AS223" s="18"/>
      <c r="AT223" s="18"/>
      <c r="AU223" s="18"/>
      <c r="AV223" s="18"/>
      <c r="AW223" s="18"/>
      <c r="AX223" s="18"/>
      <c r="AY223" s="18"/>
      <c r="AZ223" s="18"/>
      <c r="BA223" s="18"/>
      <c r="BB223" s="18"/>
      <c r="BC223" s="18"/>
      <c r="BD223" s="18"/>
      <c r="BE223" s="18"/>
      <c r="BF223" s="18"/>
      <c r="BG223" s="18"/>
      <c r="BH223" s="18"/>
      <c r="BI223" s="18"/>
      <c r="BJ223" s="18"/>
      <c r="BK223" s="18"/>
      <c r="BL223" s="18"/>
      <c r="BM223" s="18"/>
      <c r="BN223" s="18"/>
      <c r="BO223" s="18"/>
      <c r="BP223" s="18"/>
      <c r="BQ223" s="18"/>
      <c r="BR223" s="18"/>
      <c r="BS223" s="18"/>
      <c r="BT223" s="18"/>
      <c r="BU223" s="18"/>
      <c r="BV223" s="18"/>
      <c r="BW223" s="18"/>
      <c r="BX223" s="18"/>
      <c r="BY223" s="18"/>
      <c r="BZ223" s="18"/>
      <c r="CA223" s="18"/>
      <c r="CB223" s="18"/>
      <c r="CC223" s="18"/>
      <c r="CD223" s="18"/>
      <c r="CE223" s="18"/>
      <c r="CF223" s="18"/>
      <c r="CG223" s="18"/>
      <c r="CH223" s="18"/>
      <c r="CI223" s="18"/>
      <c r="CJ223" s="18"/>
      <c r="CK223" s="18"/>
    </row>
    <row r="224" spans="1:89" ht="15" x14ac:dyDescent="0.2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18"/>
      <c r="AM224" s="18"/>
      <c r="AN224" s="18"/>
      <c r="AO224" s="18"/>
      <c r="AP224" s="18"/>
      <c r="AQ224" s="18"/>
      <c r="AR224" s="18"/>
      <c r="AS224" s="18"/>
      <c r="AT224" s="18"/>
      <c r="AU224" s="18"/>
      <c r="AV224" s="18"/>
      <c r="AW224" s="18"/>
      <c r="AX224" s="18"/>
      <c r="AY224" s="18"/>
      <c r="AZ224" s="18"/>
      <c r="BA224" s="18"/>
      <c r="BB224" s="18"/>
      <c r="BC224" s="18"/>
      <c r="BD224" s="18"/>
      <c r="BE224" s="18"/>
      <c r="BF224" s="18"/>
      <c r="BG224" s="18"/>
      <c r="BH224" s="18"/>
      <c r="BI224" s="18"/>
      <c r="BJ224" s="18"/>
      <c r="BK224" s="18"/>
      <c r="BL224" s="18"/>
      <c r="BM224" s="18"/>
      <c r="BN224" s="18"/>
      <c r="BO224" s="18"/>
      <c r="BP224" s="18"/>
      <c r="BQ224" s="18"/>
      <c r="BR224" s="18"/>
      <c r="BS224" s="18"/>
      <c r="BT224" s="18"/>
      <c r="BU224" s="18"/>
      <c r="BV224" s="18"/>
      <c r="BW224" s="18"/>
      <c r="BX224" s="18"/>
      <c r="BY224" s="18"/>
      <c r="BZ224" s="18"/>
      <c r="CA224" s="18"/>
      <c r="CB224" s="18"/>
      <c r="CC224" s="18"/>
      <c r="CD224" s="18"/>
      <c r="CE224" s="18"/>
      <c r="CF224" s="18"/>
      <c r="CG224" s="18"/>
      <c r="CH224" s="18"/>
      <c r="CI224" s="18"/>
      <c r="CJ224" s="18"/>
      <c r="CK224" s="18"/>
    </row>
    <row r="225" spans="1:89" ht="15" x14ac:dyDescent="0.2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18"/>
      <c r="AM225" s="18"/>
      <c r="AN225" s="18"/>
      <c r="AO225" s="18"/>
      <c r="AP225" s="18"/>
      <c r="AQ225" s="18"/>
      <c r="AR225" s="18"/>
      <c r="AS225" s="18"/>
      <c r="AT225" s="18"/>
      <c r="AU225" s="18"/>
      <c r="AV225" s="18"/>
      <c r="AW225" s="18"/>
      <c r="AX225" s="18"/>
      <c r="AY225" s="18"/>
      <c r="AZ225" s="18"/>
      <c r="BA225" s="18"/>
      <c r="BB225" s="18"/>
      <c r="BC225" s="18"/>
      <c r="BD225" s="18"/>
      <c r="BE225" s="18"/>
      <c r="BF225" s="18"/>
      <c r="BG225" s="18"/>
      <c r="BH225" s="18"/>
      <c r="BI225" s="18"/>
      <c r="BJ225" s="18"/>
      <c r="BK225" s="18"/>
      <c r="BL225" s="18"/>
      <c r="BM225" s="18"/>
      <c r="BN225" s="18"/>
      <c r="BO225" s="18"/>
      <c r="BP225" s="18"/>
      <c r="BQ225" s="18"/>
      <c r="BR225" s="18"/>
      <c r="BS225" s="18"/>
      <c r="BT225" s="18"/>
      <c r="BU225" s="18"/>
      <c r="BV225" s="18"/>
      <c r="BW225" s="18"/>
      <c r="BX225" s="18"/>
      <c r="BY225" s="18"/>
      <c r="BZ225" s="18"/>
      <c r="CA225" s="18"/>
      <c r="CB225" s="18"/>
      <c r="CC225" s="18"/>
      <c r="CD225" s="18"/>
      <c r="CE225" s="18"/>
      <c r="CF225" s="18"/>
      <c r="CG225" s="18"/>
      <c r="CH225" s="18"/>
      <c r="CI225" s="18"/>
      <c r="CJ225" s="18"/>
      <c r="CK225" s="18"/>
    </row>
    <row r="226" spans="1:89" ht="15" x14ac:dyDescent="0.2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  <c r="AY226" s="18"/>
      <c r="AZ226" s="18"/>
      <c r="BA226" s="18"/>
      <c r="BB226" s="18"/>
      <c r="BC226" s="18"/>
      <c r="BD226" s="18"/>
      <c r="BE226" s="18"/>
      <c r="BF226" s="18"/>
      <c r="BG226" s="18"/>
      <c r="BH226" s="18"/>
      <c r="BI226" s="18"/>
      <c r="BJ226" s="18"/>
      <c r="BK226" s="18"/>
      <c r="BL226" s="18"/>
      <c r="BM226" s="18"/>
      <c r="BN226" s="18"/>
      <c r="BO226" s="18"/>
      <c r="BP226" s="18"/>
      <c r="BQ226" s="18"/>
      <c r="BR226" s="18"/>
      <c r="BS226" s="18"/>
      <c r="BT226" s="18"/>
      <c r="BU226" s="18"/>
      <c r="BV226" s="18"/>
      <c r="BW226" s="18"/>
      <c r="BX226" s="18"/>
      <c r="BY226" s="18"/>
      <c r="BZ226" s="18"/>
      <c r="CA226" s="18"/>
      <c r="CB226" s="18"/>
      <c r="CC226" s="18"/>
      <c r="CD226" s="18"/>
      <c r="CE226" s="18"/>
      <c r="CF226" s="18"/>
      <c r="CG226" s="18"/>
      <c r="CH226" s="18"/>
      <c r="CI226" s="18"/>
      <c r="CJ226" s="18"/>
      <c r="CK226" s="18"/>
    </row>
    <row r="227" spans="1:89" ht="15" x14ac:dyDescent="0.2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8"/>
      <c r="AZ227" s="18"/>
      <c r="BA227" s="18"/>
      <c r="BB227" s="18"/>
      <c r="BC227" s="18"/>
      <c r="BD227" s="18"/>
      <c r="BE227" s="18"/>
      <c r="BF227" s="18"/>
      <c r="BG227" s="18"/>
      <c r="BH227" s="18"/>
      <c r="BI227" s="18"/>
      <c r="BJ227" s="18"/>
      <c r="BK227" s="18"/>
      <c r="BL227" s="18"/>
      <c r="BM227" s="18"/>
      <c r="BN227" s="18"/>
      <c r="BO227" s="18"/>
      <c r="BP227" s="18"/>
      <c r="BQ227" s="18"/>
      <c r="BR227" s="18"/>
      <c r="BS227" s="18"/>
      <c r="BT227" s="18"/>
      <c r="BU227" s="18"/>
      <c r="BV227" s="18"/>
      <c r="BW227" s="18"/>
      <c r="BX227" s="18"/>
      <c r="BY227" s="18"/>
      <c r="BZ227" s="18"/>
      <c r="CA227" s="18"/>
      <c r="CB227" s="18"/>
      <c r="CC227" s="18"/>
      <c r="CD227" s="18"/>
      <c r="CE227" s="18"/>
      <c r="CF227" s="18"/>
      <c r="CG227" s="18"/>
      <c r="CH227" s="18"/>
      <c r="CI227" s="18"/>
      <c r="CJ227" s="18"/>
      <c r="CK227" s="18"/>
    </row>
    <row r="228" spans="1:89" ht="15" x14ac:dyDescent="0.2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  <c r="AU228" s="18"/>
      <c r="AV228" s="18"/>
      <c r="AW228" s="18"/>
      <c r="AX228" s="18"/>
      <c r="AY228" s="18"/>
      <c r="AZ228" s="18"/>
      <c r="BA228" s="18"/>
      <c r="BB228" s="18"/>
      <c r="BC228" s="18"/>
      <c r="BD228" s="18"/>
      <c r="BE228" s="18"/>
      <c r="BF228" s="18"/>
      <c r="BG228" s="18"/>
      <c r="BH228" s="18"/>
      <c r="BI228" s="18"/>
      <c r="BJ228" s="18"/>
      <c r="BK228" s="18"/>
      <c r="BL228" s="18"/>
      <c r="BM228" s="18"/>
      <c r="BN228" s="18"/>
      <c r="BO228" s="18"/>
      <c r="BP228" s="18"/>
      <c r="BQ228" s="18"/>
      <c r="BR228" s="18"/>
      <c r="BS228" s="18"/>
      <c r="BT228" s="18"/>
      <c r="BU228" s="18"/>
      <c r="BV228" s="18"/>
      <c r="BW228" s="18"/>
      <c r="BX228" s="18"/>
      <c r="BY228" s="18"/>
      <c r="BZ228" s="18"/>
      <c r="CA228" s="18"/>
      <c r="CB228" s="18"/>
      <c r="CC228" s="18"/>
      <c r="CD228" s="18"/>
      <c r="CE228" s="18"/>
      <c r="CF228" s="18"/>
      <c r="CG228" s="18"/>
      <c r="CH228" s="18"/>
      <c r="CI228" s="18"/>
      <c r="CJ228" s="18"/>
      <c r="CK228" s="18"/>
    </row>
    <row r="229" spans="1:89" ht="15" x14ac:dyDescent="0.2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18"/>
      <c r="AM229" s="18"/>
      <c r="AN229" s="18"/>
      <c r="AO229" s="18"/>
      <c r="AP229" s="18"/>
      <c r="AQ229" s="18"/>
      <c r="AR229" s="18"/>
      <c r="AS229" s="18"/>
      <c r="AT229" s="18"/>
      <c r="AU229" s="18"/>
      <c r="AV229" s="18"/>
      <c r="AW229" s="18"/>
      <c r="AX229" s="18"/>
      <c r="AY229" s="18"/>
      <c r="AZ229" s="18"/>
      <c r="BA229" s="18"/>
      <c r="BB229" s="18"/>
      <c r="BC229" s="18"/>
      <c r="BD229" s="18"/>
      <c r="BE229" s="18"/>
      <c r="BF229" s="18"/>
      <c r="BG229" s="18"/>
      <c r="BH229" s="18"/>
      <c r="BI229" s="18"/>
      <c r="BJ229" s="18"/>
      <c r="BK229" s="18"/>
      <c r="BL229" s="18"/>
      <c r="BM229" s="18"/>
      <c r="BN229" s="18"/>
      <c r="BO229" s="18"/>
      <c r="BP229" s="18"/>
      <c r="BQ229" s="18"/>
      <c r="BR229" s="18"/>
      <c r="BS229" s="18"/>
      <c r="BT229" s="18"/>
      <c r="BU229" s="18"/>
      <c r="BV229" s="18"/>
      <c r="BW229" s="18"/>
      <c r="BX229" s="18"/>
      <c r="BY229" s="18"/>
      <c r="BZ229" s="18"/>
      <c r="CA229" s="18"/>
      <c r="CB229" s="18"/>
      <c r="CC229" s="18"/>
      <c r="CD229" s="18"/>
      <c r="CE229" s="18"/>
      <c r="CF229" s="18"/>
      <c r="CG229" s="18"/>
      <c r="CH229" s="18"/>
      <c r="CI229" s="18"/>
      <c r="CJ229" s="18"/>
      <c r="CK229" s="18"/>
    </row>
    <row r="230" spans="1:89" ht="15" x14ac:dyDescent="0.2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18"/>
      <c r="AM230" s="18"/>
      <c r="AN230" s="18"/>
      <c r="AO230" s="18"/>
      <c r="AP230" s="18"/>
      <c r="AQ230" s="18"/>
      <c r="AR230" s="18"/>
      <c r="AS230" s="18"/>
      <c r="AT230" s="18"/>
      <c r="AU230" s="18"/>
      <c r="AV230" s="18"/>
      <c r="AW230" s="18"/>
      <c r="AX230" s="18"/>
      <c r="AY230" s="18"/>
      <c r="AZ230" s="18"/>
      <c r="BA230" s="18"/>
      <c r="BB230" s="18"/>
      <c r="BC230" s="18"/>
      <c r="BD230" s="18"/>
      <c r="BE230" s="18"/>
      <c r="BF230" s="18"/>
      <c r="BG230" s="18"/>
      <c r="BH230" s="18"/>
      <c r="BI230" s="18"/>
      <c r="BJ230" s="18"/>
      <c r="BK230" s="18"/>
      <c r="BL230" s="18"/>
      <c r="BM230" s="18"/>
      <c r="BN230" s="18"/>
      <c r="BO230" s="18"/>
      <c r="BP230" s="18"/>
      <c r="BQ230" s="18"/>
      <c r="BR230" s="18"/>
      <c r="BS230" s="18"/>
      <c r="BT230" s="18"/>
      <c r="BU230" s="18"/>
      <c r="BV230" s="18"/>
      <c r="BW230" s="18"/>
      <c r="BX230" s="18"/>
      <c r="BY230" s="18"/>
      <c r="BZ230" s="18"/>
      <c r="CA230" s="18"/>
      <c r="CB230" s="18"/>
      <c r="CC230" s="18"/>
      <c r="CD230" s="18"/>
      <c r="CE230" s="18"/>
      <c r="CF230" s="18"/>
      <c r="CG230" s="18"/>
      <c r="CH230" s="18"/>
      <c r="CI230" s="18"/>
      <c r="CJ230" s="18"/>
      <c r="CK230" s="18"/>
    </row>
    <row r="231" spans="1:89" ht="15" x14ac:dyDescent="0.2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18"/>
      <c r="AM231" s="18"/>
      <c r="AN231" s="18"/>
      <c r="AO231" s="18"/>
      <c r="AP231" s="18"/>
      <c r="AQ231" s="18"/>
      <c r="AR231" s="18"/>
      <c r="AS231" s="18"/>
      <c r="AT231" s="18"/>
      <c r="AU231" s="18"/>
      <c r="AV231" s="18"/>
      <c r="AW231" s="18"/>
      <c r="AX231" s="18"/>
      <c r="AY231" s="18"/>
      <c r="AZ231" s="18"/>
      <c r="BA231" s="18"/>
      <c r="BB231" s="18"/>
      <c r="BC231" s="18"/>
      <c r="BD231" s="18"/>
      <c r="BE231" s="18"/>
      <c r="BF231" s="18"/>
      <c r="BG231" s="18"/>
      <c r="BH231" s="18"/>
      <c r="BI231" s="18"/>
      <c r="BJ231" s="18"/>
      <c r="BK231" s="18"/>
      <c r="BL231" s="18"/>
      <c r="BM231" s="18"/>
      <c r="BN231" s="18"/>
      <c r="BO231" s="18"/>
      <c r="BP231" s="18"/>
      <c r="BQ231" s="18"/>
      <c r="BR231" s="18"/>
      <c r="BS231" s="18"/>
      <c r="BT231" s="18"/>
      <c r="BU231" s="18"/>
      <c r="BV231" s="18"/>
      <c r="BW231" s="18"/>
      <c r="BX231" s="18"/>
      <c r="BY231" s="18"/>
      <c r="BZ231" s="18"/>
      <c r="CA231" s="18"/>
      <c r="CB231" s="18"/>
      <c r="CC231" s="18"/>
      <c r="CD231" s="18"/>
      <c r="CE231" s="18"/>
      <c r="CF231" s="18"/>
      <c r="CG231" s="18"/>
      <c r="CH231" s="18"/>
      <c r="CI231" s="18"/>
      <c r="CJ231" s="18"/>
      <c r="CK231" s="18"/>
    </row>
    <row r="232" spans="1:89" ht="15" x14ac:dyDescent="0.2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18"/>
      <c r="AM232" s="18"/>
      <c r="AN232" s="18"/>
      <c r="AO232" s="18"/>
      <c r="AP232" s="18"/>
      <c r="AQ232" s="18"/>
      <c r="AR232" s="18"/>
      <c r="AS232" s="18"/>
      <c r="AT232" s="18"/>
      <c r="AU232" s="18"/>
      <c r="AV232" s="18"/>
      <c r="AW232" s="18"/>
      <c r="AX232" s="18"/>
      <c r="AY232" s="18"/>
      <c r="AZ232" s="18"/>
      <c r="BA232" s="18"/>
      <c r="BB232" s="18"/>
      <c r="BC232" s="18"/>
      <c r="BD232" s="18"/>
      <c r="BE232" s="18"/>
      <c r="BF232" s="18"/>
      <c r="BG232" s="18"/>
      <c r="BH232" s="18"/>
      <c r="BI232" s="18"/>
      <c r="BJ232" s="18"/>
      <c r="BK232" s="18"/>
      <c r="BL232" s="18"/>
      <c r="BM232" s="18"/>
      <c r="BN232" s="18"/>
      <c r="BO232" s="18"/>
      <c r="BP232" s="18"/>
      <c r="BQ232" s="18"/>
      <c r="BR232" s="18"/>
      <c r="BS232" s="18"/>
      <c r="BT232" s="18"/>
      <c r="BU232" s="18"/>
      <c r="BV232" s="18"/>
      <c r="BW232" s="18"/>
      <c r="BX232" s="18"/>
      <c r="BY232" s="18"/>
      <c r="BZ232" s="18"/>
      <c r="CA232" s="18"/>
      <c r="CB232" s="18"/>
      <c r="CC232" s="18"/>
      <c r="CD232" s="18"/>
      <c r="CE232" s="18"/>
      <c r="CF232" s="18"/>
      <c r="CG232" s="18"/>
      <c r="CH232" s="18"/>
      <c r="CI232" s="18"/>
      <c r="CJ232" s="18"/>
      <c r="CK232" s="18"/>
    </row>
    <row r="233" spans="1:89" ht="15" x14ac:dyDescent="0.2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18"/>
      <c r="AM233" s="18"/>
      <c r="AN233" s="18"/>
      <c r="AO233" s="18"/>
      <c r="AP233" s="18"/>
      <c r="AQ233" s="18"/>
      <c r="AR233" s="18"/>
      <c r="AS233" s="18"/>
      <c r="AT233" s="18"/>
      <c r="AU233" s="18"/>
      <c r="AV233" s="18"/>
      <c r="AW233" s="18"/>
      <c r="AX233" s="18"/>
      <c r="AY233" s="18"/>
      <c r="AZ233" s="18"/>
      <c r="BA233" s="18"/>
      <c r="BB233" s="18"/>
      <c r="BC233" s="18"/>
      <c r="BD233" s="18"/>
      <c r="BE233" s="18"/>
      <c r="BF233" s="18"/>
      <c r="BG233" s="18"/>
      <c r="BH233" s="18"/>
      <c r="BI233" s="18"/>
      <c r="BJ233" s="18"/>
      <c r="BK233" s="18"/>
      <c r="BL233" s="18"/>
      <c r="BM233" s="18"/>
      <c r="BN233" s="18"/>
      <c r="BO233" s="18"/>
      <c r="BP233" s="18"/>
      <c r="BQ233" s="18"/>
      <c r="BR233" s="18"/>
      <c r="BS233" s="18"/>
      <c r="BT233" s="18"/>
      <c r="BU233" s="18"/>
      <c r="BV233" s="18"/>
      <c r="BW233" s="18"/>
      <c r="BX233" s="18"/>
      <c r="BY233" s="18"/>
      <c r="BZ233" s="18"/>
      <c r="CA233" s="18"/>
      <c r="CB233" s="18"/>
      <c r="CC233" s="18"/>
      <c r="CD233" s="18"/>
      <c r="CE233" s="18"/>
      <c r="CF233" s="18"/>
      <c r="CG233" s="18"/>
      <c r="CH233" s="18"/>
      <c r="CI233" s="18"/>
      <c r="CJ233" s="18"/>
      <c r="CK233" s="18"/>
    </row>
    <row r="234" spans="1:89" ht="15" x14ac:dyDescent="0.2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18"/>
      <c r="AM234" s="18"/>
      <c r="AN234" s="18"/>
      <c r="AO234" s="18"/>
      <c r="AP234" s="18"/>
      <c r="AQ234" s="18"/>
      <c r="AR234" s="18"/>
      <c r="AS234" s="18"/>
      <c r="AT234" s="18"/>
      <c r="AU234" s="18"/>
      <c r="AV234" s="18"/>
      <c r="AW234" s="18"/>
      <c r="AX234" s="18"/>
      <c r="AY234" s="18"/>
      <c r="AZ234" s="18"/>
      <c r="BA234" s="18"/>
      <c r="BB234" s="18"/>
      <c r="BC234" s="18"/>
      <c r="BD234" s="18"/>
      <c r="BE234" s="18"/>
      <c r="BF234" s="18"/>
      <c r="BG234" s="18"/>
      <c r="BH234" s="18"/>
      <c r="BI234" s="18"/>
      <c r="BJ234" s="18"/>
      <c r="BK234" s="18"/>
      <c r="BL234" s="18"/>
      <c r="BM234" s="18"/>
      <c r="BN234" s="18"/>
      <c r="BO234" s="18"/>
      <c r="BP234" s="18"/>
      <c r="BQ234" s="18"/>
      <c r="BR234" s="18"/>
      <c r="BS234" s="18"/>
      <c r="BT234" s="18"/>
      <c r="BU234" s="18"/>
      <c r="BV234" s="18"/>
      <c r="BW234" s="18"/>
      <c r="BX234" s="18"/>
      <c r="BY234" s="18"/>
      <c r="BZ234" s="18"/>
      <c r="CA234" s="18"/>
      <c r="CB234" s="18"/>
      <c r="CC234" s="18"/>
      <c r="CD234" s="18"/>
      <c r="CE234" s="18"/>
      <c r="CF234" s="18"/>
      <c r="CG234" s="18"/>
      <c r="CH234" s="18"/>
      <c r="CI234" s="18"/>
      <c r="CJ234" s="18"/>
      <c r="CK234" s="18"/>
    </row>
    <row r="235" spans="1:89" ht="15" x14ac:dyDescent="0.2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18"/>
      <c r="AM235" s="18"/>
      <c r="AN235" s="18"/>
      <c r="AO235" s="18"/>
      <c r="AP235" s="18"/>
      <c r="AQ235" s="18"/>
      <c r="AR235" s="18"/>
      <c r="AS235" s="18"/>
      <c r="AT235" s="18"/>
      <c r="AU235" s="18"/>
      <c r="AV235" s="18"/>
      <c r="AW235" s="18"/>
      <c r="AX235" s="18"/>
      <c r="AY235" s="18"/>
      <c r="AZ235" s="18"/>
      <c r="BA235" s="18"/>
      <c r="BB235" s="18"/>
      <c r="BC235" s="18"/>
      <c r="BD235" s="18"/>
      <c r="BE235" s="18"/>
      <c r="BF235" s="18"/>
      <c r="BG235" s="18"/>
      <c r="BH235" s="18"/>
      <c r="BI235" s="18"/>
      <c r="BJ235" s="18"/>
      <c r="BK235" s="18"/>
      <c r="BL235" s="18"/>
      <c r="BM235" s="18"/>
      <c r="BN235" s="18"/>
      <c r="BO235" s="18"/>
      <c r="BP235" s="18"/>
      <c r="BQ235" s="18"/>
      <c r="BR235" s="18"/>
      <c r="BS235" s="18"/>
      <c r="BT235" s="18"/>
      <c r="BU235" s="18"/>
      <c r="BV235" s="18"/>
      <c r="BW235" s="18"/>
      <c r="BX235" s="18"/>
      <c r="BY235" s="18"/>
      <c r="BZ235" s="18"/>
      <c r="CA235" s="18"/>
      <c r="CB235" s="18"/>
      <c r="CC235" s="18"/>
      <c r="CD235" s="18"/>
      <c r="CE235" s="18"/>
      <c r="CF235" s="18"/>
      <c r="CG235" s="18"/>
      <c r="CH235" s="18"/>
      <c r="CI235" s="18"/>
      <c r="CJ235" s="18"/>
      <c r="CK235" s="18"/>
    </row>
    <row r="236" spans="1:89" ht="15" x14ac:dyDescent="0.2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18"/>
      <c r="AM236" s="18"/>
      <c r="AN236" s="18"/>
      <c r="AO236" s="18"/>
      <c r="AP236" s="18"/>
      <c r="AQ236" s="18"/>
      <c r="AR236" s="18"/>
      <c r="AS236" s="18"/>
      <c r="AT236" s="18"/>
      <c r="AU236" s="18"/>
      <c r="AV236" s="18"/>
      <c r="AW236" s="18"/>
      <c r="AX236" s="18"/>
      <c r="AY236" s="18"/>
      <c r="AZ236" s="18"/>
      <c r="BA236" s="18"/>
      <c r="BB236" s="18"/>
      <c r="BC236" s="18"/>
      <c r="BD236" s="18"/>
      <c r="BE236" s="18"/>
      <c r="BF236" s="18"/>
      <c r="BG236" s="18"/>
      <c r="BH236" s="18"/>
      <c r="BI236" s="18"/>
      <c r="BJ236" s="18"/>
      <c r="BK236" s="18"/>
      <c r="BL236" s="18"/>
      <c r="BM236" s="18"/>
      <c r="BN236" s="18"/>
      <c r="BO236" s="18"/>
      <c r="BP236" s="18"/>
      <c r="BQ236" s="18"/>
      <c r="BR236" s="18"/>
      <c r="BS236" s="18"/>
      <c r="BT236" s="18"/>
      <c r="BU236" s="18"/>
      <c r="BV236" s="18"/>
      <c r="BW236" s="18"/>
      <c r="BX236" s="18"/>
      <c r="BY236" s="18"/>
      <c r="BZ236" s="18"/>
      <c r="CA236" s="18"/>
      <c r="CB236" s="18"/>
      <c r="CC236" s="18"/>
      <c r="CD236" s="18"/>
      <c r="CE236" s="18"/>
      <c r="CF236" s="18"/>
      <c r="CG236" s="18"/>
      <c r="CH236" s="18"/>
      <c r="CI236" s="18"/>
      <c r="CJ236" s="18"/>
      <c r="CK236" s="18"/>
    </row>
    <row r="237" spans="1:89" ht="15" x14ac:dyDescent="0.2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  <c r="AU237" s="18"/>
      <c r="AV237" s="18"/>
      <c r="AW237" s="18"/>
      <c r="AX237" s="18"/>
      <c r="AY237" s="18"/>
      <c r="AZ237" s="18"/>
      <c r="BA237" s="18"/>
      <c r="BB237" s="18"/>
      <c r="BC237" s="18"/>
      <c r="BD237" s="18"/>
      <c r="BE237" s="18"/>
      <c r="BF237" s="18"/>
      <c r="BG237" s="18"/>
      <c r="BH237" s="18"/>
      <c r="BI237" s="18"/>
      <c r="BJ237" s="18"/>
      <c r="BK237" s="18"/>
      <c r="BL237" s="18"/>
      <c r="BM237" s="18"/>
      <c r="BN237" s="18"/>
      <c r="BO237" s="18"/>
      <c r="BP237" s="18"/>
      <c r="BQ237" s="18"/>
      <c r="BR237" s="18"/>
      <c r="BS237" s="18"/>
      <c r="BT237" s="18"/>
      <c r="BU237" s="18"/>
      <c r="BV237" s="18"/>
      <c r="BW237" s="18"/>
      <c r="BX237" s="18"/>
      <c r="BY237" s="18"/>
      <c r="BZ237" s="18"/>
      <c r="CA237" s="18"/>
      <c r="CB237" s="18"/>
      <c r="CC237" s="18"/>
      <c r="CD237" s="18"/>
      <c r="CE237" s="18"/>
      <c r="CF237" s="18"/>
      <c r="CG237" s="18"/>
      <c r="CH237" s="18"/>
      <c r="CI237" s="18"/>
      <c r="CJ237" s="18"/>
      <c r="CK237" s="18"/>
    </row>
    <row r="238" spans="1:89" ht="15" x14ac:dyDescent="0.2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18"/>
      <c r="AM238" s="18"/>
      <c r="AN238" s="18"/>
      <c r="AO238" s="18"/>
      <c r="AP238" s="18"/>
      <c r="AQ238" s="18"/>
      <c r="AR238" s="18"/>
      <c r="AS238" s="18"/>
      <c r="AT238" s="18"/>
      <c r="AU238" s="18"/>
      <c r="AV238" s="18"/>
      <c r="AW238" s="18"/>
      <c r="AX238" s="18"/>
      <c r="AY238" s="18"/>
      <c r="AZ238" s="18"/>
      <c r="BA238" s="18"/>
      <c r="BB238" s="18"/>
      <c r="BC238" s="18"/>
      <c r="BD238" s="18"/>
      <c r="BE238" s="18"/>
      <c r="BF238" s="18"/>
      <c r="BG238" s="18"/>
      <c r="BH238" s="18"/>
      <c r="BI238" s="18"/>
      <c r="BJ238" s="18"/>
      <c r="BK238" s="18"/>
      <c r="BL238" s="18"/>
      <c r="BM238" s="18"/>
      <c r="BN238" s="18"/>
      <c r="BO238" s="18"/>
      <c r="BP238" s="18"/>
      <c r="BQ238" s="18"/>
      <c r="BR238" s="18"/>
      <c r="BS238" s="18"/>
      <c r="BT238" s="18"/>
      <c r="BU238" s="18"/>
      <c r="BV238" s="18"/>
      <c r="BW238" s="18"/>
      <c r="BX238" s="18"/>
      <c r="BY238" s="18"/>
      <c r="BZ238" s="18"/>
      <c r="CA238" s="18"/>
      <c r="CB238" s="18"/>
      <c r="CC238" s="18"/>
      <c r="CD238" s="18"/>
      <c r="CE238" s="18"/>
      <c r="CF238" s="18"/>
      <c r="CG238" s="18"/>
      <c r="CH238" s="18"/>
      <c r="CI238" s="18"/>
      <c r="CJ238" s="18"/>
      <c r="CK238" s="18"/>
    </row>
    <row r="239" spans="1:89" ht="15" x14ac:dyDescent="0.2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18"/>
      <c r="AM239" s="18"/>
      <c r="AN239" s="18"/>
      <c r="AO239" s="18"/>
      <c r="AP239" s="18"/>
      <c r="AQ239" s="18"/>
      <c r="AR239" s="18"/>
      <c r="AS239" s="18"/>
      <c r="AT239" s="18"/>
      <c r="AU239" s="18"/>
      <c r="AV239" s="18"/>
      <c r="AW239" s="18"/>
      <c r="AX239" s="18"/>
      <c r="AY239" s="18"/>
      <c r="AZ239" s="18"/>
      <c r="BA239" s="18"/>
      <c r="BB239" s="18"/>
      <c r="BC239" s="18"/>
      <c r="BD239" s="18"/>
      <c r="BE239" s="18"/>
      <c r="BF239" s="18"/>
      <c r="BG239" s="18"/>
      <c r="BH239" s="18"/>
      <c r="BI239" s="18"/>
      <c r="BJ239" s="18"/>
      <c r="BK239" s="18"/>
      <c r="BL239" s="18"/>
      <c r="BM239" s="18"/>
      <c r="BN239" s="18"/>
      <c r="BO239" s="18"/>
      <c r="BP239" s="18"/>
      <c r="BQ239" s="18"/>
      <c r="BR239" s="18"/>
      <c r="BS239" s="18"/>
      <c r="BT239" s="18"/>
      <c r="BU239" s="18"/>
      <c r="BV239" s="18"/>
      <c r="BW239" s="18"/>
      <c r="BX239" s="18"/>
      <c r="BY239" s="18"/>
      <c r="BZ239" s="18"/>
      <c r="CA239" s="18"/>
      <c r="CB239" s="18"/>
      <c r="CC239" s="18"/>
      <c r="CD239" s="18"/>
      <c r="CE239" s="18"/>
      <c r="CF239" s="18"/>
      <c r="CG239" s="18"/>
      <c r="CH239" s="18"/>
      <c r="CI239" s="18"/>
      <c r="CJ239" s="18"/>
      <c r="CK239" s="18"/>
    </row>
    <row r="240" spans="1:89" ht="15" x14ac:dyDescent="0.2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18"/>
      <c r="AM240" s="18"/>
      <c r="AN240" s="18"/>
      <c r="AO240" s="18"/>
      <c r="AP240" s="18"/>
      <c r="AQ240" s="18"/>
      <c r="AR240" s="18"/>
      <c r="AS240" s="18"/>
      <c r="AT240" s="18"/>
      <c r="AU240" s="18"/>
      <c r="AV240" s="18"/>
      <c r="AW240" s="18"/>
      <c r="AX240" s="18"/>
      <c r="AY240" s="18"/>
      <c r="AZ240" s="18"/>
      <c r="BA240" s="18"/>
      <c r="BB240" s="18"/>
      <c r="BC240" s="18"/>
      <c r="BD240" s="18"/>
      <c r="BE240" s="18"/>
      <c r="BF240" s="18"/>
      <c r="BG240" s="18"/>
      <c r="BH240" s="18"/>
      <c r="BI240" s="18"/>
      <c r="BJ240" s="18"/>
      <c r="BK240" s="18"/>
      <c r="BL240" s="18"/>
      <c r="BM240" s="18"/>
      <c r="BN240" s="18"/>
      <c r="BO240" s="18"/>
      <c r="BP240" s="18"/>
      <c r="BQ240" s="18"/>
      <c r="BR240" s="18"/>
      <c r="BS240" s="18"/>
      <c r="BT240" s="18"/>
      <c r="BU240" s="18"/>
      <c r="BV240" s="18"/>
      <c r="BW240" s="18"/>
      <c r="BX240" s="18"/>
      <c r="BY240" s="18"/>
      <c r="BZ240" s="18"/>
      <c r="CA240" s="18"/>
      <c r="CB240" s="18"/>
      <c r="CC240" s="18"/>
      <c r="CD240" s="18"/>
      <c r="CE240" s="18"/>
      <c r="CF240" s="18"/>
      <c r="CG240" s="18"/>
      <c r="CH240" s="18"/>
      <c r="CI240" s="18"/>
      <c r="CJ240" s="18"/>
      <c r="CK240" s="18"/>
    </row>
    <row r="241" spans="1:89" ht="15" x14ac:dyDescent="0.2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  <c r="AV241" s="18"/>
      <c r="AW241" s="18"/>
      <c r="AX241" s="18"/>
      <c r="AY241" s="18"/>
      <c r="AZ241" s="18"/>
      <c r="BA241" s="18"/>
      <c r="BB241" s="18"/>
      <c r="BC241" s="18"/>
      <c r="BD241" s="18"/>
      <c r="BE241" s="18"/>
      <c r="BF241" s="18"/>
      <c r="BG241" s="18"/>
      <c r="BH241" s="18"/>
      <c r="BI241" s="18"/>
      <c r="BJ241" s="18"/>
      <c r="BK241" s="18"/>
      <c r="BL241" s="18"/>
      <c r="BM241" s="18"/>
      <c r="BN241" s="18"/>
      <c r="BO241" s="18"/>
      <c r="BP241" s="18"/>
      <c r="BQ241" s="18"/>
      <c r="BR241" s="18"/>
      <c r="BS241" s="18"/>
      <c r="BT241" s="18"/>
      <c r="BU241" s="18"/>
      <c r="BV241" s="18"/>
      <c r="BW241" s="18"/>
      <c r="BX241" s="18"/>
      <c r="BY241" s="18"/>
      <c r="BZ241" s="18"/>
      <c r="CA241" s="18"/>
      <c r="CB241" s="18"/>
      <c r="CC241" s="18"/>
      <c r="CD241" s="18"/>
      <c r="CE241" s="18"/>
      <c r="CF241" s="18"/>
      <c r="CG241" s="18"/>
      <c r="CH241" s="18"/>
      <c r="CI241" s="18"/>
      <c r="CJ241" s="18"/>
      <c r="CK241" s="18"/>
    </row>
    <row r="242" spans="1:89" ht="15" x14ac:dyDescent="0.2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18"/>
      <c r="AM242" s="18"/>
      <c r="AN242" s="18"/>
      <c r="AO242" s="18"/>
      <c r="AP242" s="18"/>
      <c r="AQ242" s="18"/>
      <c r="AR242" s="18"/>
      <c r="AS242" s="18"/>
      <c r="AT242" s="18"/>
      <c r="AU242" s="18"/>
      <c r="AV242" s="18"/>
      <c r="AW242" s="18"/>
      <c r="AX242" s="18"/>
      <c r="AY242" s="18"/>
      <c r="AZ242" s="18"/>
      <c r="BA242" s="18"/>
      <c r="BB242" s="18"/>
      <c r="BC242" s="18"/>
      <c r="BD242" s="18"/>
      <c r="BE242" s="18"/>
      <c r="BF242" s="18"/>
      <c r="BG242" s="18"/>
      <c r="BH242" s="18"/>
      <c r="BI242" s="18"/>
      <c r="BJ242" s="18"/>
      <c r="BK242" s="18"/>
      <c r="BL242" s="18"/>
      <c r="BM242" s="18"/>
      <c r="BN242" s="18"/>
      <c r="BO242" s="18"/>
      <c r="BP242" s="18"/>
      <c r="BQ242" s="18"/>
      <c r="BR242" s="18"/>
      <c r="BS242" s="18"/>
      <c r="BT242" s="18"/>
      <c r="BU242" s="18"/>
      <c r="BV242" s="18"/>
      <c r="BW242" s="18"/>
      <c r="BX242" s="18"/>
      <c r="BY242" s="18"/>
      <c r="BZ242" s="18"/>
      <c r="CA242" s="18"/>
      <c r="CB242" s="18"/>
      <c r="CC242" s="18"/>
      <c r="CD242" s="18"/>
      <c r="CE242" s="18"/>
      <c r="CF242" s="18"/>
      <c r="CG242" s="18"/>
      <c r="CH242" s="18"/>
      <c r="CI242" s="18"/>
      <c r="CJ242" s="18"/>
      <c r="CK242" s="18"/>
    </row>
    <row r="243" spans="1:89" ht="15" x14ac:dyDescent="0.2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  <c r="AU243" s="18"/>
      <c r="AV243" s="18"/>
      <c r="AW243" s="18"/>
      <c r="AX243" s="18"/>
      <c r="AY243" s="18"/>
      <c r="AZ243" s="18"/>
      <c r="BA243" s="18"/>
      <c r="BB243" s="18"/>
      <c r="BC243" s="18"/>
      <c r="BD243" s="18"/>
      <c r="BE243" s="18"/>
      <c r="BF243" s="18"/>
      <c r="BG243" s="18"/>
      <c r="BH243" s="18"/>
      <c r="BI243" s="18"/>
      <c r="BJ243" s="18"/>
      <c r="BK243" s="18"/>
      <c r="BL243" s="18"/>
      <c r="BM243" s="18"/>
      <c r="BN243" s="18"/>
      <c r="BO243" s="18"/>
      <c r="BP243" s="18"/>
      <c r="BQ243" s="18"/>
      <c r="BR243" s="18"/>
      <c r="BS243" s="18"/>
      <c r="BT243" s="18"/>
      <c r="BU243" s="18"/>
      <c r="BV243" s="18"/>
      <c r="BW243" s="18"/>
      <c r="BX243" s="18"/>
      <c r="BY243" s="18"/>
      <c r="BZ243" s="18"/>
      <c r="CA243" s="18"/>
      <c r="CB243" s="18"/>
      <c r="CC243" s="18"/>
      <c r="CD243" s="18"/>
      <c r="CE243" s="18"/>
      <c r="CF243" s="18"/>
      <c r="CG243" s="18"/>
      <c r="CH243" s="18"/>
      <c r="CI243" s="18"/>
      <c r="CJ243" s="18"/>
      <c r="CK243" s="18"/>
    </row>
    <row r="244" spans="1:89" ht="15" x14ac:dyDescent="0.2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  <c r="AO244" s="18"/>
      <c r="AP244" s="18"/>
      <c r="AQ244" s="18"/>
      <c r="AR244" s="18"/>
      <c r="AS244" s="18"/>
      <c r="AT244" s="18"/>
      <c r="AU244" s="18"/>
      <c r="AV244" s="18"/>
      <c r="AW244" s="18"/>
      <c r="AX244" s="18"/>
      <c r="AY244" s="18"/>
      <c r="AZ244" s="18"/>
      <c r="BA244" s="18"/>
      <c r="BB244" s="18"/>
      <c r="BC244" s="18"/>
      <c r="BD244" s="18"/>
      <c r="BE244" s="18"/>
      <c r="BF244" s="18"/>
      <c r="BG244" s="18"/>
      <c r="BH244" s="18"/>
      <c r="BI244" s="18"/>
      <c r="BJ244" s="18"/>
      <c r="BK244" s="18"/>
      <c r="BL244" s="18"/>
      <c r="BM244" s="18"/>
      <c r="BN244" s="18"/>
      <c r="BO244" s="18"/>
      <c r="BP244" s="18"/>
      <c r="BQ244" s="18"/>
      <c r="BR244" s="18"/>
      <c r="BS244" s="18"/>
      <c r="BT244" s="18"/>
      <c r="BU244" s="18"/>
      <c r="BV244" s="18"/>
      <c r="BW244" s="18"/>
      <c r="BX244" s="18"/>
      <c r="BY244" s="18"/>
      <c r="BZ244" s="18"/>
      <c r="CA244" s="18"/>
      <c r="CB244" s="18"/>
      <c r="CC244" s="18"/>
      <c r="CD244" s="18"/>
      <c r="CE244" s="18"/>
      <c r="CF244" s="18"/>
      <c r="CG244" s="18"/>
      <c r="CH244" s="18"/>
      <c r="CI244" s="18"/>
      <c r="CJ244" s="18"/>
      <c r="CK244" s="18"/>
    </row>
    <row r="245" spans="1:89" ht="15" x14ac:dyDescent="0.2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18"/>
      <c r="AM245" s="18"/>
      <c r="AN245" s="18"/>
      <c r="AO245" s="18"/>
      <c r="AP245" s="18"/>
      <c r="AQ245" s="18"/>
      <c r="AR245" s="18"/>
      <c r="AS245" s="18"/>
      <c r="AT245" s="18"/>
      <c r="AU245" s="18"/>
      <c r="AV245" s="18"/>
      <c r="AW245" s="18"/>
      <c r="AX245" s="18"/>
      <c r="AY245" s="18"/>
      <c r="AZ245" s="18"/>
      <c r="BA245" s="18"/>
      <c r="BB245" s="18"/>
      <c r="BC245" s="18"/>
      <c r="BD245" s="18"/>
      <c r="BE245" s="18"/>
      <c r="BF245" s="18"/>
      <c r="BG245" s="18"/>
      <c r="BH245" s="18"/>
      <c r="BI245" s="18"/>
      <c r="BJ245" s="18"/>
      <c r="BK245" s="18"/>
      <c r="BL245" s="18"/>
      <c r="BM245" s="18"/>
      <c r="BN245" s="18"/>
      <c r="BO245" s="18"/>
      <c r="BP245" s="18"/>
      <c r="BQ245" s="18"/>
      <c r="BR245" s="18"/>
      <c r="BS245" s="18"/>
      <c r="BT245" s="18"/>
      <c r="BU245" s="18"/>
      <c r="BV245" s="18"/>
      <c r="BW245" s="18"/>
      <c r="BX245" s="18"/>
      <c r="BY245" s="18"/>
      <c r="BZ245" s="18"/>
      <c r="CA245" s="18"/>
      <c r="CB245" s="18"/>
      <c r="CC245" s="18"/>
      <c r="CD245" s="18"/>
      <c r="CE245" s="18"/>
      <c r="CF245" s="18"/>
      <c r="CG245" s="18"/>
      <c r="CH245" s="18"/>
      <c r="CI245" s="18"/>
      <c r="CJ245" s="18"/>
      <c r="CK245" s="18"/>
    </row>
    <row r="246" spans="1:89" ht="15" x14ac:dyDescent="0.2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18"/>
      <c r="AM246" s="18"/>
      <c r="AN246" s="18"/>
      <c r="AO246" s="18"/>
      <c r="AP246" s="18"/>
      <c r="AQ246" s="18"/>
      <c r="AR246" s="18"/>
      <c r="AS246" s="18"/>
      <c r="AT246" s="18"/>
      <c r="AU246" s="18"/>
      <c r="AV246" s="18"/>
      <c r="AW246" s="18"/>
      <c r="AX246" s="18"/>
      <c r="AY246" s="18"/>
      <c r="AZ246" s="18"/>
      <c r="BA246" s="18"/>
      <c r="BB246" s="18"/>
      <c r="BC246" s="18"/>
      <c r="BD246" s="18"/>
      <c r="BE246" s="18"/>
      <c r="BF246" s="18"/>
      <c r="BG246" s="18"/>
      <c r="BH246" s="18"/>
      <c r="BI246" s="18"/>
      <c r="BJ246" s="18"/>
      <c r="BK246" s="18"/>
      <c r="BL246" s="18"/>
      <c r="BM246" s="18"/>
      <c r="BN246" s="18"/>
      <c r="BO246" s="18"/>
      <c r="BP246" s="18"/>
      <c r="BQ246" s="18"/>
      <c r="BR246" s="18"/>
      <c r="BS246" s="18"/>
      <c r="BT246" s="18"/>
      <c r="BU246" s="18"/>
      <c r="BV246" s="18"/>
      <c r="BW246" s="18"/>
      <c r="BX246" s="18"/>
      <c r="BY246" s="18"/>
      <c r="BZ246" s="18"/>
      <c r="CA246" s="18"/>
      <c r="CB246" s="18"/>
      <c r="CC246" s="18"/>
      <c r="CD246" s="18"/>
      <c r="CE246" s="18"/>
      <c r="CF246" s="18"/>
      <c r="CG246" s="18"/>
      <c r="CH246" s="18"/>
      <c r="CI246" s="18"/>
      <c r="CJ246" s="18"/>
      <c r="CK246" s="18"/>
    </row>
    <row r="247" spans="1:89" ht="15" x14ac:dyDescent="0.2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18"/>
      <c r="AM247" s="18"/>
      <c r="AN247" s="18"/>
      <c r="AO247" s="18"/>
      <c r="AP247" s="18"/>
      <c r="AQ247" s="18"/>
      <c r="AR247" s="18"/>
      <c r="AS247" s="18"/>
      <c r="AT247" s="18"/>
      <c r="AU247" s="18"/>
      <c r="AV247" s="18"/>
      <c r="AW247" s="18"/>
      <c r="AX247" s="18"/>
      <c r="AY247" s="18"/>
      <c r="AZ247" s="18"/>
      <c r="BA247" s="18"/>
      <c r="BB247" s="18"/>
      <c r="BC247" s="18"/>
      <c r="BD247" s="18"/>
      <c r="BE247" s="18"/>
      <c r="BF247" s="18"/>
      <c r="BG247" s="18"/>
      <c r="BH247" s="18"/>
      <c r="BI247" s="18"/>
      <c r="BJ247" s="18"/>
      <c r="BK247" s="18"/>
      <c r="BL247" s="18"/>
      <c r="BM247" s="18"/>
      <c r="BN247" s="18"/>
      <c r="BO247" s="18"/>
      <c r="BP247" s="18"/>
      <c r="BQ247" s="18"/>
      <c r="BR247" s="18"/>
      <c r="BS247" s="18"/>
      <c r="BT247" s="18"/>
      <c r="BU247" s="18"/>
      <c r="BV247" s="18"/>
      <c r="BW247" s="18"/>
      <c r="BX247" s="18"/>
      <c r="BY247" s="18"/>
      <c r="BZ247" s="18"/>
      <c r="CA247" s="18"/>
      <c r="CB247" s="18"/>
      <c r="CC247" s="18"/>
      <c r="CD247" s="18"/>
      <c r="CE247" s="18"/>
      <c r="CF247" s="18"/>
      <c r="CG247" s="18"/>
      <c r="CH247" s="18"/>
      <c r="CI247" s="18"/>
      <c r="CJ247" s="18"/>
      <c r="CK247" s="18"/>
    </row>
    <row r="248" spans="1:89" ht="15" x14ac:dyDescent="0.2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18"/>
      <c r="AM248" s="18"/>
      <c r="AN248" s="18"/>
      <c r="AO248" s="18"/>
      <c r="AP248" s="18"/>
      <c r="AQ248" s="18"/>
      <c r="AR248" s="18"/>
      <c r="AS248" s="18"/>
      <c r="AT248" s="18"/>
      <c r="AU248" s="18"/>
      <c r="AV248" s="18"/>
      <c r="AW248" s="18"/>
      <c r="AX248" s="18"/>
      <c r="AY248" s="18"/>
      <c r="AZ248" s="18"/>
      <c r="BA248" s="18"/>
      <c r="BB248" s="18"/>
      <c r="BC248" s="18"/>
      <c r="BD248" s="18"/>
      <c r="BE248" s="18"/>
      <c r="BF248" s="18"/>
      <c r="BG248" s="18"/>
      <c r="BH248" s="18"/>
      <c r="BI248" s="18"/>
      <c r="BJ248" s="18"/>
      <c r="BK248" s="18"/>
      <c r="BL248" s="18"/>
      <c r="BM248" s="18"/>
      <c r="BN248" s="18"/>
      <c r="BO248" s="18"/>
      <c r="BP248" s="18"/>
      <c r="BQ248" s="18"/>
      <c r="BR248" s="18"/>
      <c r="BS248" s="18"/>
      <c r="BT248" s="18"/>
      <c r="BU248" s="18"/>
      <c r="BV248" s="18"/>
      <c r="BW248" s="18"/>
      <c r="BX248" s="18"/>
      <c r="BY248" s="18"/>
      <c r="BZ248" s="18"/>
      <c r="CA248" s="18"/>
      <c r="CB248" s="18"/>
      <c r="CC248" s="18"/>
      <c r="CD248" s="18"/>
      <c r="CE248" s="18"/>
      <c r="CF248" s="18"/>
      <c r="CG248" s="18"/>
      <c r="CH248" s="18"/>
      <c r="CI248" s="18"/>
      <c r="CJ248" s="18"/>
      <c r="CK248" s="18"/>
    </row>
    <row r="249" spans="1:89" ht="15" x14ac:dyDescent="0.2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18"/>
      <c r="AM249" s="18"/>
      <c r="AN249" s="18"/>
      <c r="AO249" s="18"/>
      <c r="AP249" s="18"/>
      <c r="AQ249" s="18"/>
      <c r="AR249" s="18"/>
      <c r="AS249" s="18"/>
      <c r="AT249" s="18"/>
      <c r="AU249" s="18"/>
      <c r="AV249" s="18"/>
      <c r="AW249" s="18"/>
      <c r="AX249" s="18"/>
      <c r="AY249" s="18"/>
      <c r="AZ249" s="18"/>
      <c r="BA249" s="18"/>
      <c r="BB249" s="18"/>
      <c r="BC249" s="18"/>
      <c r="BD249" s="18"/>
      <c r="BE249" s="18"/>
      <c r="BF249" s="18"/>
      <c r="BG249" s="18"/>
      <c r="BH249" s="18"/>
      <c r="BI249" s="18"/>
      <c r="BJ249" s="18"/>
      <c r="BK249" s="18"/>
      <c r="BL249" s="18"/>
      <c r="BM249" s="18"/>
      <c r="BN249" s="18"/>
      <c r="BO249" s="18"/>
      <c r="BP249" s="18"/>
      <c r="BQ249" s="18"/>
      <c r="BR249" s="18"/>
      <c r="BS249" s="18"/>
      <c r="BT249" s="18"/>
      <c r="BU249" s="18"/>
      <c r="BV249" s="18"/>
      <c r="BW249" s="18"/>
      <c r="BX249" s="18"/>
      <c r="BY249" s="18"/>
      <c r="BZ249" s="18"/>
      <c r="CA249" s="18"/>
      <c r="CB249" s="18"/>
      <c r="CC249" s="18"/>
      <c r="CD249" s="18"/>
      <c r="CE249" s="18"/>
      <c r="CF249" s="18"/>
      <c r="CG249" s="18"/>
      <c r="CH249" s="18"/>
      <c r="CI249" s="18"/>
      <c r="CJ249" s="18"/>
      <c r="CK249" s="18"/>
    </row>
    <row r="250" spans="1:89" ht="15" x14ac:dyDescent="0.2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18"/>
      <c r="AM250" s="18"/>
      <c r="AN250" s="18"/>
      <c r="AO250" s="18"/>
      <c r="AP250" s="18"/>
      <c r="AQ250" s="18"/>
      <c r="AR250" s="18"/>
      <c r="AS250" s="18"/>
      <c r="AT250" s="18"/>
      <c r="AU250" s="18"/>
      <c r="AV250" s="18"/>
      <c r="AW250" s="18"/>
      <c r="AX250" s="18"/>
      <c r="AY250" s="18"/>
      <c r="AZ250" s="18"/>
      <c r="BA250" s="18"/>
      <c r="BB250" s="18"/>
      <c r="BC250" s="18"/>
      <c r="BD250" s="18"/>
      <c r="BE250" s="18"/>
      <c r="BF250" s="18"/>
      <c r="BG250" s="18"/>
      <c r="BH250" s="18"/>
      <c r="BI250" s="18"/>
      <c r="BJ250" s="18"/>
      <c r="BK250" s="18"/>
      <c r="BL250" s="18"/>
      <c r="BM250" s="18"/>
      <c r="BN250" s="18"/>
      <c r="BO250" s="18"/>
      <c r="BP250" s="18"/>
      <c r="BQ250" s="18"/>
      <c r="BR250" s="18"/>
      <c r="BS250" s="18"/>
      <c r="BT250" s="18"/>
      <c r="BU250" s="18"/>
      <c r="BV250" s="18"/>
      <c r="BW250" s="18"/>
      <c r="BX250" s="18"/>
      <c r="BY250" s="18"/>
      <c r="BZ250" s="18"/>
      <c r="CA250" s="18"/>
      <c r="CB250" s="18"/>
      <c r="CC250" s="18"/>
      <c r="CD250" s="18"/>
      <c r="CE250" s="18"/>
      <c r="CF250" s="18"/>
      <c r="CG250" s="18"/>
      <c r="CH250" s="18"/>
      <c r="CI250" s="18"/>
      <c r="CJ250" s="18"/>
      <c r="CK250" s="18"/>
    </row>
    <row r="251" spans="1:89" ht="15" x14ac:dyDescent="0.2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18"/>
      <c r="AM251" s="18"/>
      <c r="AN251" s="18"/>
      <c r="AO251" s="18"/>
      <c r="AP251" s="18"/>
      <c r="AQ251" s="18"/>
      <c r="AR251" s="18"/>
      <c r="AS251" s="18"/>
      <c r="AT251" s="18"/>
      <c r="AU251" s="18"/>
      <c r="AV251" s="18"/>
      <c r="AW251" s="18"/>
      <c r="AX251" s="18"/>
      <c r="AY251" s="18"/>
      <c r="AZ251" s="18"/>
      <c r="BA251" s="18"/>
      <c r="BB251" s="18"/>
      <c r="BC251" s="18"/>
      <c r="BD251" s="18"/>
      <c r="BE251" s="18"/>
      <c r="BF251" s="18"/>
      <c r="BG251" s="18"/>
      <c r="BH251" s="18"/>
      <c r="BI251" s="18"/>
      <c r="BJ251" s="18"/>
      <c r="BK251" s="18"/>
      <c r="BL251" s="18"/>
      <c r="BM251" s="18"/>
      <c r="BN251" s="18"/>
      <c r="BO251" s="18"/>
      <c r="BP251" s="18"/>
      <c r="BQ251" s="18"/>
      <c r="BR251" s="18"/>
      <c r="BS251" s="18"/>
      <c r="BT251" s="18"/>
      <c r="BU251" s="18"/>
      <c r="BV251" s="18"/>
      <c r="BW251" s="18"/>
      <c r="BX251" s="18"/>
      <c r="BY251" s="18"/>
      <c r="BZ251" s="18"/>
      <c r="CA251" s="18"/>
      <c r="CB251" s="18"/>
      <c r="CC251" s="18"/>
      <c r="CD251" s="18"/>
      <c r="CE251" s="18"/>
      <c r="CF251" s="18"/>
      <c r="CG251" s="18"/>
      <c r="CH251" s="18"/>
      <c r="CI251" s="18"/>
      <c r="CJ251" s="18"/>
      <c r="CK251" s="18"/>
    </row>
    <row r="252" spans="1:89" ht="15" x14ac:dyDescent="0.2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18"/>
      <c r="AM252" s="18"/>
      <c r="AN252" s="18"/>
      <c r="AO252" s="18"/>
      <c r="AP252" s="18"/>
      <c r="AQ252" s="18"/>
      <c r="AR252" s="18"/>
      <c r="AS252" s="18"/>
      <c r="AT252" s="18"/>
      <c r="AU252" s="18"/>
      <c r="AV252" s="18"/>
      <c r="AW252" s="18"/>
      <c r="AX252" s="18"/>
      <c r="AY252" s="18"/>
      <c r="AZ252" s="18"/>
      <c r="BA252" s="18"/>
      <c r="BB252" s="18"/>
      <c r="BC252" s="18"/>
      <c r="BD252" s="18"/>
      <c r="BE252" s="18"/>
      <c r="BF252" s="18"/>
      <c r="BG252" s="18"/>
      <c r="BH252" s="18"/>
      <c r="BI252" s="18"/>
      <c r="BJ252" s="18"/>
      <c r="BK252" s="18"/>
      <c r="BL252" s="18"/>
      <c r="BM252" s="18"/>
      <c r="BN252" s="18"/>
      <c r="BO252" s="18"/>
      <c r="BP252" s="18"/>
      <c r="BQ252" s="18"/>
      <c r="BR252" s="18"/>
      <c r="BS252" s="18"/>
      <c r="BT252" s="18"/>
      <c r="BU252" s="18"/>
      <c r="BV252" s="18"/>
      <c r="BW252" s="18"/>
      <c r="BX252" s="18"/>
      <c r="BY252" s="18"/>
      <c r="BZ252" s="18"/>
      <c r="CA252" s="18"/>
      <c r="CB252" s="18"/>
      <c r="CC252" s="18"/>
      <c r="CD252" s="18"/>
      <c r="CE252" s="18"/>
      <c r="CF252" s="18"/>
      <c r="CG252" s="18"/>
      <c r="CH252" s="18"/>
      <c r="CI252" s="18"/>
      <c r="CJ252" s="18"/>
      <c r="CK252" s="18"/>
    </row>
    <row r="253" spans="1:89" ht="15" x14ac:dyDescent="0.2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  <c r="AT253" s="18"/>
      <c r="AU253" s="18"/>
      <c r="AV253" s="18"/>
      <c r="AW253" s="18"/>
      <c r="AX253" s="18"/>
      <c r="AY253" s="18"/>
      <c r="AZ253" s="18"/>
      <c r="BA253" s="18"/>
      <c r="BB253" s="18"/>
      <c r="BC253" s="18"/>
      <c r="BD253" s="18"/>
      <c r="BE253" s="18"/>
      <c r="BF253" s="18"/>
      <c r="BG253" s="18"/>
      <c r="BH253" s="18"/>
      <c r="BI253" s="18"/>
      <c r="BJ253" s="18"/>
      <c r="BK253" s="18"/>
      <c r="BL253" s="18"/>
      <c r="BM253" s="18"/>
      <c r="BN253" s="18"/>
      <c r="BO253" s="18"/>
      <c r="BP253" s="18"/>
      <c r="BQ253" s="18"/>
      <c r="BR253" s="18"/>
      <c r="BS253" s="18"/>
      <c r="BT253" s="18"/>
      <c r="BU253" s="18"/>
      <c r="BV253" s="18"/>
      <c r="BW253" s="18"/>
      <c r="BX253" s="18"/>
      <c r="BY253" s="18"/>
      <c r="BZ253" s="18"/>
      <c r="CA253" s="18"/>
      <c r="CB253" s="18"/>
      <c r="CC253" s="18"/>
      <c r="CD253" s="18"/>
      <c r="CE253" s="18"/>
      <c r="CF253" s="18"/>
      <c r="CG253" s="18"/>
      <c r="CH253" s="18"/>
      <c r="CI253" s="18"/>
      <c r="CJ253" s="18"/>
      <c r="CK253" s="18"/>
    </row>
    <row r="254" spans="1:89" ht="15" x14ac:dyDescent="0.2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18"/>
      <c r="AU254" s="18"/>
      <c r="AV254" s="18"/>
      <c r="AW254" s="18"/>
      <c r="AX254" s="18"/>
      <c r="AY254" s="18"/>
      <c r="AZ254" s="18"/>
      <c r="BA254" s="18"/>
      <c r="BB254" s="18"/>
      <c r="BC254" s="18"/>
      <c r="BD254" s="18"/>
      <c r="BE254" s="18"/>
      <c r="BF254" s="18"/>
      <c r="BG254" s="18"/>
      <c r="BH254" s="18"/>
      <c r="BI254" s="18"/>
      <c r="BJ254" s="18"/>
      <c r="BK254" s="18"/>
      <c r="BL254" s="18"/>
      <c r="BM254" s="18"/>
      <c r="BN254" s="18"/>
      <c r="BO254" s="18"/>
      <c r="BP254" s="18"/>
      <c r="BQ254" s="18"/>
      <c r="BR254" s="18"/>
      <c r="BS254" s="18"/>
      <c r="BT254" s="18"/>
      <c r="BU254" s="18"/>
      <c r="BV254" s="18"/>
      <c r="BW254" s="18"/>
      <c r="BX254" s="18"/>
      <c r="BY254" s="18"/>
      <c r="BZ254" s="18"/>
      <c r="CA254" s="18"/>
      <c r="CB254" s="18"/>
      <c r="CC254" s="18"/>
      <c r="CD254" s="18"/>
      <c r="CE254" s="18"/>
      <c r="CF254" s="18"/>
      <c r="CG254" s="18"/>
      <c r="CH254" s="18"/>
      <c r="CI254" s="18"/>
      <c r="CJ254" s="18"/>
      <c r="CK254" s="18"/>
    </row>
    <row r="255" spans="1:89" ht="15" x14ac:dyDescent="0.2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  <c r="AT255" s="18"/>
      <c r="AU255" s="18"/>
      <c r="AV255" s="18"/>
      <c r="AW255" s="18"/>
      <c r="AX255" s="18"/>
      <c r="AY255" s="18"/>
      <c r="AZ255" s="18"/>
      <c r="BA255" s="18"/>
      <c r="BB255" s="18"/>
      <c r="BC255" s="18"/>
      <c r="BD255" s="18"/>
      <c r="BE255" s="18"/>
      <c r="BF255" s="18"/>
      <c r="BG255" s="18"/>
      <c r="BH255" s="18"/>
      <c r="BI255" s="18"/>
      <c r="BJ255" s="18"/>
      <c r="BK255" s="18"/>
      <c r="BL255" s="18"/>
      <c r="BM255" s="18"/>
      <c r="BN255" s="18"/>
      <c r="BO255" s="18"/>
      <c r="BP255" s="18"/>
      <c r="BQ255" s="18"/>
      <c r="BR255" s="18"/>
      <c r="BS255" s="18"/>
      <c r="BT255" s="18"/>
      <c r="BU255" s="18"/>
      <c r="BV255" s="18"/>
      <c r="BW255" s="18"/>
      <c r="BX255" s="18"/>
      <c r="BY255" s="18"/>
      <c r="BZ255" s="18"/>
      <c r="CA255" s="18"/>
      <c r="CB255" s="18"/>
      <c r="CC255" s="18"/>
      <c r="CD255" s="18"/>
      <c r="CE255" s="18"/>
      <c r="CF255" s="18"/>
      <c r="CG255" s="18"/>
      <c r="CH255" s="18"/>
      <c r="CI255" s="18"/>
      <c r="CJ255" s="18"/>
      <c r="CK255" s="18"/>
    </row>
    <row r="256" spans="1:89" ht="15" x14ac:dyDescent="0.2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18"/>
      <c r="AM256" s="18"/>
      <c r="AN256" s="18"/>
      <c r="AO256" s="18"/>
      <c r="AP256" s="18"/>
      <c r="AQ256" s="18"/>
      <c r="AR256" s="18"/>
      <c r="AS256" s="18"/>
      <c r="AT256" s="18"/>
      <c r="AU256" s="18"/>
      <c r="AV256" s="18"/>
      <c r="AW256" s="18"/>
      <c r="AX256" s="18"/>
      <c r="AY256" s="18"/>
      <c r="AZ256" s="18"/>
      <c r="BA256" s="18"/>
      <c r="BB256" s="18"/>
      <c r="BC256" s="18"/>
      <c r="BD256" s="18"/>
      <c r="BE256" s="18"/>
      <c r="BF256" s="18"/>
      <c r="BG256" s="18"/>
      <c r="BH256" s="18"/>
      <c r="BI256" s="18"/>
      <c r="BJ256" s="18"/>
      <c r="BK256" s="18"/>
      <c r="BL256" s="18"/>
      <c r="BM256" s="18"/>
      <c r="BN256" s="18"/>
      <c r="BO256" s="18"/>
      <c r="BP256" s="18"/>
      <c r="BQ256" s="18"/>
      <c r="BR256" s="18"/>
      <c r="BS256" s="18"/>
      <c r="BT256" s="18"/>
      <c r="BU256" s="18"/>
      <c r="BV256" s="18"/>
      <c r="BW256" s="18"/>
      <c r="BX256" s="18"/>
      <c r="BY256" s="18"/>
      <c r="BZ256" s="18"/>
      <c r="CA256" s="18"/>
      <c r="CB256" s="18"/>
      <c r="CC256" s="18"/>
      <c r="CD256" s="18"/>
      <c r="CE256" s="18"/>
      <c r="CF256" s="18"/>
      <c r="CG256" s="18"/>
      <c r="CH256" s="18"/>
      <c r="CI256" s="18"/>
      <c r="CJ256" s="18"/>
      <c r="CK256" s="18"/>
    </row>
    <row r="257" spans="1:89" ht="15" x14ac:dyDescent="0.2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18"/>
      <c r="AM257" s="18"/>
      <c r="AN257" s="18"/>
      <c r="AO257" s="18"/>
      <c r="AP257" s="18"/>
      <c r="AQ257" s="18"/>
      <c r="AR257" s="18"/>
      <c r="AS257" s="18"/>
      <c r="AT257" s="18"/>
      <c r="AU257" s="18"/>
      <c r="AV257" s="18"/>
      <c r="AW257" s="18"/>
      <c r="AX257" s="18"/>
      <c r="AY257" s="18"/>
      <c r="AZ257" s="18"/>
      <c r="BA257" s="18"/>
      <c r="BB257" s="18"/>
      <c r="BC257" s="18"/>
      <c r="BD257" s="18"/>
      <c r="BE257" s="18"/>
      <c r="BF257" s="18"/>
      <c r="BG257" s="18"/>
      <c r="BH257" s="18"/>
      <c r="BI257" s="18"/>
      <c r="BJ257" s="18"/>
      <c r="BK257" s="18"/>
      <c r="BL257" s="18"/>
      <c r="BM257" s="18"/>
      <c r="BN257" s="18"/>
      <c r="BO257" s="18"/>
      <c r="BP257" s="18"/>
      <c r="BQ257" s="18"/>
      <c r="BR257" s="18"/>
      <c r="BS257" s="18"/>
      <c r="BT257" s="18"/>
      <c r="BU257" s="18"/>
      <c r="BV257" s="18"/>
      <c r="BW257" s="18"/>
      <c r="BX257" s="18"/>
      <c r="BY257" s="18"/>
      <c r="BZ257" s="18"/>
      <c r="CA257" s="18"/>
      <c r="CB257" s="18"/>
      <c r="CC257" s="18"/>
      <c r="CD257" s="18"/>
      <c r="CE257" s="18"/>
      <c r="CF257" s="18"/>
      <c r="CG257" s="18"/>
      <c r="CH257" s="18"/>
      <c r="CI257" s="18"/>
      <c r="CJ257" s="18"/>
      <c r="CK257" s="18"/>
    </row>
    <row r="258" spans="1:89" ht="15" x14ac:dyDescent="0.2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18"/>
      <c r="AM258" s="18"/>
      <c r="AN258" s="18"/>
      <c r="AO258" s="18"/>
      <c r="AP258" s="18"/>
      <c r="AQ258" s="18"/>
      <c r="AR258" s="18"/>
      <c r="AS258" s="18"/>
      <c r="AT258" s="18"/>
      <c r="AU258" s="18"/>
      <c r="AV258" s="18"/>
      <c r="AW258" s="18"/>
      <c r="AX258" s="18"/>
      <c r="AY258" s="18"/>
      <c r="AZ258" s="18"/>
      <c r="BA258" s="18"/>
      <c r="BB258" s="18"/>
      <c r="BC258" s="18"/>
      <c r="BD258" s="18"/>
      <c r="BE258" s="18"/>
      <c r="BF258" s="18"/>
      <c r="BG258" s="18"/>
      <c r="BH258" s="18"/>
      <c r="BI258" s="18"/>
      <c r="BJ258" s="18"/>
      <c r="BK258" s="18"/>
      <c r="BL258" s="18"/>
      <c r="BM258" s="18"/>
      <c r="BN258" s="18"/>
      <c r="BO258" s="18"/>
      <c r="BP258" s="18"/>
      <c r="BQ258" s="18"/>
      <c r="BR258" s="18"/>
      <c r="BS258" s="18"/>
      <c r="BT258" s="18"/>
      <c r="BU258" s="18"/>
      <c r="BV258" s="18"/>
      <c r="BW258" s="18"/>
      <c r="BX258" s="18"/>
      <c r="BY258" s="18"/>
      <c r="BZ258" s="18"/>
      <c r="CA258" s="18"/>
      <c r="CB258" s="18"/>
      <c r="CC258" s="18"/>
      <c r="CD258" s="18"/>
      <c r="CE258" s="18"/>
      <c r="CF258" s="18"/>
      <c r="CG258" s="18"/>
      <c r="CH258" s="18"/>
      <c r="CI258" s="18"/>
      <c r="CJ258" s="18"/>
      <c r="CK258" s="18"/>
    </row>
    <row r="259" spans="1:89" ht="15" x14ac:dyDescent="0.2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  <c r="AU259" s="18"/>
      <c r="AV259" s="18"/>
      <c r="AW259" s="18"/>
      <c r="AX259" s="18"/>
      <c r="AY259" s="18"/>
      <c r="AZ259" s="18"/>
      <c r="BA259" s="18"/>
      <c r="BB259" s="18"/>
      <c r="BC259" s="18"/>
      <c r="BD259" s="18"/>
      <c r="BE259" s="18"/>
      <c r="BF259" s="18"/>
      <c r="BG259" s="18"/>
      <c r="BH259" s="18"/>
      <c r="BI259" s="18"/>
      <c r="BJ259" s="18"/>
      <c r="BK259" s="18"/>
      <c r="BL259" s="18"/>
      <c r="BM259" s="18"/>
      <c r="BN259" s="18"/>
      <c r="BO259" s="18"/>
      <c r="BP259" s="18"/>
      <c r="BQ259" s="18"/>
      <c r="BR259" s="18"/>
      <c r="BS259" s="18"/>
      <c r="BT259" s="18"/>
      <c r="BU259" s="18"/>
      <c r="BV259" s="18"/>
      <c r="BW259" s="18"/>
      <c r="BX259" s="18"/>
      <c r="BY259" s="18"/>
      <c r="BZ259" s="18"/>
      <c r="CA259" s="18"/>
      <c r="CB259" s="18"/>
      <c r="CC259" s="18"/>
      <c r="CD259" s="18"/>
      <c r="CE259" s="18"/>
      <c r="CF259" s="18"/>
      <c r="CG259" s="18"/>
      <c r="CH259" s="18"/>
      <c r="CI259" s="18"/>
      <c r="CJ259" s="18"/>
      <c r="CK259" s="18"/>
    </row>
    <row r="260" spans="1:89" ht="15" x14ac:dyDescent="0.2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  <c r="AU260" s="18"/>
      <c r="AV260" s="18"/>
      <c r="AW260" s="18"/>
      <c r="AX260" s="18"/>
      <c r="AY260" s="18"/>
      <c r="AZ260" s="18"/>
      <c r="BA260" s="18"/>
      <c r="BB260" s="18"/>
      <c r="BC260" s="18"/>
      <c r="BD260" s="18"/>
      <c r="BE260" s="18"/>
      <c r="BF260" s="18"/>
      <c r="BG260" s="18"/>
      <c r="BH260" s="18"/>
      <c r="BI260" s="18"/>
      <c r="BJ260" s="18"/>
      <c r="BK260" s="18"/>
      <c r="BL260" s="18"/>
      <c r="BM260" s="18"/>
      <c r="BN260" s="18"/>
      <c r="BO260" s="18"/>
      <c r="BP260" s="18"/>
      <c r="BQ260" s="18"/>
      <c r="BR260" s="18"/>
      <c r="BS260" s="18"/>
      <c r="BT260" s="18"/>
      <c r="BU260" s="18"/>
      <c r="BV260" s="18"/>
      <c r="BW260" s="18"/>
      <c r="BX260" s="18"/>
      <c r="BY260" s="18"/>
      <c r="BZ260" s="18"/>
      <c r="CA260" s="18"/>
      <c r="CB260" s="18"/>
      <c r="CC260" s="18"/>
      <c r="CD260" s="18"/>
      <c r="CE260" s="18"/>
      <c r="CF260" s="18"/>
      <c r="CG260" s="18"/>
      <c r="CH260" s="18"/>
      <c r="CI260" s="18"/>
      <c r="CJ260" s="18"/>
      <c r="CK260" s="18"/>
    </row>
    <row r="261" spans="1:89" ht="15" x14ac:dyDescent="0.2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18"/>
      <c r="AV261" s="18"/>
      <c r="AW261" s="18"/>
      <c r="AX261" s="18"/>
      <c r="AY261" s="18"/>
      <c r="AZ261" s="18"/>
      <c r="BA261" s="18"/>
      <c r="BB261" s="18"/>
      <c r="BC261" s="18"/>
      <c r="BD261" s="18"/>
      <c r="BE261" s="18"/>
      <c r="BF261" s="18"/>
      <c r="BG261" s="18"/>
      <c r="BH261" s="18"/>
      <c r="BI261" s="18"/>
      <c r="BJ261" s="18"/>
      <c r="BK261" s="18"/>
      <c r="BL261" s="18"/>
      <c r="BM261" s="18"/>
      <c r="BN261" s="18"/>
      <c r="BO261" s="18"/>
      <c r="BP261" s="18"/>
      <c r="BQ261" s="18"/>
      <c r="BR261" s="18"/>
      <c r="BS261" s="18"/>
      <c r="BT261" s="18"/>
      <c r="BU261" s="18"/>
      <c r="BV261" s="18"/>
      <c r="BW261" s="18"/>
      <c r="BX261" s="18"/>
      <c r="BY261" s="18"/>
      <c r="BZ261" s="18"/>
      <c r="CA261" s="18"/>
      <c r="CB261" s="18"/>
      <c r="CC261" s="18"/>
      <c r="CD261" s="18"/>
      <c r="CE261" s="18"/>
      <c r="CF261" s="18"/>
      <c r="CG261" s="18"/>
      <c r="CH261" s="18"/>
      <c r="CI261" s="18"/>
      <c r="CJ261" s="18"/>
      <c r="CK261" s="18"/>
    </row>
    <row r="262" spans="1:89" ht="15" x14ac:dyDescent="0.2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  <c r="AU262" s="18"/>
      <c r="AV262" s="18"/>
      <c r="AW262" s="18"/>
      <c r="AX262" s="18"/>
      <c r="AY262" s="18"/>
      <c r="AZ262" s="18"/>
      <c r="BA262" s="18"/>
      <c r="BB262" s="18"/>
      <c r="BC262" s="18"/>
      <c r="BD262" s="18"/>
      <c r="BE262" s="18"/>
      <c r="BF262" s="18"/>
      <c r="BG262" s="18"/>
      <c r="BH262" s="18"/>
      <c r="BI262" s="18"/>
      <c r="BJ262" s="18"/>
      <c r="BK262" s="18"/>
      <c r="BL262" s="18"/>
      <c r="BM262" s="18"/>
      <c r="BN262" s="18"/>
      <c r="BO262" s="18"/>
      <c r="BP262" s="18"/>
      <c r="BQ262" s="18"/>
      <c r="BR262" s="18"/>
      <c r="BS262" s="18"/>
      <c r="BT262" s="18"/>
      <c r="BU262" s="18"/>
      <c r="BV262" s="18"/>
      <c r="BW262" s="18"/>
      <c r="BX262" s="18"/>
      <c r="BY262" s="18"/>
      <c r="BZ262" s="18"/>
      <c r="CA262" s="18"/>
      <c r="CB262" s="18"/>
      <c r="CC262" s="18"/>
      <c r="CD262" s="18"/>
      <c r="CE262" s="18"/>
      <c r="CF262" s="18"/>
      <c r="CG262" s="18"/>
      <c r="CH262" s="18"/>
      <c r="CI262" s="18"/>
      <c r="CJ262" s="18"/>
      <c r="CK262" s="18"/>
    </row>
    <row r="263" spans="1:89" ht="15" x14ac:dyDescent="0.2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18"/>
      <c r="AM263" s="18"/>
      <c r="AN263" s="18"/>
      <c r="AO263" s="18"/>
      <c r="AP263" s="18"/>
      <c r="AQ263" s="18"/>
      <c r="AR263" s="18"/>
      <c r="AS263" s="18"/>
      <c r="AT263" s="18"/>
      <c r="AU263" s="18"/>
      <c r="AV263" s="18"/>
      <c r="AW263" s="18"/>
      <c r="AX263" s="18"/>
      <c r="AY263" s="18"/>
      <c r="AZ263" s="18"/>
      <c r="BA263" s="18"/>
      <c r="BB263" s="18"/>
      <c r="BC263" s="18"/>
      <c r="BD263" s="18"/>
      <c r="BE263" s="18"/>
      <c r="BF263" s="18"/>
      <c r="BG263" s="18"/>
      <c r="BH263" s="18"/>
      <c r="BI263" s="18"/>
      <c r="BJ263" s="18"/>
      <c r="BK263" s="18"/>
      <c r="BL263" s="18"/>
      <c r="BM263" s="18"/>
      <c r="BN263" s="18"/>
      <c r="BO263" s="18"/>
      <c r="BP263" s="18"/>
      <c r="BQ263" s="18"/>
      <c r="BR263" s="18"/>
      <c r="BS263" s="18"/>
      <c r="BT263" s="18"/>
      <c r="BU263" s="18"/>
      <c r="BV263" s="18"/>
      <c r="BW263" s="18"/>
      <c r="BX263" s="18"/>
      <c r="BY263" s="18"/>
      <c r="BZ263" s="18"/>
      <c r="CA263" s="18"/>
      <c r="CB263" s="18"/>
      <c r="CC263" s="18"/>
      <c r="CD263" s="18"/>
      <c r="CE263" s="18"/>
      <c r="CF263" s="18"/>
      <c r="CG263" s="18"/>
      <c r="CH263" s="18"/>
      <c r="CI263" s="18"/>
      <c r="CJ263" s="18"/>
      <c r="CK263" s="18"/>
    </row>
    <row r="264" spans="1:89" ht="15" x14ac:dyDescent="0.2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  <c r="AQ264" s="18"/>
      <c r="AR264" s="18"/>
      <c r="AS264" s="18"/>
      <c r="AT264" s="18"/>
      <c r="AU264" s="18"/>
      <c r="AV264" s="18"/>
      <c r="AW264" s="18"/>
      <c r="AX264" s="18"/>
      <c r="AY264" s="18"/>
      <c r="AZ264" s="18"/>
      <c r="BA264" s="18"/>
      <c r="BB264" s="18"/>
      <c r="BC264" s="18"/>
      <c r="BD264" s="18"/>
      <c r="BE264" s="18"/>
      <c r="BF264" s="18"/>
      <c r="BG264" s="18"/>
      <c r="BH264" s="18"/>
      <c r="BI264" s="18"/>
      <c r="BJ264" s="18"/>
      <c r="BK264" s="18"/>
      <c r="BL264" s="18"/>
      <c r="BM264" s="18"/>
      <c r="BN264" s="18"/>
      <c r="BO264" s="18"/>
      <c r="BP264" s="18"/>
      <c r="BQ264" s="18"/>
      <c r="BR264" s="18"/>
      <c r="BS264" s="18"/>
      <c r="BT264" s="18"/>
      <c r="BU264" s="18"/>
      <c r="BV264" s="18"/>
      <c r="BW264" s="18"/>
      <c r="BX264" s="18"/>
      <c r="BY264" s="18"/>
      <c r="BZ264" s="18"/>
      <c r="CA264" s="18"/>
      <c r="CB264" s="18"/>
      <c r="CC264" s="18"/>
      <c r="CD264" s="18"/>
      <c r="CE264" s="18"/>
      <c r="CF264" s="18"/>
      <c r="CG264" s="18"/>
      <c r="CH264" s="18"/>
      <c r="CI264" s="18"/>
      <c r="CJ264" s="18"/>
      <c r="CK264" s="18"/>
    </row>
    <row r="265" spans="1:89" ht="15" x14ac:dyDescent="0.2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  <c r="AX265" s="18"/>
      <c r="AY265" s="18"/>
      <c r="AZ265" s="18"/>
      <c r="BA265" s="18"/>
      <c r="BB265" s="18"/>
      <c r="BC265" s="18"/>
      <c r="BD265" s="18"/>
      <c r="BE265" s="18"/>
      <c r="BF265" s="18"/>
      <c r="BG265" s="18"/>
      <c r="BH265" s="18"/>
      <c r="BI265" s="18"/>
      <c r="BJ265" s="18"/>
      <c r="BK265" s="18"/>
      <c r="BL265" s="18"/>
      <c r="BM265" s="18"/>
      <c r="BN265" s="18"/>
      <c r="BO265" s="18"/>
      <c r="BP265" s="18"/>
      <c r="BQ265" s="18"/>
      <c r="BR265" s="18"/>
      <c r="BS265" s="18"/>
      <c r="BT265" s="18"/>
      <c r="BU265" s="18"/>
      <c r="BV265" s="18"/>
      <c r="BW265" s="18"/>
      <c r="BX265" s="18"/>
      <c r="BY265" s="18"/>
      <c r="BZ265" s="18"/>
      <c r="CA265" s="18"/>
      <c r="CB265" s="18"/>
      <c r="CC265" s="18"/>
      <c r="CD265" s="18"/>
      <c r="CE265" s="18"/>
      <c r="CF265" s="18"/>
      <c r="CG265" s="18"/>
      <c r="CH265" s="18"/>
      <c r="CI265" s="18"/>
      <c r="CJ265" s="18"/>
      <c r="CK265" s="18"/>
    </row>
    <row r="266" spans="1:89" ht="15" x14ac:dyDescent="0.2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18"/>
      <c r="AV266" s="18"/>
      <c r="AW266" s="18"/>
      <c r="AX266" s="18"/>
      <c r="AY266" s="18"/>
      <c r="AZ266" s="18"/>
      <c r="BA266" s="18"/>
      <c r="BB266" s="18"/>
      <c r="BC266" s="18"/>
      <c r="BD266" s="18"/>
      <c r="BE266" s="18"/>
      <c r="BF266" s="18"/>
      <c r="BG266" s="18"/>
      <c r="BH266" s="18"/>
      <c r="BI266" s="18"/>
      <c r="BJ266" s="18"/>
      <c r="BK266" s="18"/>
      <c r="BL266" s="18"/>
      <c r="BM266" s="18"/>
      <c r="BN266" s="18"/>
      <c r="BO266" s="18"/>
      <c r="BP266" s="18"/>
      <c r="BQ266" s="18"/>
      <c r="BR266" s="18"/>
      <c r="BS266" s="18"/>
      <c r="BT266" s="18"/>
      <c r="BU266" s="18"/>
      <c r="BV266" s="18"/>
      <c r="BW266" s="18"/>
      <c r="BX266" s="18"/>
      <c r="BY266" s="18"/>
      <c r="BZ266" s="18"/>
      <c r="CA266" s="18"/>
      <c r="CB266" s="18"/>
      <c r="CC266" s="18"/>
      <c r="CD266" s="18"/>
      <c r="CE266" s="18"/>
      <c r="CF266" s="18"/>
      <c r="CG266" s="18"/>
      <c r="CH266" s="18"/>
      <c r="CI266" s="18"/>
      <c r="CJ266" s="18"/>
      <c r="CK266" s="18"/>
    </row>
    <row r="267" spans="1:89" ht="15" x14ac:dyDescent="0.2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/>
      <c r="AW267" s="18"/>
      <c r="AX267" s="18"/>
      <c r="AY267" s="18"/>
      <c r="AZ267" s="18"/>
      <c r="BA267" s="18"/>
      <c r="BB267" s="18"/>
      <c r="BC267" s="18"/>
      <c r="BD267" s="18"/>
      <c r="BE267" s="18"/>
      <c r="BF267" s="18"/>
      <c r="BG267" s="18"/>
      <c r="BH267" s="18"/>
      <c r="BI267" s="18"/>
      <c r="BJ267" s="18"/>
      <c r="BK267" s="18"/>
      <c r="BL267" s="18"/>
      <c r="BM267" s="18"/>
      <c r="BN267" s="18"/>
      <c r="BO267" s="18"/>
      <c r="BP267" s="18"/>
      <c r="BQ267" s="18"/>
      <c r="BR267" s="18"/>
      <c r="BS267" s="18"/>
      <c r="BT267" s="18"/>
      <c r="BU267" s="18"/>
      <c r="BV267" s="18"/>
      <c r="BW267" s="18"/>
      <c r="BX267" s="18"/>
      <c r="BY267" s="18"/>
      <c r="BZ267" s="18"/>
      <c r="CA267" s="18"/>
      <c r="CB267" s="18"/>
      <c r="CC267" s="18"/>
      <c r="CD267" s="18"/>
      <c r="CE267" s="18"/>
      <c r="CF267" s="18"/>
      <c r="CG267" s="18"/>
      <c r="CH267" s="18"/>
      <c r="CI267" s="18"/>
      <c r="CJ267" s="18"/>
      <c r="CK267" s="18"/>
    </row>
    <row r="268" spans="1:89" ht="15" x14ac:dyDescent="0.2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  <c r="AU268" s="18"/>
      <c r="AV268" s="18"/>
      <c r="AW268" s="18"/>
      <c r="AX268" s="18"/>
      <c r="AY268" s="18"/>
      <c r="AZ268" s="18"/>
      <c r="BA268" s="18"/>
      <c r="BB268" s="18"/>
      <c r="BC268" s="18"/>
      <c r="BD268" s="18"/>
      <c r="BE268" s="18"/>
      <c r="BF268" s="18"/>
      <c r="BG268" s="18"/>
      <c r="BH268" s="18"/>
      <c r="BI268" s="18"/>
      <c r="BJ268" s="18"/>
      <c r="BK268" s="18"/>
      <c r="BL268" s="18"/>
      <c r="BM268" s="18"/>
      <c r="BN268" s="18"/>
      <c r="BO268" s="18"/>
      <c r="BP268" s="18"/>
      <c r="BQ268" s="18"/>
      <c r="BR268" s="18"/>
      <c r="BS268" s="18"/>
      <c r="BT268" s="18"/>
      <c r="BU268" s="18"/>
      <c r="BV268" s="18"/>
      <c r="BW268" s="18"/>
      <c r="BX268" s="18"/>
      <c r="BY268" s="18"/>
      <c r="BZ268" s="18"/>
      <c r="CA268" s="18"/>
      <c r="CB268" s="18"/>
      <c r="CC268" s="18"/>
      <c r="CD268" s="18"/>
      <c r="CE268" s="18"/>
      <c r="CF268" s="18"/>
      <c r="CG268" s="18"/>
      <c r="CH268" s="18"/>
      <c r="CI268" s="18"/>
      <c r="CJ268" s="18"/>
      <c r="CK268" s="18"/>
    </row>
    <row r="269" spans="1:89" ht="15" x14ac:dyDescent="0.2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  <c r="AU269" s="18"/>
      <c r="AV269" s="18"/>
      <c r="AW269" s="18"/>
      <c r="AX269" s="18"/>
      <c r="AY269" s="18"/>
      <c r="AZ269" s="18"/>
      <c r="BA269" s="18"/>
      <c r="BB269" s="18"/>
      <c r="BC269" s="18"/>
      <c r="BD269" s="18"/>
      <c r="BE269" s="18"/>
      <c r="BF269" s="18"/>
      <c r="BG269" s="18"/>
      <c r="BH269" s="18"/>
      <c r="BI269" s="18"/>
      <c r="BJ269" s="18"/>
      <c r="BK269" s="18"/>
      <c r="BL269" s="18"/>
      <c r="BM269" s="18"/>
      <c r="BN269" s="18"/>
      <c r="BO269" s="18"/>
      <c r="BP269" s="18"/>
      <c r="BQ269" s="18"/>
      <c r="BR269" s="18"/>
      <c r="BS269" s="18"/>
      <c r="BT269" s="18"/>
      <c r="BU269" s="18"/>
      <c r="BV269" s="18"/>
      <c r="BW269" s="18"/>
      <c r="BX269" s="18"/>
      <c r="BY269" s="18"/>
      <c r="BZ269" s="18"/>
      <c r="CA269" s="18"/>
      <c r="CB269" s="18"/>
      <c r="CC269" s="18"/>
      <c r="CD269" s="18"/>
      <c r="CE269" s="18"/>
      <c r="CF269" s="18"/>
      <c r="CG269" s="18"/>
      <c r="CH269" s="18"/>
      <c r="CI269" s="18"/>
      <c r="CJ269" s="18"/>
      <c r="CK269" s="18"/>
    </row>
    <row r="270" spans="1:89" ht="15" x14ac:dyDescent="0.2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  <c r="AV270" s="18"/>
      <c r="AW270" s="18"/>
      <c r="AX270" s="18"/>
      <c r="AY270" s="18"/>
      <c r="AZ270" s="18"/>
      <c r="BA270" s="18"/>
      <c r="BB270" s="18"/>
      <c r="BC270" s="18"/>
      <c r="BD270" s="18"/>
      <c r="BE270" s="18"/>
      <c r="BF270" s="18"/>
      <c r="BG270" s="18"/>
      <c r="BH270" s="18"/>
      <c r="BI270" s="18"/>
      <c r="BJ270" s="18"/>
      <c r="BK270" s="18"/>
      <c r="BL270" s="18"/>
      <c r="BM270" s="18"/>
      <c r="BN270" s="18"/>
      <c r="BO270" s="18"/>
      <c r="BP270" s="18"/>
      <c r="BQ270" s="18"/>
      <c r="BR270" s="18"/>
      <c r="BS270" s="18"/>
      <c r="BT270" s="18"/>
      <c r="BU270" s="18"/>
      <c r="BV270" s="18"/>
      <c r="BW270" s="18"/>
      <c r="BX270" s="18"/>
      <c r="BY270" s="18"/>
      <c r="BZ270" s="18"/>
      <c r="CA270" s="18"/>
      <c r="CB270" s="18"/>
      <c r="CC270" s="18"/>
      <c r="CD270" s="18"/>
      <c r="CE270" s="18"/>
      <c r="CF270" s="18"/>
      <c r="CG270" s="18"/>
      <c r="CH270" s="18"/>
      <c r="CI270" s="18"/>
      <c r="CJ270" s="18"/>
      <c r="CK270" s="18"/>
    </row>
    <row r="271" spans="1:89" ht="15" x14ac:dyDescent="0.2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8"/>
      <c r="AZ271" s="18"/>
      <c r="BA271" s="18"/>
      <c r="BB271" s="18"/>
      <c r="BC271" s="18"/>
      <c r="BD271" s="18"/>
      <c r="BE271" s="18"/>
      <c r="BF271" s="18"/>
      <c r="BG271" s="18"/>
      <c r="BH271" s="18"/>
      <c r="BI271" s="18"/>
      <c r="BJ271" s="18"/>
      <c r="BK271" s="18"/>
      <c r="BL271" s="18"/>
      <c r="BM271" s="18"/>
      <c r="BN271" s="18"/>
      <c r="BO271" s="18"/>
      <c r="BP271" s="18"/>
      <c r="BQ271" s="18"/>
      <c r="BR271" s="18"/>
      <c r="BS271" s="18"/>
      <c r="BT271" s="18"/>
      <c r="BU271" s="18"/>
      <c r="BV271" s="18"/>
      <c r="BW271" s="18"/>
      <c r="BX271" s="18"/>
      <c r="BY271" s="18"/>
      <c r="BZ271" s="18"/>
      <c r="CA271" s="18"/>
      <c r="CB271" s="18"/>
      <c r="CC271" s="18"/>
      <c r="CD271" s="18"/>
      <c r="CE271" s="18"/>
      <c r="CF271" s="18"/>
      <c r="CG271" s="18"/>
      <c r="CH271" s="18"/>
      <c r="CI271" s="18"/>
      <c r="CJ271" s="18"/>
      <c r="CK271" s="18"/>
    </row>
    <row r="272" spans="1:89" ht="15" x14ac:dyDescent="0.2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  <c r="AX272" s="18"/>
      <c r="AY272" s="18"/>
      <c r="AZ272" s="18"/>
      <c r="BA272" s="18"/>
      <c r="BB272" s="18"/>
      <c r="BC272" s="18"/>
      <c r="BD272" s="18"/>
      <c r="BE272" s="18"/>
      <c r="BF272" s="18"/>
      <c r="BG272" s="18"/>
      <c r="BH272" s="18"/>
      <c r="BI272" s="18"/>
      <c r="BJ272" s="18"/>
      <c r="BK272" s="18"/>
      <c r="BL272" s="18"/>
      <c r="BM272" s="18"/>
      <c r="BN272" s="18"/>
      <c r="BO272" s="18"/>
      <c r="BP272" s="18"/>
      <c r="BQ272" s="18"/>
      <c r="BR272" s="18"/>
      <c r="BS272" s="18"/>
      <c r="BT272" s="18"/>
      <c r="BU272" s="18"/>
      <c r="BV272" s="18"/>
      <c r="BW272" s="18"/>
      <c r="BX272" s="18"/>
      <c r="BY272" s="18"/>
      <c r="BZ272" s="18"/>
      <c r="CA272" s="18"/>
      <c r="CB272" s="18"/>
      <c r="CC272" s="18"/>
      <c r="CD272" s="18"/>
      <c r="CE272" s="18"/>
      <c r="CF272" s="18"/>
      <c r="CG272" s="18"/>
      <c r="CH272" s="18"/>
      <c r="CI272" s="18"/>
      <c r="CJ272" s="18"/>
      <c r="CK272" s="18"/>
    </row>
    <row r="273" spans="1:89" ht="15" x14ac:dyDescent="0.2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  <c r="AP273" s="18"/>
      <c r="AQ273" s="18"/>
      <c r="AR273" s="18"/>
      <c r="AS273" s="18"/>
      <c r="AT273" s="18"/>
      <c r="AU273" s="18"/>
      <c r="AV273" s="18"/>
      <c r="AW273" s="18"/>
      <c r="AX273" s="18"/>
      <c r="AY273" s="18"/>
      <c r="AZ273" s="18"/>
      <c r="BA273" s="18"/>
      <c r="BB273" s="18"/>
      <c r="BC273" s="18"/>
      <c r="BD273" s="18"/>
      <c r="BE273" s="18"/>
      <c r="BF273" s="18"/>
      <c r="BG273" s="18"/>
      <c r="BH273" s="18"/>
      <c r="BI273" s="18"/>
      <c r="BJ273" s="18"/>
      <c r="BK273" s="18"/>
      <c r="BL273" s="18"/>
      <c r="BM273" s="18"/>
      <c r="BN273" s="18"/>
      <c r="BO273" s="18"/>
      <c r="BP273" s="18"/>
      <c r="BQ273" s="18"/>
      <c r="BR273" s="18"/>
      <c r="BS273" s="18"/>
      <c r="BT273" s="18"/>
      <c r="BU273" s="18"/>
      <c r="BV273" s="18"/>
      <c r="BW273" s="18"/>
      <c r="BX273" s="18"/>
      <c r="BY273" s="18"/>
      <c r="BZ273" s="18"/>
      <c r="CA273" s="18"/>
      <c r="CB273" s="18"/>
      <c r="CC273" s="18"/>
      <c r="CD273" s="18"/>
      <c r="CE273" s="18"/>
      <c r="CF273" s="18"/>
      <c r="CG273" s="18"/>
      <c r="CH273" s="18"/>
      <c r="CI273" s="18"/>
      <c r="CJ273" s="18"/>
      <c r="CK273" s="18"/>
    </row>
    <row r="274" spans="1:89" ht="15" x14ac:dyDescent="0.2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  <c r="AP274" s="18"/>
      <c r="AQ274" s="18"/>
      <c r="AR274" s="18"/>
      <c r="AS274" s="18"/>
      <c r="AT274" s="18"/>
      <c r="AU274" s="18"/>
      <c r="AV274" s="18"/>
      <c r="AW274" s="18"/>
      <c r="AX274" s="18"/>
      <c r="AY274" s="18"/>
      <c r="AZ274" s="18"/>
      <c r="BA274" s="18"/>
      <c r="BB274" s="18"/>
      <c r="BC274" s="18"/>
      <c r="BD274" s="18"/>
      <c r="BE274" s="18"/>
      <c r="BF274" s="18"/>
      <c r="BG274" s="18"/>
      <c r="BH274" s="18"/>
      <c r="BI274" s="18"/>
      <c r="BJ274" s="18"/>
      <c r="BK274" s="18"/>
      <c r="BL274" s="18"/>
      <c r="BM274" s="18"/>
      <c r="BN274" s="18"/>
      <c r="BO274" s="18"/>
      <c r="BP274" s="18"/>
      <c r="BQ274" s="18"/>
      <c r="BR274" s="18"/>
      <c r="BS274" s="18"/>
      <c r="BT274" s="18"/>
      <c r="BU274" s="18"/>
      <c r="BV274" s="18"/>
      <c r="BW274" s="18"/>
      <c r="BX274" s="18"/>
      <c r="BY274" s="18"/>
      <c r="BZ274" s="18"/>
      <c r="CA274" s="18"/>
      <c r="CB274" s="18"/>
      <c r="CC274" s="18"/>
      <c r="CD274" s="18"/>
      <c r="CE274" s="18"/>
      <c r="CF274" s="18"/>
      <c r="CG274" s="18"/>
      <c r="CH274" s="18"/>
      <c r="CI274" s="18"/>
      <c r="CJ274" s="18"/>
      <c r="CK274" s="18"/>
    </row>
    <row r="275" spans="1:89" ht="15" x14ac:dyDescent="0.2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18"/>
      <c r="AM275" s="18"/>
      <c r="AN275" s="18"/>
      <c r="AO275" s="18"/>
      <c r="AP275" s="18"/>
      <c r="AQ275" s="18"/>
      <c r="AR275" s="18"/>
      <c r="AS275" s="18"/>
      <c r="AT275" s="18"/>
      <c r="AU275" s="18"/>
      <c r="AV275" s="18"/>
      <c r="AW275" s="18"/>
      <c r="AX275" s="18"/>
      <c r="AY275" s="18"/>
      <c r="AZ275" s="18"/>
      <c r="BA275" s="18"/>
      <c r="BB275" s="18"/>
      <c r="BC275" s="18"/>
      <c r="BD275" s="18"/>
      <c r="BE275" s="18"/>
      <c r="BF275" s="18"/>
      <c r="BG275" s="18"/>
      <c r="BH275" s="18"/>
      <c r="BI275" s="18"/>
      <c r="BJ275" s="18"/>
      <c r="BK275" s="18"/>
      <c r="BL275" s="18"/>
      <c r="BM275" s="18"/>
      <c r="BN275" s="18"/>
      <c r="BO275" s="18"/>
      <c r="BP275" s="18"/>
      <c r="BQ275" s="18"/>
      <c r="BR275" s="18"/>
      <c r="BS275" s="18"/>
      <c r="BT275" s="18"/>
      <c r="BU275" s="18"/>
      <c r="BV275" s="18"/>
      <c r="BW275" s="18"/>
      <c r="BX275" s="18"/>
      <c r="BY275" s="18"/>
      <c r="BZ275" s="18"/>
      <c r="CA275" s="18"/>
      <c r="CB275" s="18"/>
      <c r="CC275" s="18"/>
      <c r="CD275" s="18"/>
      <c r="CE275" s="18"/>
      <c r="CF275" s="18"/>
      <c r="CG275" s="18"/>
      <c r="CH275" s="18"/>
      <c r="CI275" s="18"/>
      <c r="CJ275" s="18"/>
      <c r="CK275" s="18"/>
    </row>
    <row r="276" spans="1:89" ht="15" x14ac:dyDescent="0.2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18"/>
      <c r="AM276" s="18"/>
      <c r="AN276" s="18"/>
      <c r="AO276" s="18"/>
      <c r="AP276" s="18"/>
      <c r="AQ276" s="18"/>
      <c r="AR276" s="18"/>
      <c r="AS276" s="18"/>
      <c r="AT276" s="18"/>
      <c r="AU276" s="18"/>
      <c r="AV276" s="18"/>
      <c r="AW276" s="18"/>
      <c r="AX276" s="18"/>
      <c r="AY276" s="18"/>
      <c r="AZ276" s="18"/>
      <c r="BA276" s="18"/>
      <c r="BB276" s="18"/>
      <c r="BC276" s="18"/>
      <c r="BD276" s="18"/>
      <c r="BE276" s="18"/>
      <c r="BF276" s="18"/>
      <c r="BG276" s="18"/>
      <c r="BH276" s="18"/>
      <c r="BI276" s="18"/>
      <c r="BJ276" s="18"/>
      <c r="BK276" s="18"/>
      <c r="BL276" s="18"/>
      <c r="BM276" s="18"/>
      <c r="BN276" s="18"/>
      <c r="BO276" s="18"/>
      <c r="BP276" s="18"/>
      <c r="BQ276" s="18"/>
      <c r="BR276" s="18"/>
      <c r="BS276" s="18"/>
      <c r="BT276" s="18"/>
      <c r="BU276" s="18"/>
      <c r="BV276" s="18"/>
      <c r="BW276" s="18"/>
      <c r="BX276" s="18"/>
      <c r="BY276" s="18"/>
      <c r="BZ276" s="18"/>
      <c r="CA276" s="18"/>
      <c r="CB276" s="18"/>
      <c r="CC276" s="18"/>
      <c r="CD276" s="18"/>
      <c r="CE276" s="18"/>
      <c r="CF276" s="18"/>
      <c r="CG276" s="18"/>
      <c r="CH276" s="18"/>
      <c r="CI276" s="18"/>
      <c r="CJ276" s="18"/>
      <c r="CK276" s="18"/>
    </row>
    <row r="277" spans="1:89" ht="15" x14ac:dyDescent="0.2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18"/>
      <c r="AM277" s="18"/>
      <c r="AN277" s="18"/>
      <c r="AO277" s="18"/>
      <c r="AP277" s="18"/>
      <c r="AQ277" s="18"/>
      <c r="AR277" s="18"/>
      <c r="AS277" s="18"/>
      <c r="AT277" s="18"/>
      <c r="AU277" s="18"/>
      <c r="AV277" s="18"/>
      <c r="AW277" s="18"/>
      <c r="AX277" s="18"/>
      <c r="AY277" s="18"/>
      <c r="AZ277" s="18"/>
      <c r="BA277" s="18"/>
      <c r="BB277" s="18"/>
      <c r="BC277" s="18"/>
      <c r="BD277" s="18"/>
      <c r="BE277" s="18"/>
      <c r="BF277" s="18"/>
      <c r="BG277" s="18"/>
      <c r="BH277" s="18"/>
      <c r="BI277" s="18"/>
      <c r="BJ277" s="18"/>
      <c r="BK277" s="18"/>
      <c r="BL277" s="18"/>
      <c r="BM277" s="18"/>
      <c r="BN277" s="18"/>
      <c r="BO277" s="18"/>
      <c r="BP277" s="18"/>
      <c r="BQ277" s="18"/>
      <c r="BR277" s="18"/>
      <c r="BS277" s="18"/>
      <c r="BT277" s="18"/>
      <c r="BU277" s="18"/>
      <c r="BV277" s="18"/>
      <c r="BW277" s="18"/>
      <c r="BX277" s="18"/>
      <c r="BY277" s="18"/>
      <c r="BZ277" s="18"/>
      <c r="CA277" s="18"/>
      <c r="CB277" s="18"/>
      <c r="CC277" s="18"/>
      <c r="CD277" s="18"/>
      <c r="CE277" s="18"/>
      <c r="CF277" s="18"/>
      <c r="CG277" s="18"/>
      <c r="CH277" s="18"/>
      <c r="CI277" s="18"/>
      <c r="CJ277" s="18"/>
      <c r="CK277" s="18"/>
    </row>
    <row r="278" spans="1:89" ht="15" x14ac:dyDescent="0.2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  <c r="AL278" s="18"/>
      <c r="AM278" s="18"/>
      <c r="AN278" s="18"/>
      <c r="AO278" s="18"/>
      <c r="AP278" s="18"/>
      <c r="AQ278" s="18"/>
      <c r="AR278" s="18"/>
      <c r="AS278" s="18"/>
      <c r="AT278" s="18"/>
      <c r="AU278" s="18"/>
      <c r="AV278" s="18"/>
      <c r="AW278" s="18"/>
      <c r="AX278" s="18"/>
      <c r="AY278" s="18"/>
      <c r="AZ278" s="18"/>
      <c r="BA278" s="18"/>
      <c r="BB278" s="18"/>
      <c r="BC278" s="18"/>
      <c r="BD278" s="18"/>
      <c r="BE278" s="18"/>
      <c r="BF278" s="18"/>
      <c r="BG278" s="18"/>
      <c r="BH278" s="18"/>
      <c r="BI278" s="18"/>
      <c r="BJ278" s="18"/>
      <c r="BK278" s="18"/>
      <c r="BL278" s="18"/>
      <c r="BM278" s="18"/>
      <c r="BN278" s="18"/>
      <c r="BO278" s="18"/>
      <c r="BP278" s="18"/>
      <c r="BQ278" s="18"/>
      <c r="BR278" s="18"/>
      <c r="BS278" s="18"/>
      <c r="BT278" s="18"/>
      <c r="BU278" s="18"/>
      <c r="BV278" s="18"/>
      <c r="BW278" s="18"/>
      <c r="BX278" s="18"/>
      <c r="BY278" s="18"/>
      <c r="BZ278" s="18"/>
      <c r="CA278" s="18"/>
      <c r="CB278" s="18"/>
      <c r="CC278" s="18"/>
      <c r="CD278" s="18"/>
      <c r="CE278" s="18"/>
      <c r="CF278" s="18"/>
      <c r="CG278" s="18"/>
      <c r="CH278" s="18"/>
      <c r="CI278" s="18"/>
      <c r="CJ278" s="18"/>
      <c r="CK278" s="18"/>
    </row>
    <row r="279" spans="1:89" ht="15" x14ac:dyDescent="0.2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18"/>
      <c r="AM279" s="18"/>
      <c r="AN279" s="18"/>
      <c r="AO279" s="18"/>
      <c r="AP279" s="18"/>
      <c r="AQ279" s="18"/>
      <c r="AR279" s="18"/>
      <c r="AS279" s="18"/>
      <c r="AT279" s="18"/>
      <c r="AU279" s="18"/>
      <c r="AV279" s="18"/>
      <c r="AW279" s="18"/>
      <c r="AX279" s="18"/>
      <c r="AY279" s="18"/>
      <c r="AZ279" s="18"/>
      <c r="BA279" s="18"/>
      <c r="BB279" s="18"/>
      <c r="BC279" s="18"/>
      <c r="BD279" s="18"/>
      <c r="BE279" s="18"/>
      <c r="BF279" s="18"/>
      <c r="BG279" s="18"/>
      <c r="BH279" s="18"/>
      <c r="BI279" s="18"/>
      <c r="BJ279" s="18"/>
      <c r="BK279" s="18"/>
      <c r="BL279" s="18"/>
      <c r="BM279" s="18"/>
      <c r="BN279" s="18"/>
      <c r="BO279" s="18"/>
      <c r="BP279" s="18"/>
      <c r="BQ279" s="18"/>
      <c r="BR279" s="18"/>
      <c r="BS279" s="18"/>
      <c r="BT279" s="18"/>
      <c r="BU279" s="18"/>
      <c r="BV279" s="18"/>
      <c r="BW279" s="18"/>
      <c r="BX279" s="18"/>
      <c r="BY279" s="18"/>
      <c r="BZ279" s="18"/>
      <c r="CA279" s="18"/>
      <c r="CB279" s="18"/>
      <c r="CC279" s="18"/>
      <c r="CD279" s="18"/>
      <c r="CE279" s="18"/>
      <c r="CF279" s="18"/>
      <c r="CG279" s="18"/>
      <c r="CH279" s="18"/>
      <c r="CI279" s="18"/>
      <c r="CJ279" s="18"/>
      <c r="CK279" s="18"/>
    </row>
    <row r="280" spans="1:89" ht="15" x14ac:dyDescent="0.2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  <c r="AK280" s="18"/>
      <c r="AL280" s="18"/>
      <c r="AM280" s="18"/>
      <c r="AN280" s="18"/>
      <c r="AO280" s="18"/>
      <c r="AP280" s="18"/>
      <c r="AQ280" s="18"/>
      <c r="AR280" s="18"/>
      <c r="AS280" s="18"/>
      <c r="AT280" s="18"/>
      <c r="AU280" s="18"/>
      <c r="AV280" s="18"/>
      <c r="AW280" s="18"/>
      <c r="AX280" s="18"/>
      <c r="AY280" s="18"/>
      <c r="AZ280" s="18"/>
      <c r="BA280" s="18"/>
      <c r="BB280" s="18"/>
      <c r="BC280" s="18"/>
      <c r="BD280" s="18"/>
      <c r="BE280" s="18"/>
      <c r="BF280" s="18"/>
      <c r="BG280" s="18"/>
      <c r="BH280" s="18"/>
      <c r="BI280" s="18"/>
      <c r="BJ280" s="18"/>
      <c r="BK280" s="18"/>
      <c r="BL280" s="18"/>
      <c r="BM280" s="18"/>
      <c r="BN280" s="18"/>
      <c r="BO280" s="18"/>
      <c r="BP280" s="18"/>
      <c r="BQ280" s="18"/>
      <c r="BR280" s="18"/>
      <c r="BS280" s="18"/>
      <c r="BT280" s="18"/>
      <c r="BU280" s="18"/>
      <c r="BV280" s="18"/>
      <c r="BW280" s="18"/>
      <c r="BX280" s="18"/>
      <c r="BY280" s="18"/>
      <c r="BZ280" s="18"/>
      <c r="CA280" s="18"/>
      <c r="CB280" s="18"/>
      <c r="CC280" s="18"/>
      <c r="CD280" s="18"/>
      <c r="CE280" s="18"/>
      <c r="CF280" s="18"/>
      <c r="CG280" s="18"/>
      <c r="CH280" s="18"/>
      <c r="CI280" s="18"/>
      <c r="CJ280" s="18"/>
      <c r="CK280" s="18"/>
    </row>
    <row r="281" spans="1:89" ht="15" x14ac:dyDescent="0.2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18"/>
      <c r="AM281" s="18"/>
      <c r="AN281" s="18"/>
      <c r="AO281" s="18"/>
      <c r="AP281" s="18"/>
      <c r="AQ281" s="18"/>
      <c r="AR281" s="18"/>
      <c r="AS281" s="18"/>
      <c r="AT281" s="18"/>
      <c r="AU281" s="18"/>
      <c r="AV281" s="18"/>
      <c r="AW281" s="18"/>
      <c r="AX281" s="18"/>
      <c r="AY281" s="18"/>
      <c r="AZ281" s="18"/>
      <c r="BA281" s="18"/>
      <c r="BB281" s="18"/>
      <c r="BC281" s="18"/>
      <c r="BD281" s="18"/>
      <c r="BE281" s="18"/>
      <c r="BF281" s="18"/>
      <c r="BG281" s="18"/>
      <c r="BH281" s="18"/>
      <c r="BI281" s="18"/>
      <c r="BJ281" s="18"/>
      <c r="BK281" s="18"/>
      <c r="BL281" s="18"/>
      <c r="BM281" s="18"/>
      <c r="BN281" s="18"/>
      <c r="BO281" s="18"/>
      <c r="BP281" s="18"/>
      <c r="BQ281" s="18"/>
      <c r="BR281" s="18"/>
      <c r="BS281" s="18"/>
      <c r="BT281" s="18"/>
      <c r="BU281" s="18"/>
      <c r="BV281" s="18"/>
      <c r="BW281" s="18"/>
      <c r="BX281" s="18"/>
      <c r="BY281" s="18"/>
      <c r="BZ281" s="18"/>
      <c r="CA281" s="18"/>
      <c r="CB281" s="18"/>
      <c r="CC281" s="18"/>
      <c r="CD281" s="18"/>
      <c r="CE281" s="18"/>
      <c r="CF281" s="18"/>
      <c r="CG281" s="18"/>
      <c r="CH281" s="18"/>
      <c r="CI281" s="18"/>
      <c r="CJ281" s="18"/>
      <c r="CK281" s="18"/>
    </row>
    <row r="282" spans="1:89" ht="15" x14ac:dyDescent="0.2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  <c r="AL282" s="18"/>
      <c r="AM282" s="18"/>
      <c r="AN282" s="18"/>
      <c r="AO282" s="18"/>
      <c r="AP282" s="18"/>
      <c r="AQ282" s="18"/>
      <c r="AR282" s="18"/>
      <c r="AS282" s="18"/>
      <c r="AT282" s="18"/>
      <c r="AU282" s="18"/>
      <c r="AV282" s="18"/>
      <c r="AW282" s="18"/>
      <c r="AX282" s="18"/>
      <c r="AY282" s="18"/>
      <c r="AZ282" s="18"/>
      <c r="BA282" s="18"/>
      <c r="BB282" s="18"/>
      <c r="BC282" s="18"/>
      <c r="BD282" s="18"/>
      <c r="BE282" s="18"/>
      <c r="BF282" s="18"/>
      <c r="BG282" s="18"/>
      <c r="BH282" s="18"/>
      <c r="BI282" s="18"/>
      <c r="BJ282" s="18"/>
      <c r="BK282" s="18"/>
      <c r="BL282" s="18"/>
      <c r="BM282" s="18"/>
      <c r="BN282" s="18"/>
      <c r="BO282" s="18"/>
      <c r="BP282" s="18"/>
      <c r="BQ282" s="18"/>
      <c r="BR282" s="18"/>
      <c r="BS282" s="18"/>
      <c r="BT282" s="18"/>
      <c r="BU282" s="18"/>
      <c r="BV282" s="18"/>
      <c r="BW282" s="18"/>
      <c r="BX282" s="18"/>
      <c r="BY282" s="18"/>
      <c r="BZ282" s="18"/>
      <c r="CA282" s="18"/>
      <c r="CB282" s="18"/>
      <c r="CC282" s="18"/>
      <c r="CD282" s="18"/>
      <c r="CE282" s="18"/>
      <c r="CF282" s="18"/>
      <c r="CG282" s="18"/>
      <c r="CH282" s="18"/>
      <c r="CI282" s="18"/>
      <c r="CJ282" s="18"/>
      <c r="CK282" s="18"/>
    </row>
    <row r="283" spans="1:89" ht="15" x14ac:dyDescent="0.2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18"/>
      <c r="AM283" s="18"/>
      <c r="AN283" s="18"/>
      <c r="AO283" s="18"/>
      <c r="AP283" s="18"/>
      <c r="AQ283" s="18"/>
      <c r="AR283" s="18"/>
      <c r="AS283" s="18"/>
      <c r="AT283" s="18"/>
      <c r="AU283" s="18"/>
      <c r="AV283" s="18"/>
      <c r="AW283" s="18"/>
      <c r="AX283" s="18"/>
      <c r="AY283" s="18"/>
      <c r="AZ283" s="18"/>
      <c r="BA283" s="18"/>
      <c r="BB283" s="18"/>
      <c r="BC283" s="18"/>
      <c r="BD283" s="18"/>
      <c r="BE283" s="18"/>
      <c r="BF283" s="18"/>
      <c r="BG283" s="18"/>
      <c r="BH283" s="18"/>
      <c r="BI283" s="18"/>
      <c r="BJ283" s="18"/>
      <c r="BK283" s="18"/>
      <c r="BL283" s="18"/>
      <c r="BM283" s="18"/>
      <c r="BN283" s="18"/>
      <c r="BO283" s="18"/>
      <c r="BP283" s="18"/>
      <c r="BQ283" s="18"/>
      <c r="BR283" s="18"/>
      <c r="BS283" s="18"/>
      <c r="BT283" s="18"/>
      <c r="BU283" s="18"/>
      <c r="BV283" s="18"/>
      <c r="BW283" s="18"/>
      <c r="BX283" s="18"/>
      <c r="BY283" s="18"/>
      <c r="BZ283" s="18"/>
      <c r="CA283" s="18"/>
      <c r="CB283" s="18"/>
      <c r="CC283" s="18"/>
      <c r="CD283" s="18"/>
      <c r="CE283" s="18"/>
      <c r="CF283" s="18"/>
      <c r="CG283" s="18"/>
      <c r="CH283" s="18"/>
      <c r="CI283" s="18"/>
      <c r="CJ283" s="18"/>
      <c r="CK283" s="18"/>
    </row>
    <row r="284" spans="1:89" ht="15" x14ac:dyDescent="0.2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18"/>
      <c r="AM284" s="18"/>
      <c r="AN284" s="18"/>
      <c r="AO284" s="18"/>
      <c r="AP284" s="18"/>
      <c r="AQ284" s="18"/>
      <c r="AR284" s="18"/>
      <c r="AS284" s="18"/>
      <c r="AT284" s="18"/>
      <c r="AU284" s="18"/>
      <c r="AV284" s="18"/>
      <c r="AW284" s="18"/>
      <c r="AX284" s="18"/>
      <c r="AY284" s="18"/>
      <c r="AZ284" s="18"/>
      <c r="BA284" s="18"/>
      <c r="BB284" s="18"/>
      <c r="BC284" s="18"/>
      <c r="BD284" s="18"/>
      <c r="BE284" s="18"/>
      <c r="BF284" s="18"/>
      <c r="BG284" s="18"/>
      <c r="BH284" s="18"/>
      <c r="BI284" s="18"/>
      <c r="BJ284" s="18"/>
      <c r="BK284" s="18"/>
      <c r="BL284" s="18"/>
      <c r="BM284" s="18"/>
      <c r="BN284" s="18"/>
      <c r="BO284" s="18"/>
      <c r="BP284" s="18"/>
      <c r="BQ284" s="18"/>
      <c r="BR284" s="18"/>
      <c r="BS284" s="18"/>
      <c r="BT284" s="18"/>
      <c r="BU284" s="18"/>
      <c r="BV284" s="18"/>
      <c r="BW284" s="18"/>
      <c r="BX284" s="18"/>
      <c r="BY284" s="18"/>
      <c r="BZ284" s="18"/>
      <c r="CA284" s="18"/>
      <c r="CB284" s="18"/>
      <c r="CC284" s="18"/>
      <c r="CD284" s="18"/>
      <c r="CE284" s="18"/>
      <c r="CF284" s="18"/>
      <c r="CG284" s="18"/>
      <c r="CH284" s="18"/>
      <c r="CI284" s="18"/>
      <c r="CJ284" s="18"/>
      <c r="CK284" s="18"/>
    </row>
    <row r="285" spans="1:89" ht="15" x14ac:dyDescent="0.2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18"/>
      <c r="AM285" s="18"/>
      <c r="AN285" s="18"/>
      <c r="AO285" s="18"/>
      <c r="AP285" s="18"/>
      <c r="AQ285" s="18"/>
      <c r="AR285" s="18"/>
      <c r="AS285" s="18"/>
      <c r="AT285" s="18"/>
      <c r="AU285" s="18"/>
      <c r="AV285" s="18"/>
      <c r="AW285" s="18"/>
      <c r="AX285" s="18"/>
      <c r="AY285" s="18"/>
      <c r="AZ285" s="18"/>
      <c r="BA285" s="18"/>
      <c r="BB285" s="18"/>
      <c r="BC285" s="18"/>
      <c r="BD285" s="18"/>
      <c r="BE285" s="18"/>
      <c r="BF285" s="18"/>
      <c r="BG285" s="18"/>
      <c r="BH285" s="18"/>
      <c r="BI285" s="18"/>
      <c r="BJ285" s="18"/>
      <c r="BK285" s="18"/>
      <c r="BL285" s="18"/>
      <c r="BM285" s="18"/>
      <c r="BN285" s="18"/>
      <c r="BO285" s="18"/>
      <c r="BP285" s="18"/>
      <c r="BQ285" s="18"/>
      <c r="BR285" s="18"/>
      <c r="BS285" s="18"/>
      <c r="BT285" s="18"/>
      <c r="BU285" s="18"/>
      <c r="BV285" s="18"/>
      <c r="BW285" s="18"/>
      <c r="BX285" s="18"/>
      <c r="BY285" s="18"/>
      <c r="BZ285" s="18"/>
      <c r="CA285" s="18"/>
      <c r="CB285" s="18"/>
      <c r="CC285" s="18"/>
      <c r="CD285" s="18"/>
      <c r="CE285" s="18"/>
      <c r="CF285" s="18"/>
      <c r="CG285" s="18"/>
      <c r="CH285" s="18"/>
      <c r="CI285" s="18"/>
      <c r="CJ285" s="18"/>
      <c r="CK285" s="18"/>
    </row>
    <row r="286" spans="1:89" ht="15" x14ac:dyDescent="0.2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18"/>
      <c r="AM286" s="18"/>
      <c r="AN286" s="18"/>
      <c r="AO286" s="18"/>
      <c r="AP286" s="18"/>
      <c r="AQ286" s="18"/>
      <c r="AR286" s="18"/>
      <c r="AS286" s="18"/>
      <c r="AT286" s="18"/>
      <c r="AU286" s="18"/>
      <c r="AV286" s="18"/>
      <c r="AW286" s="18"/>
      <c r="AX286" s="18"/>
      <c r="AY286" s="18"/>
      <c r="AZ286" s="18"/>
      <c r="BA286" s="18"/>
      <c r="BB286" s="18"/>
      <c r="BC286" s="18"/>
      <c r="BD286" s="18"/>
      <c r="BE286" s="18"/>
      <c r="BF286" s="18"/>
      <c r="BG286" s="18"/>
      <c r="BH286" s="18"/>
      <c r="BI286" s="18"/>
      <c r="BJ286" s="18"/>
      <c r="BK286" s="18"/>
      <c r="BL286" s="18"/>
      <c r="BM286" s="18"/>
      <c r="BN286" s="18"/>
      <c r="BO286" s="18"/>
      <c r="BP286" s="18"/>
      <c r="BQ286" s="18"/>
      <c r="BR286" s="18"/>
      <c r="BS286" s="18"/>
      <c r="BT286" s="18"/>
      <c r="BU286" s="18"/>
      <c r="BV286" s="18"/>
      <c r="BW286" s="18"/>
      <c r="BX286" s="18"/>
      <c r="BY286" s="18"/>
      <c r="BZ286" s="18"/>
      <c r="CA286" s="18"/>
      <c r="CB286" s="18"/>
      <c r="CC286" s="18"/>
      <c r="CD286" s="18"/>
      <c r="CE286" s="18"/>
      <c r="CF286" s="18"/>
      <c r="CG286" s="18"/>
      <c r="CH286" s="18"/>
      <c r="CI286" s="18"/>
      <c r="CJ286" s="18"/>
      <c r="CK286" s="18"/>
    </row>
    <row r="287" spans="1:89" ht="15" x14ac:dyDescent="0.2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18"/>
      <c r="AM287" s="18"/>
      <c r="AN287" s="18"/>
      <c r="AO287" s="18"/>
      <c r="AP287" s="18"/>
      <c r="AQ287" s="18"/>
      <c r="AR287" s="18"/>
      <c r="AS287" s="18"/>
      <c r="AT287" s="18"/>
      <c r="AU287" s="18"/>
      <c r="AV287" s="18"/>
      <c r="AW287" s="18"/>
      <c r="AX287" s="18"/>
      <c r="AY287" s="18"/>
      <c r="AZ287" s="18"/>
      <c r="BA287" s="18"/>
      <c r="BB287" s="18"/>
      <c r="BC287" s="18"/>
      <c r="BD287" s="18"/>
      <c r="BE287" s="18"/>
      <c r="BF287" s="18"/>
      <c r="BG287" s="18"/>
      <c r="BH287" s="18"/>
      <c r="BI287" s="18"/>
      <c r="BJ287" s="18"/>
      <c r="BK287" s="18"/>
      <c r="BL287" s="18"/>
      <c r="BM287" s="18"/>
      <c r="BN287" s="18"/>
      <c r="BO287" s="18"/>
      <c r="BP287" s="18"/>
      <c r="BQ287" s="18"/>
      <c r="BR287" s="18"/>
      <c r="BS287" s="18"/>
      <c r="BT287" s="18"/>
      <c r="BU287" s="18"/>
      <c r="BV287" s="18"/>
      <c r="BW287" s="18"/>
      <c r="BX287" s="18"/>
      <c r="BY287" s="18"/>
      <c r="BZ287" s="18"/>
      <c r="CA287" s="18"/>
      <c r="CB287" s="18"/>
      <c r="CC287" s="18"/>
      <c r="CD287" s="18"/>
      <c r="CE287" s="18"/>
      <c r="CF287" s="18"/>
      <c r="CG287" s="18"/>
      <c r="CH287" s="18"/>
      <c r="CI287" s="18"/>
      <c r="CJ287" s="18"/>
      <c r="CK287" s="18"/>
    </row>
    <row r="288" spans="1:89" ht="15" x14ac:dyDescent="0.2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18"/>
      <c r="AM288" s="18"/>
      <c r="AN288" s="18"/>
      <c r="AO288" s="18"/>
      <c r="AP288" s="18"/>
      <c r="AQ288" s="18"/>
      <c r="AR288" s="18"/>
      <c r="AS288" s="18"/>
      <c r="AT288" s="18"/>
      <c r="AU288" s="18"/>
      <c r="AV288" s="18"/>
      <c r="AW288" s="18"/>
      <c r="AX288" s="18"/>
      <c r="AY288" s="18"/>
      <c r="AZ288" s="18"/>
      <c r="BA288" s="18"/>
      <c r="BB288" s="18"/>
      <c r="BC288" s="18"/>
      <c r="BD288" s="18"/>
      <c r="BE288" s="18"/>
      <c r="BF288" s="18"/>
      <c r="BG288" s="18"/>
      <c r="BH288" s="18"/>
      <c r="BI288" s="18"/>
      <c r="BJ288" s="18"/>
      <c r="BK288" s="18"/>
      <c r="BL288" s="18"/>
      <c r="BM288" s="18"/>
      <c r="BN288" s="18"/>
      <c r="BO288" s="18"/>
      <c r="BP288" s="18"/>
      <c r="BQ288" s="18"/>
      <c r="BR288" s="18"/>
      <c r="BS288" s="18"/>
      <c r="BT288" s="18"/>
      <c r="BU288" s="18"/>
      <c r="BV288" s="18"/>
      <c r="BW288" s="18"/>
      <c r="BX288" s="18"/>
      <c r="BY288" s="18"/>
      <c r="BZ288" s="18"/>
      <c r="CA288" s="18"/>
      <c r="CB288" s="18"/>
      <c r="CC288" s="18"/>
      <c r="CD288" s="18"/>
      <c r="CE288" s="18"/>
      <c r="CF288" s="18"/>
      <c r="CG288" s="18"/>
      <c r="CH288" s="18"/>
      <c r="CI288" s="18"/>
      <c r="CJ288" s="18"/>
      <c r="CK288" s="18"/>
    </row>
    <row r="289" spans="1:89" ht="15" x14ac:dyDescent="0.2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18"/>
      <c r="AM289" s="18"/>
      <c r="AN289" s="18"/>
      <c r="AO289" s="18"/>
      <c r="AP289" s="18"/>
      <c r="AQ289" s="18"/>
      <c r="AR289" s="18"/>
      <c r="AS289" s="18"/>
      <c r="AT289" s="18"/>
      <c r="AU289" s="18"/>
      <c r="AV289" s="18"/>
      <c r="AW289" s="18"/>
      <c r="AX289" s="18"/>
      <c r="AY289" s="18"/>
      <c r="AZ289" s="18"/>
      <c r="BA289" s="18"/>
      <c r="BB289" s="18"/>
      <c r="BC289" s="18"/>
      <c r="BD289" s="18"/>
      <c r="BE289" s="18"/>
      <c r="BF289" s="18"/>
      <c r="BG289" s="18"/>
      <c r="BH289" s="18"/>
      <c r="BI289" s="18"/>
      <c r="BJ289" s="18"/>
      <c r="BK289" s="18"/>
      <c r="BL289" s="18"/>
      <c r="BM289" s="18"/>
      <c r="BN289" s="18"/>
      <c r="BO289" s="18"/>
      <c r="BP289" s="18"/>
      <c r="BQ289" s="18"/>
      <c r="BR289" s="18"/>
      <c r="BS289" s="18"/>
      <c r="BT289" s="18"/>
      <c r="BU289" s="18"/>
      <c r="BV289" s="18"/>
      <c r="BW289" s="18"/>
      <c r="BX289" s="18"/>
      <c r="BY289" s="18"/>
      <c r="BZ289" s="18"/>
      <c r="CA289" s="18"/>
      <c r="CB289" s="18"/>
      <c r="CC289" s="18"/>
      <c r="CD289" s="18"/>
      <c r="CE289" s="18"/>
      <c r="CF289" s="18"/>
      <c r="CG289" s="18"/>
      <c r="CH289" s="18"/>
      <c r="CI289" s="18"/>
      <c r="CJ289" s="18"/>
      <c r="CK289" s="18"/>
    </row>
    <row r="290" spans="1:89" ht="15" x14ac:dyDescent="0.2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18"/>
      <c r="AM290" s="18"/>
      <c r="AN290" s="18"/>
      <c r="AO290" s="18"/>
      <c r="AP290" s="18"/>
      <c r="AQ290" s="18"/>
      <c r="AR290" s="18"/>
      <c r="AS290" s="18"/>
      <c r="AT290" s="18"/>
      <c r="AU290" s="18"/>
      <c r="AV290" s="18"/>
      <c r="AW290" s="18"/>
      <c r="AX290" s="18"/>
      <c r="AY290" s="18"/>
      <c r="AZ290" s="18"/>
      <c r="BA290" s="18"/>
      <c r="BB290" s="18"/>
      <c r="BC290" s="18"/>
      <c r="BD290" s="18"/>
      <c r="BE290" s="18"/>
      <c r="BF290" s="18"/>
      <c r="BG290" s="18"/>
      <c r="BH290" s="18"/>
      <c r="BI290" s="18"/>
      <c r="BJ290" s="18"/>
      <c r="BK290" s="18"/>
      <c r="BL290" s="18"/>
      <c r="BM290" s="18"/>
      <c r="BN290" s="18"/>
      <c r="BO290" s="18"/>
      <c r="BP290" s="18"/>
      <c r="BQ290" s="18"/>
      <c r="BR290" s="18"/>
      <c r="BS290" s="18"/>
      <c r="BT290" s="18"/>
      <c r="BU290" s="18"/>
      <c r="BV290" s="18"/>
      <c r="BW290" s="18"/>
      <c r="BX290" s="18"/>
      <c r="BY290" s="18"/>
      <c r="BZ290" s="18"/>
      <c r="CA290" s="18"/>
      <c r="CB290" s="18"/>
      <c r="CC290" s="18"/>
      <c r="CD290" s="18"/>
      <c r="CE290" s="18"/>
      <c r="CF290" s="18"/>
      <c r="CG290" s="18"/>
      <c r="CH290" s="18"/>
      <c r="CI290" s="18"/>
      <c r="CJ290" s="18"/>
      <c r="CK290" s="18"/>
    </row>
    <row r="291" spans="1:89" ht="15" x14ac:dyDescent="0.2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  <c r="AT291" s="18"/>
      <c r="AU291" s="18"/>
      <c r="AV291" s="18"/>
      <c r="AW291" s="18"/>
      <c r="AX291" s="18"/>
      <c r="AY291" s="18"/>
      <c r="AZ291" s="18"/>
      <c r="BA291" s="18"/>
      <c r="BB291" s="18"/>
      <c r="BC291" s="18"/>
      <c r="BD291" s="18"/>
      <c r="BE291" s="18"/>
      <c r="BF291" s="18"/>
      <c r="BG291" s="18"/>
      <c r="BH291" s="18"/>
      <c r="BI291" s="18"/>
      <c r="BJ291" s="18"/>
      <c r="BK291" s="18"/>
      <c r="BL291" s="18"/>
      <c r="BM291" s="18"/>
      <c r="BN291" s="18"/>
      <c r="BO291" s="18"/>
      <c r="BP291" s="18"/>
      <c r="BQ291" s="18"/>
      <c r="BR291" s="18"/>
      <c r="BS291" s="18"/>
      <c r="BT291" s="18"/>
      <c r="BU291" s="18"/>
      <c r="BV291" s="18"/>
      <c r="BW291" s="18"/>
      <c r="BX291" s="18"/>
      <c r="BY291" s="18"/>
      <c r="BZ291" s="18"/>
      <c r="CA291" s="18"/>
      <c r="CB291" s="18"/>
      <c r="CC291" s="18"/>
      <c r="CD291" s="18"/>
      <c r="CE291" s="18"/>
      <c r="CF291" s="18"/>
      <c r="CG291" s="18"/>
      <c r="CH291" s="18"/>
      <c r="CI291" s="18"/>
      <c r="CJ291" s="18"/>
      <c r="CK291" s="18"/>
    </row>
    <row r="292" spans="1:89" ht="15" x14ac:dyDescent="0.2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  <c r="AO292" s="18"/>
      <c r="AP292" s="18"/>
      <c r="AQ292" s="18"/>
      <c r="AR292" s="18"/>
      <c r="AS292" s="18"/>
      <c r="AT292" s="18"/>
      <c r="AU292" s="18"/>
      <c r="AV292" s="18"/>
      <c r="AW292" s="18"/>
      <c r="AX292" s="18"/>
      <c r="AY292" s="18"/>
      <c r="AZ292" s="18"/>
      <c r="BA292" s="18"/>
      <c r="BB292" s="18"/>
      <c r="BC292" s="18"/>
      <c r="BD292" s="18"/>
      <c r="BE292" s="18"/>
      <c r="BF292" s="18"/>
      <c r="BG292" s="18"/>
      <c r="BH292" s="18"/>
      <c r="BI292" s="18"/>
      <c r="BJ292" s="18"/>
      <c r="BK292" s="18"/>
      <c r="BL292" s="18"/>
      <c r="BM292" s="18"/>
      <c r="BN292" s="18"/>
      <c r="BO292" s="18"/>
      <c r="BP292" s="18"/>
      <c r="BQ292" s="18"/>
      <c r="BR292" s="18"/>
      <c r="BS292" s="18"/>
      <c r="BT292" s="18"/>
      <c r="BU292" s="18"/>
      <c r="BV292" s="18"/>
      <c r="BW292" s="18"/>
      <c r="BX292" s="18"/>
      <c r="BY292" s="18"/>
      <c r="BZ292" s="18"/>
      <c r="CA292" s="18"/>
      <c r="CB292" s="18"/>
      <c r="CC292" s="18"/>
      <c r="CD292" s="18"/>
      <c r="CE292" s="18"/>
      <c r="CF292" s="18"/>
      <c r="CG292" s="18"/>
      <c r="CH292" s="18"/>
      <c r="CI292" s="18"/>
      <c r="CJ292" s="18"/>
      <c r="CK292" s="18"/>
    </row>
    <row r="293" spans="1:89" ht="15" x14ac:dyDescent="0.2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  <c r="AO293" s="18"/>
      <c r="AP293" s="18"/>
      <c r="AQ293" s="18"/>
      <c r="AR293" s="18"/>
      <c r="AS293" s="18"/>
      <c r="AT293" s="18"/>
      <c r="AU293" s="18"/>
      <c r="AV293" s="18"/>
      <c r="AW293" s="18"/>
      <c r="AX293" s="18"/>
      <c r="AY293" s="18"/>
      <c r="AZ293" s="18"/>
      <c r="BA293" s="18"/>
      <c r="BB293" s="18"/>
      <c r="BC293" s="18"/>
      <c r="BD293" s="18"/>
      <c r="BE293" s="18"/>
      <c r="BF293" s="18"/>
      <c r="BG293" s="18"/>
      <c r="BH293" s="18"/>
      <c r="BI293" s="18"/>
      <c r="BJ293" s="18"/>
      <c r="BK293" s="18"/>
      <c r="BL293" s="18"/>
      <c r="BM293" s="18"/>
      <c r="BN293" s="18"/>
      <c r="BO293" s="18"/>
      <c r="BP293" s="18"/>
      <c r="BQ293" s="18"/>
      <c r="BR293" s="18"/>
      <c r="BS293" s="18"/>
      <c r="BT293" s="18"/>
      <c r="BU293" s="18"/>
      <c r="BV293" s="18"/>
      <c r="BW293" s="18"/>
      <c r="BX293" s="18"/>
      <c r="BY293" s="18"/>
      <c r="BZ293" s="18"/>
      <c r="CA293" s="18"/>
      <c r="CB293" s="18"/>
      <c r="CC293" s="18"/>
      <c r="CD293" s="18"/>
      <c r="CE293" s="18"/>
      <c r="CF293" s="18"/>
      <c r="CG293" s="18"/>
      <c r="CH293" s="18"/>
      <c r="CI293" s="18"/>
      <c r="CJ293" s="18"/>
      <c r="CK293" s="18"/>
    </row>
    <row r="294" spans="1:89" ht="15" x14ac:dyDescent="0.2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18"/>
      <c r="AM294" s="18"/>
      <c r="AN294" s="18"/>
      <c r="AO294" s="18"/>
      <c r="AP294" s="18"/>
      <c r="AQ294" s="18"/>
      <c r="AR294" s="18"/>
      <c r="AS294" s="18"/>
      <c r="AT294" s="18"/>
      <c r="AU294" s="18"/>
      <c r="AV294" s="18"/>
      <c r="AW294" s="18"/>
      <c r="AX294" s="18"/>
      <c r="AY294" s="18"/>
      <c r="AZ294" s="18"/>
      <c r="BA294" s="18"/>
      <c r="BB294" s="18"/>
      <c r="BC294" s="18"/>
      <c r="BD294" s="18"/>
      <c r="BE294" s="18"/>
      <c r="BF294" s="18"/>
      <c r="BG294" s="18"/>
      <c r="BH294" s="18"/>
      <c r="BI294" s="18"/>
      <c r="BJ294" s="18"/>
      <c r="BK294" s="18"/>
      <c r="BL294" s="18"/>
      <c r="BM294" s="18"/>
      <c r="BN294" s="18"/>
      <c r="BO294" s="18"/>
      <c r="BP294" s="18"/>
      <c r="BQ294" s="18"/>
      <c r="BR294" s="18"/>
      <c r="BS294" s="18"/>
      <c r="BT294" s="18"/>
      <c r="BU294" s="18"/>
      <c r="BV294" s="18"/>
      <c r="BW294" s="18"/>
      <c r="BX294" s="18"/>
      <c r="BY294" s="18"/>
      <c r="BZ294" s="18"/>
      <c r="CA294" s="18"/>
      <c r="CB294" s="18"/>
      <c r="CC294" s="18"/>
      <c r="CD294" s="18"/>
      <c r="CE294" s="18"/>
      <c r="CF294" s="18"/>
      <c r="CG294" s="18"/>
      <c r="CH294" s="18"/>
      <c r="CI294" s="18"/>
      <c r="CJ294" s="18"/>
      <c r="CK294" s="18"/>
    </row>
    <row r="295" spans="1:89" ht="15" x14ac:dyDescent="0.2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18"/>
      <c r="AM295" s="18"/>
      <c r="AN295" s="18"/>
      <c r="AO295" s="18"/>
      <c r="AP295" s="18"/>
      <c r="AQ295" s="18"/>
      <c r="AR295" s="18"/>
      <c r="AS295" s="18"/>
      <c r="AT295" s="18"/>
      <c r="AU295" s="18"/>
      <c r="AV295" s="18"/>
      <c r="AW295" s="18"/>
      <c r="AX295" s="18"/>
      <c r="AY295" s="18"/>
      <c r="AZ295" s="18"/>
      <c r="BA295" s="18"/>
      <c r="BB295" s="18"/>
      <c r="BC295" s="18"/>
      <c r="BD295" s="18"/>
      <c r="BE295" s="18"/>
      <c r="BF295" s="18"/>
      <c r="BG295" s="18"/>
      <c r="BH295" s="18"/>
      <c r="BI295" s="18"/>
      <c r="BJ295" s="18"/>
      <c r="BK295" s="18"/>
      <c r="BL295" s="18"/>
      <c r="BM295" s="18"/>
      <c r="BN295" s="18"/>
      <c r="BO295" s="18"/>
      <c r="BP295" s="18"/>
      <c r="BQ295" s="18"/>
      <c r="BR295" s="18"/>
      <c r="BS295" s="18"/>
      <c r="BT295" s="18"/>
      <c r="BU295" s="18"/>
      <c r="BV295" s="18"/>
      <c r="BW295" s="18"/>
      <c r="BX295" s="18"/>
      <c r="BY295" s="18"/>
      <c r="BZ295" s="18"/>
      <c r="CA295" s="18"/>
      <c r="CB295" s="18"/>
      <c r="CC295" s="18"/>
      <c r="CD295" s="18"/>
      <c r="CE295" s="18"/>
      <c r="CF295" s="18"/>
      <c r="CG295" s="18"/>
      <c r="CH295" s="18"/>
      <c r="CI295" s="18"/>
      <c r="CJ295" s="18"/>
      <c r="CK295" s="18"/>
    </row>
    <row r="296" spans="1:89" ht="15" x14ac:dyDescent="0.2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18"/>
      <c r="AM296" s="18"/>
      <c r="AN296" s="18"/>
      <c r="AO296" s="18"/>
      <c r="AP296" s="18"/>
      <c r="AQ296" s="18"/>
      <c r="AR296" s="18"/>
      <c r="AS296" s="18"/>
      <c r="AT296" s="18"/>
      <c r="AU296" s="18"/>
      <c r="AV296" s="18"/>
      <c r="AW296" s="18"/>
      <c r="AX296" s="18"/>
      <c r="AY296" s="18"/>
      <c r="AZ296" s="18"/>
      <c r="BA296" s="18"/>
      <c r="BB296" s="18"/>
      <c r="BC296" s="18"/>
      <c r="BD296" s="18"/>
      <c r="BE296" s="18"/>
      <c r="BF296" s="18"/>
      <c r="BG296" s="18"/>
      <c r="BH296" s="18"/>
      <c r="BI296" s="18"/>
      <c r="BJ296" s="18"/>
      <c r="BK296" s="18"/>
      <c r="BL296" s="18"/>
      <c r="BM296" s="18"/>
      <c r="BN296" s="18"/>
      <c r="BO296" s="18"/>
      <c r="BP296" s="18"/>
      <c r="BQ296" s="18"/>
      <c r="BR296" s="18"/>
      <c r="BS296" s="18"/>
      <c r="BT296" s="18"/>
      <c r="BU296" s="18"/>
      <c r="BV296" s="18"/>
      <c r="BW296" s="18"/>
      <c r="BX296" s="18"/>
      <c r="BY296" s="18"/>
      <c r="BZ296" s="18"/>
      <c r="CA296" s="18"/>
      <c r="CB296" s="18"/>
      <c r="CC296" s="18"/>
      <c r="CD296" s="18"/>
      <c r="CE296" s="18"/>
      <c r="CF296" s="18"/>
      <c r="CG296" s="18"/>
      <c r="CH296" s="18"/>
      <c r="CI296" s="18"/>
      <c r="CJ296" s="18"/>
      <c r="CK296" s="18"/>
    </row>
    <row r="297" spans="1:89" ht="15" x14ac:dyDescent="0.2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18"/>
      <c r="AM297" s="18"/>
      <c r="AN297" s="18"/>
      <c r="AO297" s="18"/>
      <c r="AP297" s="18"/>
      <c r="AQ297" s="18"/>
      <c r="AR297" s="18"/>
      <c r="AS297" s="18"/>
      <c r="AT297" s="18"/>
      <c r="AU297" s="18"/>
      <c r="AV297" s="18"/>
      <c r="AW297" s="18"/>
      <c r="AX297" s="18"/>
      <c r="AY297" s="18"/>
      <c r="AZ297" s="18"/>
      <c r="BA297" s="18"/>
      <c r="BB297" s="18"/>
      <c r="BC297" s="18"/>
      <c r="BD297" s="18"/>
      <c r="BE297" s="18"/>
      <c r="BF297" s="18"/>
      <c r="BG297" s="18"/>
      <c r="BH297" s="18"/>
      <c r="BI297" s="18"/>
      <c r="BJ297" s="18"/>
      <c r="BK297" s="18"/>
      <c r="BL297" s="18"/>
      <c r="BM297" s="18"/>
      <c r="BN297" s="18"/>
      <c r="BO297" s="18"/>
      <c r="BP297" s="18"/>
      <c r="BQ297" s="18"/>
      <c r="BR297" s="18"/>
      <c r="BS297" s="18"/>
      <c r="BT297" s="18"/>
      <c r="BU297" s="18"/>
      <c r="BV297" s="18"/>
      <c r="BW297" s="18"/>
      <c r="BX297" s="18"/>
      <c r="BY297" s="18"/>
      <c r="BZ297" s="18"/>
      <c r="CA297" s="18"/>
      <c r="CB297" s="18"/>
      <c r="CC297" s="18"/>
      <c r="CD297" s="18"/>
      <c r="CE297" s="18"/>
      <c r="CF297" s="18"/>
      <c r="CG297" s="18"/>
      <c r="CH297" s="18"/>
      <c r="CI297" s="18"/>
      <c r="CJ297" s="18"/>
      <c r="CK297" s="18"/>
    </row>
    <row r="298" spans="1:89" ht="15" x14ac:dyDescent="0.2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18"/>
      <c r="AM298" s="18"/>
      <c r="AN298" s="18"/>
      <c r="AO298" s="18"/>
      <c r="AP298" s="18"/>
      <c r="AQ298" s="18"/>
      <c r="AR298" s="18"/>
      <c r="AS298" s="18"/>
      <c r="AT298" s="18"/>
      <c r="AU298" s="18"/>
      <c r="AV298" s="18"/>
      <c r="AW298" s="18"/>
      <c r="AX298" s="18"/>
      <c r="AY298" s="18"/>
      <c r="AZ298" s="18"/>
      <c r="BA298" s="18"/>
      <c r="BB298" s="18"/>
      <c r="BC298" s="18"/>
      <c r="BD298" s="18"/>
      <c r="BE298" s="18"/>
      <c r="BF298" s="18"/>
      <c r="BG298" s="18"/>
      <c r="BH298" s="18"/>
      <c r="BI298" s="18"/>
      <c r="BJ298" s="18"/>
      <c r="BK298" s="18"/>
      <c r="BL298" s="18"/>
      <c r="BM298" s="18"/>
      <c r="BN298" s="18"/>
      <c r="BO298" s="18"/>
      <c r="BP298" s="18"/>
      <c r="BQ298" s="18"/>
      <c r="BR298" s="18"/>
      <c r="BS298" s="18"/>
      <c r="BT298" s="18"/>
      <c r="BU298" s="18"/>
      <c r="BV298" s="18"/>
      <c r="BW298" s="18"/>
      <c r="BX298" s="18"/>
      <c r="BY298" s="18"/>
      <c r="BZ298" s="18"/>
      <c r="CA298" s="18"/>
      <c r="CB298" s="18"/>
      <c r="CC298" s="18"/>
      <c r="CD298" s="18"/>
      <c r="CE298" s="18"/>
      <c r="CF298" s="18"/>
      <c r="CG298" s="18"/>
      <c r="CH298" s="18"/>
      <c r="CI298" s="18"/>
      <c r="CJ298" s="18"/>
      <c r="CK298" s="18"/>
    </row>
    <row r="299" spans="1:89" ht="15" x14ac:dyDescent="0.2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18"/>
      <c r="AM299" s="18"/>
      <c r="AN299" s="18"/>
      <c r="AO299" s="18"/>
      <c r="AP299" s="18"/>
      <c r="AQ299" s="18"/>
      <c r="AR299" s="18"/>
      <c r="AS299" s="18"/>
      <c r="AT299" s="18"/>
      <c r="AU299" s="18"/>
      <c r="AV299" s="18"/>
      <c r="AW299" s="18"/>
      <c r="AX299" s="18"/>
      <c r="AY299" s="18"/>
      <c r="AZ299" s="18"/>
      <c r="BA299" s="18"/>
      <c r="BB299" s="18"/>
      <c r="BC299" s="18"/>
      <c r="BD299" s="18"/>
      <c r="BE299" s="18"/>
      <c r="BF299" s="18"/>
      <c r="BG299" s="18"/>
      <c r="BH299" s="18"/>
      <c r="BI299" s="18"/>
      <c r="BJ299" s="18"/>
      <c r="BK299" s="18"/>
      <c r="BL299" s="18"/>
      <c r="BM299" s="18"/>
      <c r="BN299" s="18"/>
      <c r="BO299" s="18"/>
      <c r="BP299" s="18"/>
      <c r="BQ299" s="18"/>
      <c r="BR299" s="18"/>
      <c r="BS299" s="18"/>
      <c r="BT299" s="18"/>
      <c r="BU299" s="18"/>
      <c r="BV299" s="18"/>
      <c r="BW299" s="18"/>
      <c r="BX299" s="18"/>
      <c r="BY299" s="18"/>
      <c r="BZ299" s="18"/>
      <c r="CA299" s="18"/>
      <c r="CB299" s="18"/>
      <c r="CC299" s="18"/>
      <c r="CD299" s="18"/>
      <c r="CE299" s="18"/>
      <c r="CF299" s="18"/>
      <c r="CG299" s="18"/>
      <c r="CH299" s="18"/>
      <c r="CI299" s="18"/>
      <c r="CJ299" s="18"/>
      <c r="CK299" s="18"/>
    </row>
    <row r="300" spans="1:89" ht="15" x14ac:dyDescent="0.2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18"/>
      <c r="AM300" s="18"/>
      <c r="AN300" s="18"/>
      <c r="AO300" s="18"/>
      <c r="AP300" s="18"/>
      <c r="AQ300" s="18"/>
      <c r="AR300" s="18"/>
      <c r="AS300" s="18"/>
      <c r="AT300" s="18"/>
      <c r="AU300" s="18"/>
      <c r="AV300" s="18"/>
      <c r="AW300" s="18"/>
      <c r="AX300" s="18"/>
      <c r="AY300" s="18"/>
      <c r="AZ300" s="18"/>
      <c r="BA300" s="18"/>
      <c r="BB300" s="18"/>
      <c r="BC300" s="18"/>
      <c r="BD300" s="18"/>
      <c r="BE300" s="18"/>
      <c r="BF300" s="18"/>
      <c r="BG300" s="18"/>
      <c r="BH300" s="18"/>
      <c r="BI300" s="18"/>
      <c r="BJ300" s="18"/>
      <c r="BK300" s="18"/>
      <c r="BL300" s="18"/>
      <c r="BM300" s="18"/>
      <c r="BN300" s="18"/>
      <c r="BO300" s="18"/>
      <c r="BP300" s="18"/>
      <c r="BQ300" s="18"/>
      <c r="BR300" s="18"/>
      <c r="BS300" s="18"/>
      <c r="BT300" s="18"/>
      <c r="BU300" s="18"/>
      <c r="BV300" s="18"/>
      <c r="BW300" s="18"/>
      <c r="BX300" s="18"/>
      <c r="BY300" s="18"/>
      <c r="BZ300" s="18"/>
      <c r="CA300" s="18"/>
      <c r="CB300" s="18"/>
      <c r="CC300" s="18"/>
      <c r="CD300" s="18"/>
      <c r="CE300" s="18"/>
      <c r="CF300" s="18"/>
      <c r="CG300" s="18"/>
      <c r="CH300" s="18"/>
      <c r="CI300" s="18"/>
      <c r="CJ300" s="18"/>
      <c r="CK300" s="18"/>
    </row>
    <row r="301" spans="1:89" ht="15" x14ac:dyDescent="0.2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18"/>
      <c r="AM301" s="18"/>
      <c r="AN301" s="18"/>
      <c r="AO301" s="18"/>
      <c r="AP301" s="18"/>
      <c r="AQ301" s="18"/>
      <c r="AR301" s="18"/>
      <c r="AS301" s="18"/>
      <c r="AT301" s="18"/>
      <c r="AU301" s="18"/>
      <c r="AV301" s="18"/>
      <c r="AW301" s="18"/>
      <c r="AX301" s="18"/>
      <c r="AY301" s="18"/>
      <c r="AZ301" s="18"/>
      <c r="BA301" s="18"/>
      <c r="BB301" s="18"/>
      <c r="BC301" s="18"/>
      <c r="BD301" s="18"/>
      <c r="BE301" s="18"/>
      <c r="BF301" s="18"/>
      <c r="BG301" s="18"/>
      <c r="BH301" s="18"/>
      <c r="BI301" s="18"/>
      <c r="BJ301" s="18"/>
      <c r="BK301" s="18"/>
      <c r="BL301" s="18"/>
      <c r="BM301" s="18"/>
      <c r="BN301" s="18"/>
      <c r="BO301" s="18"/>
      <c r="BP301" s="18"/>
      <c r="BQ301" s="18"/>
      <c r="BR301" s="18"/>
      <c r="BS301" s="18"/>
      <c r="BT301" s="18"/>
      <c r="BU301" s="18"/>
      <c r="BV301" s="18"/>
      <c r="BW301" s="18"/>
      <c r="BX301" s="18"/>
      <c r="BY301" s="18"/>
      <c r="BZ301" s="18"/>
      <c r="CA301" s="18"/>
      <c r="CB301" s="18"/>
      <c r="CC301" s="18"/>
      <c r="CD301" s="18"/>
      <c r="CE301" s="18"/>
      <c r="CF301" s="18"/>
      <c r="CG301" s="18"/>
      <c r="CH301" s="18"/>
      <c r="CI301" s="18"/>
      <c r="CJ301" s="18"/>
      <c r="CK301" s="18"/>
    </row>
    <row r="302" spans="1:89" ht="15" x14ac:dyDescent="0.2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18"/>
      <c r="AM302" s="18"/>
      <c r="AN302" s="18"/>
      <c r="AO302" s="18"/>
      <c r="AP302" s="18"/>
      <c r="AQ302" s="18"/>
      <c r="AR302" s="18"/>
      <c r="AS302" s="18"/>
      <c r="AT302" s="18"/>
      <c r="AU302" s="18"/>
      <c r="AV302" s="18"/>
      <c r="AW302" s="18"/>
      <c r="AX302" s="18"/>
      <c r="AY302" s="18"/>
      <c r="AZ302" s="18"/>
      <c r="BA302" s="18"/>
      <c r="BB302" s="18"/>
      <c r="BC302" s="18"/>
      <c r="BD302" s="18"/>
      <c r="BE302" s="18"/>
      <c r="BF302" s="18"/>
      <c r="BG302" s="18"/>
      <c r="BH302" s="18"/>
      <c r="BI302" s="18"/>
      <c r="BJ302" s="18"/>
      <c r="BK302" s="18"/>
      <c r="BL302" s="18"/>
      <c r="BM302" s="18"/>
      <c r="BN302" s="18"/>
      <c r="BO302" s="18"/>
      <c r="BP302" s="18"/>
      <c r="BQ302" s="18"/>
      <c r="BR302" s="18"/>
      <c r="BS302" s="18"/>
      <c r="BT302" s="18"/>
      <c r="BU302" s="18"/>
      <c r="BV302" s="18"/>
      <c r="BW302" s="18"/>
      <c r="BX302" s="18"/>
      <c r="BY302" s="18"/>
      <c r="BZ302" s="18"/>
      <c r="CA302" s="18"/>
      <c r="CB302" s="18"/>
      <c r="CC302" s="18"/>
      <c r="CD302" s="18"/>
      <c r="CE302" s="18"/>
      <c r="CF302" s="18"/>
      <c r="CG302" s="18"/>
      <c r="CH302" s="18"/>
      <c r="CI302" s="18"/>
      <c r="CJ302" s="18"/>
      <c r="CK302" s="18"/>
    </row>
    <row r="303" spans="1:89" ht="15" x14ac:dyDescent="0.2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18"/>
      <c r="AM303" s="18"/>
      <c r="AN303" s="18"/>
      <c r="AO303" s="18"/>
      <c r="AP303" s="18"/>
      <c r="AQ303" s="18"/>
      <c r="AR303" s="18"/>
      <c r="AS303" s="18"/>
      <c r="AT303" s="18"/>
      <c r="AU303" s="18"/>
      <c r="AV303" s="18"/>
      <c r="AW303" s="18"/>
      <c r="AX303" s="18"/>
      <c r="AY303" s="18"/>
      <c r="AZ303" s="18"/>
      <c r="BA303" s="18"/>
      <c r="BB303" s="18"/>
      <c r="BC303" s="18"/>
      <c r="BD303" s="18"/>
      <c r="BE303" s="18"/>
      <c r="BF303" s="18"/>
      <c r="BG303" s="18"/>
      <c r="BH303" s="18"/>
      <c r="BI303" s="18"/>
      <c r="BJ303" s="18"/>
      <c r="BK303" s="18"/>
      <c r="BL303" s="18"/>
      <c r="BM303" s="18"/>
      <c r="BN303" s="18"/>
      <c r="BO303" s="18"/>
      <c r="BP303" s="18"/>
      <c r="BQ303" s="18"/>
      <c r="BR303" s="18"/>
      <c r="BS303" s="18"/>
      <c r="BT303" s="18"/>
      <c r="BU303" s="18"/>
      <c r="BV303" s="18"/>
      <c r="BW303" s="18"/>
      <c r="BX303" s="18"/>
      <c r="BY303" s="18"/>
      <c r="BZ303" s="18"/>
      <c r="CA303" s="18"/>
      <c r="CB303" s="18"/>
      <c r="CC303" s="18"/>
      <c r="CD303" s="18"/>
      <c r="CE303" s="18"/>
      <c r="CF303" s="18"/>
      <c r="CG303" s="18"/>
      <c r="CH303" s="18"/>
      <c r="CI303" s="18"/>
      <c r="CJ303" s="18"/>
      <c r="CK303" s="18"/>
    </row>
    <row r="304" spans="1:89" ht="15" x14ac:dyDescent="0.2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18"/>
      <c r="AM304" s="18"/>
      <c r="AN304" s="18"/>
      <c r="AO304" s="18"/>
      <c r="AP304" s="18"/>
      <c r="AQ304" s="18"/>
      <c r="AR304" s="18"/>
      <c r="AS304" s="18"/>
      <c r="AT304" s="18"/>
      <c r="AU304" s="18"/>
      <c r="AV304" s="18"/>
      <c r="AW304" s="18"/>
      <c r="AX304" s="18"/>
      <c r="AY304" s="18"/>
      <c r="AZ304" s="18"/>
      <c r="BA304" s="18"/>
      <c r="BB304" s="18"/>
      <c r="BC304" s="18"/>
      <c r="BD304" s="18"/>
      <c r="BE304" s="18"/>
      <c r="BF304" s="18"/>
      <c r="BG304" s="18"/>
      <c r="BH304" s="18"/>
      <c r="BI304" s="18"/>
      <c r="BJ304" s="18"/>
      <c r="BK304" s="18"/>
      <c r="BL304" s="18"/>
      <c r="BM304" s="18"/>
      <c r="BN304" s="18"/>
      <c r="BO304" s="18"/>
      <c r="BP304" s="18"/>
      <c r="BQ304" s="18"/>
      <c r="BR304" s="18"/>
      <c r="BS304" s="18"/>
      <c r="BT304" s="18"/>
      <c r="BU304" s="18"/>
      <c r="BV304" s="18"/>
      <c r="BW304" s="18"/>
      <c r="BX304" s="18"/>
      <c r="BY304" s="18"/>
      <c r="BZ304" s="18"/>
      <c r="CA304" s="18"/>
      <c r="CB304" s="18"/>
      <c r="CC304" s="18"/>
      <c r="CD304" s="18"/>
      <c r="CE304" s="18"/>
      <c r="CF304" s="18"/>
      <c r="CG304" s="18"/>
      <c r="CH304" s="18"/>
      <c r="CI304" s="18"/>
      <c r="CJ304" s="18"/>
      <c r="CK304" s="18"/>
    </row>
    <row r="305" spans="1:89" ht="15" x14ac:dyDescent="0.2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18"/>
      <c r="AM305" s="18"/>
      <c r="AN305" s="18"/>
      <c r="AO305" s="18"/>
      <c r="AP305" s="18"/>
      <c r="AQ305" s="18"/>
      <c r="AR305" s="18"/>
      <c r="AS305" s="18"/>
      <c r="AT305" s="18"/>
      <c r="AU305" s="18"/>
      <c r="AV305" s="18"/>
      <c r="AW305" s="18"/>
      <c r="AX305" s="18"/>
      <c r="AY305" s="18"/>
      <c r="AZ305" s="18"/>
      <c r="BA305" s="18"/>
      <c r="BB305" s="18"/>
      <c r="BC305" s="18"/>
      <c r="BD305" s="18"/>
      <c r="BE305" s="18"/>
      <c r="BF305" s="18"/>
      <c r="BG305" s="18"/>
      <c r="BH305" s="18"/>
      <c r="BI305" s="18"/>
      <c r="BJ305" s="18"/>
      <c r="BK305" s="18"/>
      <c r="BL305" s="18"/>
      <c r="BM305" s="18"/>
      <c r="BN305" s="18"/>
      <c r="BO305" s="18"/>
      <c r="BP305" s="18"/>
      <c r="BQ305" s="18"/>
      <c r="BR305" s="18"/>
      <c r="BS305" s="18"/>
      <c r="BT305" s="18"/>
      <c r="BU305" s="18"/>
      <c r="BV305" s="18"/>
      <c r="BW305" s="18"/>
      <c r="BX305" s="18"/>
      <c r="BY305" s="18"/>
      <c r="BZ305" s="18"/>
      <c r="CA305" s="18"/>
      <c r="CB305" s="18"/>
      <c r="CC305" s="18"/>
      <c r="CD305" s="18"/>
      <c r="CE305" s="18"/>
      <c r="CF305" s="18"/>
      <c r="CG305" s="18"/>
      <c r="CH305" s="18"/>
      <c r="CI305" s="18"/>
      <c r="CJ305" s="18"/>
      <c r="CK305" s="18"/>
    </row>
    <row r="306" spans="1:89" ht="15" x14ac:dyDescent="0.2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18"/>
      <c r="AM306" s="18"/>
      <c r="AN306" s="18"/>
      <c r="AO306" s="18"/>
      <c r="AP306" s="18"/>
      <c r="AQ306" s="18"/>
      <c r="AR306" s="18"/>
      <c r="AS306" s="18"/>
      <c r="AT306" s="18"/>
      <c r="AU306" s="18"/>
      <c r="AV306" s="18"/>
      <c r="AW306" s="18"/>
      <c r="AX306" s="18"/>
      <c r="AY306" s="18"/>
      <c r="AZ306" s="18"/>
      <c r="BA306" s="18"/>
      <c r="BB306" s="18"/>
      <c r="BC306" s="18"/>
      <c r="BD306" s="18"/>
      <c r="BE306" s="18"/>
      <c r="BF306" s="18"/>
      <c r="BG306" s="18"/>
      <c r="BH306" s="18"/>
      <c r="BI306" s="18"/>
      <c r="BJ306" s="18"/>
      <c r="BK306" s="18"/>
      <c r="BL306" s="18"/>
      <c r="BM306" s="18"/>
      <c r="BN306" s="18"/>
      <c r="BO306" s="18"/>
      <c r="BP306" s="18"/>
      <c r="BQ306" s="18"/>
      <c r="BR306" s="18"/>
      <c r="BS306" s="18"/>
      <c r="BT306" s="18"/>
      <c r="BU306" s="18"/>
      <c r="BV306" s="18"/>
      <c r="BW306" s="18"/>
      <c r="BX306" s="18"/>
      <c r="BY306" s="18"/>
      <c r="BZ306" s="18"/>
      <c r="CA306" s="18"/>
      <c r="CB306" s="18"/>
      <c r="CC306" s="18"/>
      <c r="CD306" s="18"/>
      <c r="CE306" s="18"/>
      <c r="CF306" s="18"/>
      <c r="CG306" s="18"/>
      <c r="CH306" s="18"/>
      <c r="CI306" s="18"/>
      <c r="CJ306" s="18"/>
      <c r="CK306" s="18"/>
    </row>
    <row r="307" spans="1:89" ht="15" x14ac:dyDescent="0.2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18"/>
      <c r="AM307" s="18"/>
      <c r="AN307" s="18"/>
      <c r="AO307" s="18"/>
      <c r="AP307" s="18"/>
      <c r="AQ307" s="18"/>
      <c r="AR307" s="18"/>
      <c r="AS307" s="18"/>
      <c r="AT307" s="18"/>
      <c r="AU307" s="18"/>
      <c r="AV307" s="18"/>
      <c r="AW307" s="18"/>
      <c r="AX307" s="18"/>
      <c r="AY307" s="18"/>
      <c r="AZ307" s="18"/>
      <c r="BA307" s="18"/>
      <c r="BB307" s="18"/>
      <c r="BC307" s="18"/>
      <c r="BD307" s="18"/>
      <c r="BE307" s="18"/>
      <c r="BF307" s="18"/>
      <c r="BG307" s="18"/>
      <c r="BH307" s="18"/>
      <c r="BI307" s="18"/>
      <c r="BJ307" s="18"/>
      <c r="BK307" s="18"/>
      <c r="BL307" s="18"/>
      <c r="BM307" s="18"/>
      <c r="BN307" s="18"/>
      <c r="BO307" s="18"/>
      <c r="BP307" s="18"/>
      <c r="BQ307" s="18"/>
      <c r="BR307" s="18"/>
      <c r="BS307" s="18"/>
      <c r="BT307" s="18"/>
      <c r="BU307" s="18"/>
      <c r="BV307" s="18"/>
      <c r="BW307" s="18"/>
      <c r="BX307" s="18"/>
      <c r="BY307" s="18"/>
      <c r="BZ307" s="18"/>
      <c r="CA307" s="18"/>
      <c r="CB307" s="18"/>
      <c r="CC307" s="18"/>
      <c r="CD307" s="18"/>
      <c r="CE307" s="18"/>
      <c r="CF307" s="18"/>
      <c r="CG307" s="18"/>
      <c r="CH307" s="18"/>
      <c r="CI307" s="18"/>
      <c r="CJ307" s="18"/>
      <c r="CK307" s="18"/>
    </row>
    <row r="308" spans="1:89" ht="15" x14ac:dyDescent="0.2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  <c r="AO308" s="18"/>
      <c r="AP308" s="18"/>
      <c r="AQ308" s="18"/>
      <c r="AR308" s="18"/>
      <c r="AS308" s="18"/>
      <c r="AT308" s="18"/>
      <c r="AU308" s="18"/>
      <c r="AV308" s="18"/>
      <c r="AW308" s="18"/>
      <c r="AX308" s="18"/>
      <c r="AY308" s="18"/>
      <c r="AZ308" s="18"/>
      <c r="BA308" s="18"/>
      <c r="BB308" s="18"/>
      <c r="BC308" s="18"/>
      <c r="BD308" s="18"/>
      <c r="BE308" s="18"/>
      <c r="BF308" s="18"/>
      <c r="BG308" s="18"/>
      <c r="BH308" s="18"/>
      <c r="BI308" s="18"/>
      <c r="BJ308" s="18"/>
      <c r="BK308" s="18"/>
      <c r="BL308" s="18"/>
      <c r="BM308" s="18"/>
      <c r="BN308" s="18"/>
      <c r="BO308" s="18"/>
      <c r="BP308" s="18"/>
      <c r="BQ308" s="18"/>
      <c r="BR308" s="18"/>
      <c r="BS308" s="18"/>
      <c r="BT308" s="18"/>
      <c r="BU308" s="18"/>
      <c r="BV308" s="18"/>
      <c r="BW308" s="18"/>
      <c r="BX308" s="18"/>
      <c r="BY308" s="18"/>
      <c r="BZ308" s="18"/>
      <c r="CA308" s="18"/>
      <c r="CB308" s="18"/>
      <c r="CC308" s="18"/>
      <c r="CD308" s="18"/>
      <c r="CE308" s="18"/>
      <c r="CF308" s="18"/>
      <c r="CG308" s="18"/>
      <c r="CH308" s="18"/>
      <c r="CI308" s="18"/>
      <c r="CJ308" s="18"/>
      <c r="CK308" s="18"/>
    </row>
    <row r="309" spans="1:89" ht="15" x14ac:dyDescent="0.2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18"/>
      <c r="AM309" s="18"/>
      <c r="AN309" s="18"/>
      <c r="AO309" s="18"/>
      <c r="AP309" s="18"/>
      <c r="AQ309" s="18"/>
      <c r="AR309" s="18"/>
      <c r="AS309" s="18"/>
      <c r="AT309" s="18"/>
      <c r="AU309" s="18"/>
      <c r="AV309" s="18"/>
      <c r="AW309" s="18"/>
      <c r="AX309" s="18"/>
      <c r="AY309" s="18"/>
      <c r="AZ309" s="18"/>
      <c r="BA309" s="18"/>
      <c r="BB309" s="18"/>
      <c r="BC309" s="18"/>
      <c r="BD309" s="18"/>
      <c r="BE309" s="18"/>
      <c r="BF309" s="18"/>
      <c r="BG309" s="18"/>
      <c r="BH309" s="18"/>
      <c r="BI309" s="18"/>
      <c r="BJ309" s="18"/>
      <c r="BK309" s="18"/>
      <c r="BL309" s="18"/>
      <c r="BM309" s="18"/>
      <c r="BN309" s="18"/>
      <c r="BO309" s="18"/>
      <c r="BP309" s="18"/>
      <c r="BQ309" s="18"/>
      <c r="BR309" s="18"/>
      <c r="BS309" s="18"/>
      <c r="BT309" s="18"/>
      <c r="BU309" s="18"/>
      <c r="BV309" s="18"/>
      <c r="BW309" s="18"/>
      <c r="BX309" s="18"/>
      <c r="BY309" s="18"/>
      <c r="BZ309" s="18"/>
      <c r="CA309" s="18"/>
      <c r="CB309" s="18"/>
      <c r="CC309" s="18"/>
      <c r="CD309" s="18"/>
      <c r="CE309" s="18"/>
      <c r="CF309" s="18"/>
      <c r="CG309" s="18"/>
      <c r="CH309" s="18"/>
      <c r="CI309" s="18"/>
      <c r="CJ309" s="18"/>
      <c r="CK309" s="18"/>
    </row>
    <row r="310" spans="1:89" ht="15" x14ac:dyDescent="0.2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18"/>
      <c r="AM310" s="18"/>
      <c r="AN310" s="18"/>
      <c r="AO310" s="18"/>
      <c r="AP310" s="18"/>
      <c r="AQ310" s="18"/>
      <c r="AR310" s="18"/>
      <c r="AS310" s="18"/>
      <c r="AT310" s="18"/>
      <c r="AU310" s="18"/>
      <c r="AV310" s="18"/>
      <c r="AW310" s="18"/>
      <c r="AX310" s="18"/>
      <c r="AY310" s="18"/>
      <c r="AZ310" s="18"/>
      <c r="BA310" s="18"/>
      <c r="BB310" s="18"/>
      <c r="BC310" s="18"/>
      <c r="BD310" s="18"/>
      <c r="BE310" s="18"/>
      <c r="BF310" s="18"/>
      <c r="BG310" s="18"/>
      <c r="BH310" s="18"/>
      <c r="BI310" s="18"/>
      <c r="BJ310" s="18"/>
      <c r="BK310" s="18"/>
      <c r="BL310" s="18"/>
      <c r="BM310" s="18"/>
      <c r="BN310" s="18"/>
      <c r="BO310" s="18"/>
      <c r="BP310" s="18"/>
      <c r="BQ310" s="18"/>
      <c r="BR310" s="18"/>
      <c r="BS310" s="18"/>
      <c r="BT310" s="18"/>
      <c r="BU310" s="18"/>
      <c r="BV310" s="18"/>
      <c r="BW310" s="18"/>
      <c r="BX310" s="18"/>
      <c r="BY310" s="18"/>
      <c r="BZ310" s="18"/>
      <c r="CA310" s="18"/>
      <c r="CB310" s="18"/>
      <c r="CC310" s="18"/>
      <c r="CD310" s="18"/>
      <c r="CE310" s="18"/>
      <c r="CF310" s="18"/>
      <c r="CG310" s="18"/>
      <c r="CH310" s="18"/>
      <c r="CI310" s="18"/>
      <c r="CJ310" s="18"/>
      <c r="CK310" s="18"/>
    </row>
    <row r="311" spans="1:89" ht="15" x14ac:dyDescent="0.2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18"/>
      <c r="AM311" s="18"/>
      <c r="AN311" s="18"/>
      <c r="AO311" s="18"/>
      <c r="AP311" s="18"/>
      <c r="AQ311" s="18"/>
      <c r="AR311" s="18"/>
      <c r="AS311" s="18"/>
      <c r="AT311" s="18"/>
      <c r="AU311" s="18"/>
      <c r="AV311" s="18"/>
      <c r="AW311" s="18"/>
      <c r="AX311" s="18"/>
      <c r="AY311" s="18"/>
      <c r="AZ311" s="18"/>
      <c r="BA311" s="18"/>
      <c r="BB311" s="18"/>
      <c r="BC311" s="18"/>
      <c r="BD311" s="18"/>
      <c r="BE311" s="18"/>
      <c r="BF311" s="18"/>
      <c r="BG311" s="18"/>
      <c r="BH311" s="18"/>
      <c r="BI311" s="18"/>
      <c r="BJ311" s="18"/>
      <c r="BK311" s="18"/>
      <c r="BL311" s="18"/>
      <c r="BM311" s="18"/>
      <c r="BN311" s="18"/>
      <c r="BO311" s="18"/>
      <c r="BP311" s="18"/>
      <c r="BQ311" s="18"/>
      <c r="BR311" s="18"/>
      <c r="BS311" s="18"/>
      <c r="BT311" s="18"/>
      <c r="BU311" s="18"/>
      <c r="BV311" s="18"/>
      <c r="BW311" s="18"/>
      <c r="BX311" s="18"/>
      <c r="BY311" s="18"/>
      <c r="BZ311" s="18"/>
      <c r="CA311" s="18"/>
      <c r="CB311" s="18"/>
      <c r="CC311" s="18"/>
      <c r="CD311" s="18"/>
      <c r="CE311" s="18"/>
      <c r="CF311" s="18"/>
      <c r="CG311" s="18"/>
      <c r="CH311" s="18"/>
      <c r="CI311" s="18"/>
      <c r="CJ311" s="18"/>
      <c r="CK311" s="18"/>
    </row>
    <row r="312" spans="1:89" ht="15" x14ac:dyDescent="0.2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18"/>
      <c r="AM312" s="18"/>
      <c r="AN312" s="18"/>
      <c r="AO312" s="18"/>
      <c r="AP312" s="18"/>
      <c r="AQ312" s="18"/>
      <c r="AR312" s="18"/>
      <c r="AS312" s="18"/>
      <c r="AT312" s="18"/>
      <c r="AU312" s="18"/>
      <c r="AV312" s="18"/>
      <c r="AW312" s="18"/>
      <c r="AX312" s="18"/>
      <c r="AY312" s="18"/>
      <c r="AZ312" s="18"/>
      <c r="BA312" s="18"/>
      <c r="BB312" s="18"/>
      <c r="BC312" s="18"/>
      <c r="BD312" s="18"/>
      <c r="BE312" s="18"/>
      <c r="BF312" s="18"/>
      <c r="BG312" s="18"/>
      <c r="BH312" s="18"/>
      <c r="BI312" s="18"/>
      <c r="BJ312" s="18"/>
      <c r="BK312" s="18"/>
      <c r="BL312" s="18"/>
      <c r="BM312" s="18"/>
      <c r="BN312" s="18"/>
      <c r="BO312" s="18"/>
      <c r="BP312" s="18"/>
      <c r="BQ312" s="18"/>
      <c r="BR312" s="18"/>
      <c r="BS312" s="18"/>
      <c r="BT312" s="18"/>
      <c r="BU312" s="18"/>
      <c r="BV312" s="18"/>
      <c r="BW312" s="18"/>
      <c r="BX312" s="18"/>
      <c r="BY312" s="18"/>
      <c r="BZ312" s="18"/>
      <c r="CA312" s="18"/>
      <c r="CB312" s="18"/>
      <c r="CC312" s="18"/>
      <c r="CD312" s="18"/>
      <c r="CE312" s="18"/>
      <c r="CF312" s="18"/>
      <c r="CG312" s="18"/>
      <c r="CH312" s="18"/>
      <c r="CI312" s="18"/>
      <c r="CJ312" s="18"/>
      <c r="CK312" s="18"/>
    </row>
    <row r="313" spans="1:89" ht="15" x14ac:dyDescent="0.2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18"/>
      <c r="AM313" s="18"/>
      <c r="AN313" s="18"/>
      <c r="AO313" s="18"/>
      <c r="AP313" s="18"/>
      <c r="AQ313" s="18"/>
      <c r="AR313" s="18"/>
      <c r="AS313" s="18"/>
      <c r="AT313" s="18"/>
      <c r="AU313" s="18"/>
      <c r="AV313" s="18"/>
      <c r="AW313" s="18"/>
      <c r="AX313" s="18"/>
      <c r="AY313" s="18"/>
      <c r="AZ313" s="18"/>
      <c r="BA313" s="18"/>
      <c r="BB313" s="18"/>
      <c r="BC313" s="18"/>
      <c r="BD313" s="18"/>
      <c r="BE313" s="18"/>
      <c r="BF313" s="18"/>
      <c r="BG313" s="18"/>
      <c r="BH313" s="18"/>
      <c r="BI313" s="18"/>
      <c r="BJ313" s="18"/>
      <c r="BK313" s="18"/>
      <c r="BL313" s="18"/>
      <c r="BM313" s="18"/>
      <c r="BN313" s="18"/>
      <c r="BO313" s="18"/>
      <c r="BP313" s="18"/>
      <c r="BQ313" s="18"/>
      <c r="BR313" s="18"/>
      <c r="BS313" s="18"/>
      <c r="BT313" s="18"/>
      <c r="BU313" s="18"/>
      <c r="BV313" s="18"/>
      <c r="BW313" s="18"/>
      <c r="BX313" s="18"/>
      <c r="BY313" s="18"/>
      <c r="BZ313" s="18"/>
      <c r="CA313" s="18"/>
      <c r="CB313" s="18"/>
      <c r="CC313" s="18"/>
      <c r="CD313" s="18"/>
      <c r="CE313" s="18"/>
      <c r="CF313" s="18"/>
      <c r="CG313" s="18"/>
      <c r="CH313" s="18"/>
      <c r="CI313" s="18"/>
      <c r="CJ313" s="18"/>
      <c r="CK313" s="18"/>
    </row>
    <row r="314" spans="1:89" ht="15" x14ac:dyDescent="0.2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18"/>
      <c r="AM314" s="18"/>
      <c r="AN314" s="18"/>
      <c r="AO314" s="18"/>
      <c r="AP314" s="18"/>
      <c r="AQ314" s="18"/>
      <c r="AR314" s="18"/>
      <c r="AS314" s="18"/>
      <c r="AT314" s="18"/>
      <c r="AU314" s="18"/>
      <c r="AV314" s="18"/>
      <c r="AW314" s="18"/>
      <c r="AX314" s="18"/>
      <c r="AY314" s="18"/>
      <c r="AZ314" s="18"/>
      <c r="BA314" s="18"/>
      <c r="BB314" s="18"/>
      <c r="BC314" s="18"/>
      <c r="BD314" s="18"/>
      <c r="BE314" s="18"/>
      <c r="BF314" s="18"/>
      <c r="BG314" s="18"/>
      <c r="BH314" s="18"/>
      <c r="BI314" s="18"/>
      <c r="BJ314" s="18"/>
      <c r="BK314" s="18"/>
      <c r="BL314" s="18"/>
      <c r="BM314" s="18"/>
      <c r="BN314" s="18"/>
      <c r="BO314" s="18"/>
      <c r="BP314" s="18"/>
      <c r="BQ314" s="18"/>
      <c r="BR314" s="18"/>
      <c r="BS314" s="18"/>
      <c r="BT314" s="18"/>
      <c r="BU314" s="18"/>
      <c r="BV314" s="18"/>
      <c r="BW314" s="18"/>
      <c r="BX314" s="18"/>
      <c r="BY314" s="18"/>
      <c r="BZ314" s="18"/>
      <c r="CA314" s="18"/>
      <c r="CB314" s="18"/>
      <c r="CC314" s="18"/>
      <c r="CD314" s="18"/>
      <c r="CE314" s="18"/>
      <c r="CF314" s="18"/>
      <c r="CG314" s="18"/>
      <c r="CH314" s="18"/>
      <c r="CI314" s="18"/>
      <c r="CJ314" s="18"/>
      <c r="CK314" s="18"/>
    </row>
    <row r="315" spans="1:89" ht="15" x14ac:dyDescent="0.2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18"/>
      <c r="AM315" s="18"/>
      <c r="AN315" s="18"/>
      <c r="AO315" s="18"/>
      <c r="AP315" s="18"/>
      <c r="AQ315" s="18"/>
      <c r="AR315" s="18"/>
      <c r="AS315" s="18"/>
      <c r="AT315" s="18"/>
      <c r="AU315" s="18"/>
      <c r="AV315" s="18"/>
      <c r="AW315" s="18"/>
      <c r="AX315" s="18"/>
      <c r="AY315" s="18"/>
      <c r="AZ315" s="18"/>
      <c r="BA315" s="18"/>
      <c r="BB315" s="18"/>
      <c r="BC315" s="18"/>
      <c r="BD315" s="18"/>
      <c r="BE315" s="18"/>
      <c r="BF315" s="18"/>
      <c r="BG315" s="18"/>
      <c r="BH315" s="18"/>
      <c r="BI315" s="18"/>
      <c r="BJ315" s="18"/>
      <c r="BK315" s="18"/>
      <c r="BL315" s="18"/>
      <c r="BM315" s="18"/>
      <c r="BN315" s="18"/>
      <c r="BO315" s="18"/>
      <c r="BP315" s="18"/>
      <c r="BQ315" s="18"/>
      <c r="BR315" s="18"/>
      <c r="BS315" s="18"/>
      <c r="BT315" s="18"/>
      <c r="BU315" s="18"/>
      <c r="BV315" s="18"/>
      <c r="BW315" s="18"/>
      <c r="BX315" s="18"/>
      <c r="BY315" s="18"/>
      <c r="BZ315" s="18"/>
      <c r="CA315" s="18"/>
      <c r="CB315" s="18"/>
      <c r="CC315" s="18"/>
      <c r="CD315" s="18"/>
      <c r="CE315" s="18"/>
      <c r="CF315" s="18"/>
      <c r="CG315" s="18"/>
      <c r="CH315" s="18"/>
      <c r="CI315" s="18"/>
      <c r="CJ315" s="18"/>
      <c r="CK315" s="18"/>
    </row>
    <row r="316" spans="1:89" ht="15" x14ac:dyDescent="0.2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18"/>
      <c r="AM316" s="18"/>
      <c r="AN316" s="18"/>
      <c r="AO316" s="18"/>
      <c r="AP316" s="18"/>
      <c r="AQ316" s="18"/>
      <c r="AR316" s="18"/>
      <c r="AS316" s="18"/>
      <c r="AT316" s="18"/>
      <c r="AU316" s="18"/>
      <c r="AV316" s="18"/>
      <c r="AW316" s="18"/>
      <c r="AX316" s="18"/>
      <c r="AY316" s="18"/>
      <c r="AZ316" s="18"/>
      <c r="BA316" s="18"/>
      <c r="BB316" s="18"/>
      <c r="BC316" s="18"/>
      <c r="BD316" s="18"/>
      <c r="BE316" s="18"/>
      <c r="BF316" s="18"/>
      <c r="BG316" s="18"/>
      <c r="BH316" s="18"/>
      <c r="BI316" s="18"/>
      <c r="BJ316" s="18"/>
      <c r="BK316" s="18"/>
      <c r="BL316" s="18"/>
      <c r="BM316" s="18"/>
      <c r="BN316" s="18"/>
      <c r="BO316" s="18"/>
      <c r="BP316" s="18"/>
      <c r="BQ316" s="18"/>
      <c r="BR316" s="18"/>
      <c r="BS316" s="18"/>
      <c r="BT316" s="18"/>
      <c r="BU316" s="18"/>
      <c r="BV316" s="18"/>
      <c r="BW316" s="18"/>
      <c r="BX316" s="18"/>
      <c r="BY316" s="18"/>
      <c r="BZ316" s="18"/>
      <c r="CA316" s="18"/>
      <c r="CB316" s="18"/>
      <c r="CC316" s="18"/>
      <c r="CD316" s="18"/>
      <c r="CE316" s="18"/>
      <c r="CF316" s="18"/>
      <c r="CG316" s="18"/>
      <c r="CH316" s="18"/>
      <c r="CI316" s="18"/>
      <c r="CJ316" s="18"/>
      <c r="CK316" s="18"/>
    </row>
    <row r="317" spans="1:89" ht="15" x14ac:dyDescent="0.2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  <c r="AT317" s="18"/>
      <c r="AU317" s="18"/>
      <c r="AV317" s="18"/>
      <c r="AW317" s="18"/>
      <c r="AX317" s="18"/>
      <c r="AY317" s="18"/>
      <c r="AZ317" s="18"/>
      <c r="BA317" s="18"/>
      <c r="BB317" s="18"/>
      <c r="BC317" s="18"/>
      <c r="BD317" s="18"/>
      <c r="BE317" s="18"/>
      <c r="BF317" s="18"/>
      <c r="BG317" s="18"/>
      <c r="BH317" s="18"/>
      <c r="BI317" s="18"/>
      <c r="BJ317" s="18"/>
      <c r="BK317" s="18"/>
      <c r="BL317" s="18"/>
      <c r="BM317" s="18"/>
      <c r="BN317" s="18"/>
      <c r="BO317" s="18"/>
      <c r="BP317" s="18"/>
      <c r="BQ317" s="18"/>
      <c r="BR317" s="18"/>
      <c r="BS317" s="18"/>
      <c r="BT317" s="18"/>
      <c r="BU317" s="18"/>
      <c r="BV317" s="18"/>
      <c r="BW317" s="18"/>
      <c r="BX317" s="18"/>
      <c r="BY317" s="18"/>
      <c r="BZ317" s="18"/>
      <c r="CA317" s="18"/>
      <c r="CB317" s="18"/>
      <c r="CC317" s="18"/>
      <c r="CD317" s="18"/>
      <c r="CE317" s="18"/>
      <c r="CF317" s="18"/>
      <c r="CG317" s="18"/>
      <c r="CH317" s="18"/>
      <c r="CI317" s="18"/>
      <c r="CJ317" s="18"/>
      <c r="CK317" s="18"/>
    </row>
    <row r="318" spans="1:89" ht="15" x14ac:dyDescent="0.2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  <c r="AT318" s="18"/>
      <c r="AU318" s="18"/>
      <c r="AV318" s="18"/>
      <c r="AW318" s="18"/>
      <c r="AX318" s="18"/>
      <c r="AY318" s="18"/>
      <c r="AZ318" s="18"/>
      <c r="BA318" s="18"/>
      <c r="BB318" s="18"/>
      <c r="BC318" s="18"/>
      <c r="BD318" s="18"/>
      <c r="BE318" s="18"/>
      <c r="BF318" s="18"/>
      <c r="BG318" s="18"/>
      <c r="BH318" s="18"/>
      <c r="BI318" s="18"/>
      <c r="BJ318" s="18"/>
      <c r="BK318" s="18"/>
      <c r="BL318" s="18"/>
      <c r="BM318" s="18"/>
      <c r="BN318" s="18"/>
      <c r="BO318" s="18"/>
      <c r="BP318" s="18"/>
      <c r="BQ318" s="18"/>
      <c r="BR318" s="18"/>
      <c r="BS318" s="18"/>
      <c r="BT318" s="18"/>
      <c r="BU318" s="18"/>
      <c r="BV318" s="18"/>
      <c r="BW318" s="18"/>
      <c r="BX318" s="18"/>
      <c r="BY318" s="18"/>
      <c r="BZ318" s="18"/>
      <c r="CA318" s="18"/>
      <c r="CB318" s="18"/>
      <c r="CC318" s="18"/>
      <c r="CD318" s="18"/>
      <c r="CE318" s="18"/>
      <c r="CF318" s="18"/>
      <c r="CG318" s="18"/>
      <c r="CH318" s="18"/>
      <c r="CI318" s="18"/>
      <c r="CJ318" s="18"/>
      <c r="CK318" s="18"/>
    </row>
    <row r="319" spans="1:89" ht="15" x14ac:dyDescent="0.2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  <c r="AT319" s="18"/>
      <c r="AU319" s="18"/>
      <c r="AV319" s="18"/>
      <c r="AW319" s="18"/>
      <c r="AX319" s="18"/>
      <c r="AY319" s="18"/>
      <c r="AZ319" s="18"/>
      <c r="BA319" s="18"/>
      <c r="BB319" s="18"/>
      <c r="BC319" s="18"/>
      <c r="BD319" s="18"/>
      <c r="BE319" s="18"/>
      <c r="BF319" s="18"/>
      <c r="BG319" s="18"/>
      <c r="BH319" s="18"/>
      <c r="BI319" s="18"/>
      <c r="BJ319" s="18"/>
      <c r="BK319" s="18"/>
      <c r="BL319" s="18"/>
      <c r="BM319" s="18"/>
      <c r="BN319" s="18"/>
      <c r="BO319" s="18"/>
      <c r="BP319" s="18"/>
      <c r="BQ319" s="18"/>
      <c r="BR319" s="18"/>
      <c r="BS319" s="18"/>
      <c r="BT319" s="18"/>
      <c r="BU319" s="18"/>
      <c r="BV319" s="18"/>
      <c r="BW319" s="18"/>
      <c r="BX319" s="18"/>
      <c r="BY319" s="18"/>
      <c r="BZ319" s="18"/>
      <c r="CA319" s="18"/>
      <c r="CB319" s="18"/>
      <c r="CC319" s="18"/>
      <c r="CD319" s="18"/>
      <c r="CE319" s="18"/>
      <c r="CF319" s="18"/>
      <c r="CG319" s="18"/>
      <c r="CH319" s="18"/>
      <c r="CI319" s="18"/>
      <c r="CJ319" s="18"/>
      <c r="CK319" s="18"/>
    </row>
    <row r="320" spans="1:89" ht="15" x14ac:dyDescent="0.2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  <c r="AT320" s="18"/>
      <c r="AU320" s="18"/>
      <c r="AV320" s="18"/>
      <c r="AW320" s="18"/>
      <c r="AX320" s="18"/>
      <c r="AY320" s="18"/>
      <c r="AZ320" s="18"/>
      <c r="BA320" s="18"/>
      <c r="BB320" s="18"/>
      <c r="BC320" s="18"/>
      <c r="BD320" s="18"/>
      <c r="BE320" s="18"/>
      <c r="BF320" s="18"/>
      <c r="BG320" s="18"/>
      <c r="BH320" s="18"/>
      <c r="BI320" s="18"/>
      <c r="BJ320" s="18"/>
      <c r="BK320" s="18"/>
      <c r="BL320" s="18"/>
      <c r="BM320" s="18"/>
      <c r="BN320" s="18"/>
      <c r="BO320" s="18"/>
      <c r="BP320" s="18"/>
      <c r="BQ320" s="18"/>
      <c r="BR320" s="18"/>
      <c r="BS320" s="18"/>
      <c r="BT320" s="18"/>
      <c r="BU320" s="18"/>
      <c r="BV320" s="18"/>
      <c r="BW320" s="18"/>
      <c r="BX320" s="18"/>
      <c r="BY320" s="18"/>
      <c r="BZ320" s="18"/>
      <c r="CA320" s="18"/>
      <c r="CB320" s="18"/>
      <c r="CC320" s="18"/>
      <c r="CD320" s="18"/>
      <c r="CE320" s="18"/>
      <c r="CF320" s="18"/>
      <c r="CG320" s="18"/>
      <c r="CH320" s="18"/>
      <c r="CI320" s="18"/>
      <c r="CJ320" s="18"/>
      <c r="CK320" s="18"/>
    </row>
    <row r="321" spans="1:89" ht="15" x14ac:dyDescent="0.2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  <c r="AT321" s="18"/>
      <c r="AU321" s="18"/>
      <c r="AV321" s="18"/>
      <c r="AW321" s="18"/>
      <c r="AX321" s="18"/>
      <c r="AY321" s="18"/>
      <c r="AZ321" s="18"/>
      <c r="BA321" s="18"/>
      <c r="BB321" s="18"/>
      <c r="BC321" s="18"/>
      <c r="BD321" s="18"/>
      <c r="BE321" s="18"/>
      <c r="BF321" s="18"/>
      <c r="BG321" s="18"/>
      <c r="BH321" s="18"/>
      <c r="BI321" s="18"/>
      <c r="BJ321" s="18"/>
      <c r="BK321" s="18"/>
      <c r="BL321" s="18"/>
      <c r="BM321" s="18"/>
      <c r="BN321" s="18"/>
      <c r="BO321" s="18"/>
      <c r="BP321" s="18"/>
      <c r="BQ321" s="18"/>
      <c r="BR321" s="18"/>
      <c r="BS321" s="18"/>
      <c r="BT321" s="18"/>
      <c r="BU321" s="18"/>
      <c r="BV321" s="18"/>
      <c r="BW321" s="18"/>
      <c r="BX321" s="18"/>
      <c r="BY321" s="18"/>
      <c r="BZ321" s="18"/>
      <c r="CA321" s="18"/>
      <c r="CB321" s="18"/>
      <c r="CC321" s="18"/>
      <c r="CD321" s="18"/>
      <c r="CE321" s="18"/>
      <c r="CF321" s="18"/>
      <c r="CG321" s="18"/>
      <c r="CH321" s="18"/>
      <c r="CI321" s="18"/>
      <c r="CJ321" s="18"/>
      <c r="CK321" s="18"/>
    </row>
    <row r="322" spans="1:89" ht="15" x14ac:dyDescent="0.2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  <c r="AT322" s="18"/>
      <c r="AU322" s="18"/>
      <c r="AV322" s="18"/>
      <c r="AW322" s="18"/>
      <c r="AX322" s="18"/>
      <c r="AY322" s="18"/>
      <c r="AZ322" s="18"/>
      <c r="BA322" s="18"/>
      <c r="BB322" s="18"/>
      <c r="BC322" s="18"/>
      <c r="BD322" s="18"/>
      <c r="BE322" s="18"/>
      <c r="BF322" s="18"/>
      <c r="BG322" s="18"/>
      <c r="BH322" s="18"/>
      <c r="BI322" s="18"/>
      <c r="BJ322" s="18"/>
      <c r="BK322" s="18"/>
      <c r="BL322" s="18"/>
      <c r="BM322" s="18"/>
      <c r="BN322" s="18"/>
      <c r="BO322" s="18"/>
      <c r="BP322" s="18"/>
      <c r="BQ322" s="18"/>
      <c r="BR322" s="18"/>
      <c r="BS322" s="18"/>
      <c r="BT322" s="18"/>
      <c r="BU322" s="18"/>
      <c r="BV322" s="18"/>
      <c r="BW322" s="18"/>
      <c r="BX322" s="18"/>
      <c r="BY322" s="18"/>
      <c r="BZ322" s="18"/>
      <c r="CA322" s="18"/>
      <c r="CB322" s="18"/>
      <c r="CC322" s="18"/>
      <c r="CD322" s="18"/>
      <c r="CE322" s="18"/>
      <c r="CF322" s="18"/>
      <c r="CG322" s="18"/>
      <c r="CH322" s="18"/>
      <c r="CI322" s="18"/>
      <c r="CJ322" s="18"/>
      <c r="CK322" s="18"/>
    </row>
    <row r="323" spans="1:89" ht="15" x14ac:dyDescent="0.2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  <c r="AT323" s="18"/>
      <c r="AU323" s="18"/>
      <c r="AV323" s="18"/>
      <c r="AW323" s="18"/>
      <c r="AX323" s="18"/>
      <c r="AY323" s="18"/>
      <c r="AZ323" s="18"/>
      <c r="BA323" s="18"/>
      <c r="BB323" s="18"/>
      <c r="BC323" s="18"/>
      <c r="BD323" s="18"/>
      <c r="BE323" s="18"/>
      <c r="BF323" s="18"/>
      <c r="BG323" s="18"/>
      <c r="BH323" s="18"/>
      <c r="BI323" s="18"/>
      <c r="BJ323" s="18"/>
      <c r="BK323" s="18"/>
      <c r="BL323" s="18"/>
      <c r="BM323" s="18"/>
      <c r="BN323" s="18"/>
      <c r="BO323" s="18"/>
      <c r="BP323" s="18"/>
      <c r="BQ323" s="18"/>
      <c r="BR323" s="18"/>
      <c r="BS323" s="18"/>
      <c r="BT323" s="18"/>
      <c r="BU323" s="18"/>
      <c r="BV323" s="18"/>
      <c r="BW323" s="18"/>
      <c r="BX323" s="18"/>
      <c r="BY323" s="18"/>
      <c r="BZ323" s="18"/>
      <c r="CA323" s="18"/>
      <c r="CB323" s="18"/>
      <c r="CC323" s="18"/>
      <c r="CD323" s="18"/>
      <c r="CE323" s="18"/>
      <c r="CF323" s="18"/>
      <c r="CG323" s="18"/>
      <c r="CH323" s="18"/>
      <c r="CI323" s="18"/>
      <c r="CJ323" s="18"/>
      <c r="CK323" s="18"/>
    </row>
    <row r="324" spans="1:89" ht="15" x14ac:dyDescent="0.2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  <c r="AT324" s="18"/>
      <c r="AU324" s="18"/>
      <c r="AV324" s="18"/>
      <c r="AW324" s="18"/>
      <c r="AX324" s="18"/>
      <c r="AY324" s="18"/>
      <c r="AZ324" s="18"/>
      <c r="BA324" s="18"/>
      <c r="BB324" s="18"/>
      <c r="BC324" s="18"/>
      <c r="BD324" s="18"/>
      <c r="BE324" s="18"/>
      <c r="BF324" s="18"/>
      <c r="BG324" s="18"/>
      <c r="BH324" s="18"/>
      <c r="BI324" s="18"/>
      <c r="BJ324" s="18"/>
      <c r="BK324" s="18"/>
      <c r="BL324" s="18"/>
      <c r="BM324" s="18"/>
      <c r="BN324" s="18"/>
      <c r="BO324" s="18"/>
      <c r="BP324" s="18"/>
      <c r="BQ324" s="18"/>
      <c r="BR324" s="18"/>
      <c r="BS324" s="18"/>
      <c r="BT324" s="18"/>
      <c r="BU324" s="18"/>
      <c r="BV324" s="18"/>
      <c r="BW324" s="18"/>
      <c r="BX324" s="18"/>
      <c r="BY324" s="18"/>
      <c r="BZ324" s="18"/>
      <c r="CA324" s="18"/>
      <c r="CB324" s="18"/>
      <c r="CC324" s="18"/>
      <c r="CD324" s="18"/>
      <c r="CE324" s="18"/>
      <c r="CF324" s="18"/>
      <c r="CG324" s="18"/>
      <c r="CH324" s="18"/>
      <c r="CI324" s="18"/>
      <c r="CJ324" s="18"/>
      <c r="CK324" s="18"/>
    </row>
    <row r="325" spans="1:89" ht="15" x14ac:dyDescent="0.2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  <c r="AT325" s="18"/>
      <c r="AU325" s="18"/>
      <c r="AV325" s="18"/>
      <c r="AW325" s="18"/>
      <c r="AX325" s="18"/>
      <c r="AY325" s="18"/>
      <c r="AZ325" s="18"/>
      <c r="BA325" s="18"/>
      <c r="BB325" s="18"/>
      <c r="BC325" s="18"/>
      <c r="BD325" s="18"/>
      <c r="BE325" s="18"/>
      <c r="BF325" s="18"/>
      <c r="BG325" s="18"/>
      <c r="BH325" s="18"/>
      <c r="BI325" s="18"/>
      <c r="BJ325" s="18"/>
      <c r="BK325" s="18"/>
      <c r="BL325" s="18"/>
      <c r="BM325" s="18"/>
      <c r="BN325" s="18"/>
      <c r="BO325" s="18"/>
      <c r="BP325" s="18"/>
      <c r="BQ325" s="18"/>
      <c r="BR325" s="18"/>
      <c r="BS325" s="18"/>
      <c r="BT325" s="18"/>
      <c r="BU325" s="18"/>
      <c r="BV325" s="18"/>
      <c r="BW325" s="18"/>
      <c r="BX325" s="18"/>
      <c r="BY325" s="18"/>
      <c r="BZ325" s="18"/>
      <c r="CA325" s="18"/>
      <c r="CB325" s="18"/>
      <c r="CC325" s="18"/>
      <c r="CD325" s="18"/>
      <c r="CE325" s="18"/>
      <c r="CF325" s="18"/>
      <c r="CG325" s="18"/>
      <c r="CH325" s="18"/>
      <c r="CI325" s="18"/>
      <c r="CJ325" s="18"/>
      <c r="CK325" s="18"/>
    </row>
    <row r="326" spans="1:89" ht="15" x14ac:dyDescent="0.2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  <c r="AT326" s="18"/>
      <c r="AU326" s="18"/>
      <c r="AV326" s="18"/>
      <c r="AW326" s="18"/>
      <c r="AX326" s="18"/>
      <c r="AY326" s="18"/>
      <c r="AZ326" s="18"/>
      <c r="BA326" s="18"/>
      <c r="BB326" s="18"/>
      <c r="BC326" s="18"/>
      <c r="BD326" s="18"/>
      <c r="BE326" s="18"/>
      <c r="BF326" s="18"/>
      <c r="BG326" s="18"/>
      <c r="BH326" s="18"/>
      <c r="BI326" s="18"/>
      <c r="BJ326" s="18"/>
      <c r="BK326" s="18"/>
      <c r="BL326" s="18"/>
      <c r="BM326" s="18"/>
      <c r="BN326" s="18"/>
      <c r="BO326" s="18"/>
      <c r="BP326" s="18"/>
      <c r="BQ326" s="18"/>
      <c r="BR326" s="18"/>
      <c r="BS326" s="18"/>
      <c r="BT326" s="18"/>
      <c r="BU326" s="18"/>
      <c r="BV326" s="18"/>
      <c r="BW326" s="18"/>
      <c r="BX326" s="18"/>
      <c r="BY326" s="18"/>
      <c r="BZ326" s="18"/>
      <c r="CA326" s="18"/>
      <c r="CB326" s="18"/>
      <c r="CC326" s="18"/>
      <c r="CD326" s="18"/>
      <c r="CE326" s="18"/>
      <c r="CF326" s="18"/>
      <c r="CG326" s="18"/>
      <c r="CH326" s="18"/>
      <c r="CI326" s="18"/>
      <c r="CJ326" s="18"/>
      <c r="CK326" s="18"/>
    </row>
    <row r="327" spans="1:89" ht="15" x14ac:dyDescent="0.2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  <c r="AT327" s="18"/>
      <c r="AU327" s="18"/>
      <c r="AV327" s="18"/>
      <c r="AW327" s="18"/>
      <c r="AX327" s="18"/>
      <c r="AY327" s="18"/>
      <c r="AZ327" s="18"/>
      <c r="BA327" s="18"/>
      <c r="BB327" s="18"/>
      <c r="BC327" s="18"/>
      <c r="BD327" s="18"/>
      <c r="BE327" s="18"/>
      <c r="BF327" s="18"/>
      <c r="BG327" s="18"/>
      <c r="BH327" s="18"/>
      <c r="BI327" s="18"/>
      <c r="BJ327" s="18"/>
      <c r="BK327" s="18"/>
      <c r="BL327" s="18"/>
      <c r="BM327" s="18"/>
      <c r="BN327" s="18"/>
      <c r="BO327" s="18"/>
      <c r="BP327" s="18"/>
      <c r="BQ327" s="18"/>
      <c r="BR327" s="18"/>
      <c r="BS327" s="18"/>
      <c r="BT327" s="18"/>
      <c r="BU327" s="18"/>
      <c r="BV327" s="18"/>
      <c r="BW327" s="18"/>
      <c r="BX327" s="18"/>
      <c r="BY327" s="18"/>
      <c r="BZ327" s="18"/>
      <c r="CA327" s="18"/>
      <c r="CB327" s="18"/>
      <c r="CC327" s="18"/>
      <c r="CD327" s="18"/>
      <c r="CE327" s="18"/>
      <c r="CF327" s="18"/>
      <c r="CG327" s="18"/>
      <c r="CH327" s="18"/>
      <c r="CI327" s="18"/>
      <c r="CJ327" s="18"/>
      <c r="CK327" s="18"/>
    </row>
    <row r="328" spans="1:89" ht="15" x14ac:dyDescent="0.2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  <c r="AT328" s="18"/>
      <c r="AU328" s="18"/>
      <c r="AV328" s="18"/>
      <c r="AW328" s="18"/>
      <c r="AX328" s="18"/>
      <c r="AY328" s="18"/>
      <c r="AZ328" s="18"/>
      <c r="BA328" s="18"/>
      <c r="BB328" s="18"/>
      <c r="BC328" s="18"/>
      <c r="BD328" s="18"/>
      <c r="BE328" s="18"/>
      <c r="BF328" s="18"/>
      <c r="BG328" s="18"/>
      <c r="BH328" s="18"/>
      <c r="BI328" s="18"/>
      <c r="BJ328" s="18"/>
      <c r="BK328" s="18"/>
      <c r="BL328" s="18"/>
      <c r="BM328" s="18"/>
      <c r="BN328" s="18"/>
      <c r="BO328" s="18"/>
      <c r="BP328" s="18"/>
      <c r="BQ328" s="18"/>
      <c r="BR328" s="18"/>
      <c r="BS328" s="18"/>
      <c r="BT328" s="18"/>
      <c r="BU328" s="18"/>
      <c r="BV328" s="18"/>
      <c r="BW328" s="18"/>
      <c r="BX328" s="18"/>
      <c r="BY328" s="18"/>
      <c r="BZ328" s="18"/>
      <c r="CA328" s="18"/>
      <c r="CB328" s="18"/>
      <c r="CC328" s="18"/>
      <c r="CD328" s="18"/>
      <c r="CE328" s="18"/>
      <c r="CF328" s="18"/>
      <c r="CG328" s="18"/>
      <c r="CH328" s="18"/>
      <c r="CI328" s="18"/>
      <c r="CJ328" s="18"/>
      <c r="CK328" s="18"/>
    </row>
    <row r="329" spans="1:89" ht="15" x14ac:dyDescent="0.2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  <c r="AT329" s="18"/>
      <c r="AU329" s="18"/>
      <c r="AV329" s="18"/>
      <c r="AW329" s="18"/>
      <c r="AX329" s="18"/>
      <c r="AY329" s="18"/>
      <c r="AZ329" s="18"/>
      <c r="BA329" s="18"/>
      <c r="BB329" s="18"/>
      <c r="BC329" s="18"/>
      <c r="BD329" s="18"/>
      <c r="BE329" s="18"/>
      <c r="BF329" s="18"/>
      <c r="BG329" s="18"/>
      <c r="BH329" s="18"/>
      <c r="BI329" s="18"/>
      <c r="BJ329" s="18"/>
      <c r="BK329" s="18"/>
      <c r="BL329" s="18"/>
      <c r="BM329" s="18"/>
      <c r="BN329" s="18"/>
      <c r="BO329" s="18"/>
      <c r="BP329" s="18"/>
      <c r="BQ329" s="18"/>
      <c r="BR329" s="18"/>
      <c r="BS329" s="18"/>
      <c r="BT329" s="18"/>
      <c r="BU329" s="18"/>
      <c r="BV329" s="18"/>
      <c r="BW329" s="18"/>
      <c r="BX329" s="18"/>
      <c r="BY329" s="18"/>
      <c r="BZ329" s="18"/>
      <c r="CA329" s="18"/>
      <c r="CB329" s="18"/>
      <c r="CC329" s="18"/>
      <c r="CD329" s="18"/>
      <c r="CE329" s="18"/>
      <c r="CF329" s="18"/>
      <c r="CG329" s="18"/>
      <c r="CH329" s="18"/>
      <c r="CI329" s="18"/>
      <c r="CJ329" s="18"/>
      <c r="CK329" s="18"/>
    </row>
    <row r="330" spans="1:89" ht="15" x14ac:dyDescent="0.2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  <c r="AT330" s="18"/>
      <c r="AU330" s="18"/>
      <c r="AV330" s="18"/>
      <c r="AW330" s="18"/>
      <c r="AX330" s="18"/>
      <c r="AY330" s="18"/>
      <c r="AZ330" s="18"/>
      <c r="BA330" s="18"/>
      <c r="BB330" s="18"/>
      <c r="BC330" s="18"/>
      <c r="BD330" s="18"/>
      <c r="BE330" s="18"/>
      <c r="BF330" s="18"/>
      <c r="BG330" s="18"/>
      <c r="BH330" s="18"/>
      <c r="BI330" s="18"/>
      <c r="BJ330" s="18"/>
      <c r="BK330" s="18"/>
      <c r="BL330" s="18"/>
      <c r="BM330" s="18"/>
      <c r="BN330" s="18"/>
      <c r="BO330" s="18"/>
      <c r="BP330" s="18"/>
      <c r="BQ330" s="18"/>
      <c r="BR330" s="18"/>
      <c r="BS330" s="18"/>
      <c r="BT330" s="18"/>
      <c r="BU330" s="18"/>
      <c r="BV330" s="18"/>
      <c r="BW330" s="18"/>
      <c r="BX330" s="18"/>
      <c r="BY330" s="18"/>
      <c r="BZ330" s="18"/>
      <c r="CA330" s="18"/>
      <c r="CB330" s="18"/>
      <c r="CC330" s="18"/>
      <c r="CD330" s="18"/>
      <c r="CE330" s="18"/>
      <c r="CF330" s="18"/>
      <c r="CG330" s="18"/>
      <c r="CH330" s="18"/>
      <c r="CI330" s="18"/>
      <c r="CJ330" s="18"/>
      <c r="CK330" s="18"/>
    </row>
    <row r="331" spans="1:89" ht="15" x14ac:dyDescent="0.2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</row>
    <row r="332" spans="1:89" ht="15" x14ac:dyDescent="0.2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</row>
    <row r="333" spans="1:89" ht="15" x14ac:dyDescent="0.2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</row>
    <row r="334" spans="1:89" ht="15" x14ac:dyDescent="0.2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</row>
    <row r="335" spans="1:89" ht="15" x14ac:dyDescent="0.2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</row>
    <row r="336" spans="1:89" ht="15" x14ac:dyDescent="0.2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</row>
    <row r="337" spans="1:19" ht="15" x14ac:dyDescent="0.2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</row>
    <row r="338" spans="1:19" ht="15" x14ac:dyDescent="0.2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</row>
    <row r="339" spans="1:19" ht="15" x14ac:dyDescent="0.2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</row>
    <row r="340" spans="1:19" ht="15" x14ac:dyDescent="0.2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</row>
    <row r="341" spans="1:19" ht="15" x14ac:dyDescent="0.2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</row>
    <row r="342" spans="1:19" ht="15" x14ac:dyDescent="0.2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</row>
    <row r="343" spans="1:19" ht="15" x14ac:dyDescent="0.2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</row>
    <row r="344" spans="1:19" ht="15" x14ac:dyDescent="0.2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</row>
    <row r="345" spans="1:19" ht="15" x14ac:dyDescent="0.2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</row>
    <row r="346" spans="1:19" ht="15" x14ac:dyDescent="0.2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</row>
    <row r="347" spans="1:19" ht="15" x14ac:dyDescent="0.2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</row>
    <row r="348" spans="1:19" ht="15" x14ac:dyDescent="0.2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</row>
    <row r="349" spans="1:19" ht="15" x14ac:dyDescent="0.2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</row>
    <row r="350" spans="1:19" ht="15" x14ac:dyDescent="0.2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</row>
    <row r="351" spans="1:19" ht="15" x14ac:dyDescent="0.2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</row>
    <row r="352" spans="1:19" ht="15" x14ac:dyDescent="0.2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</row>
    <row r="353" spans="1:19" ht="15" x14ac:dyDescent="0.2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</row>
    <row r="354" spans="1:19" ht="15" x14ac:dyDescent="0.2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</row>
    <row r="355" spans="1:19" ht="15" x14ac:dyDescent="0.2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</row>
    <row r="356" spans="1:19" ht="15" x14ac:dyDescent="0.2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</row>
    <row r="357" spans="1:19" ht="15" x14ac:dyDescent="0.2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</row>
    <row r="358" spans="1:19" ht="15" x14ac:dyDescent="0.2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</row>
    <row r="359" spans="1:19" ht="15" x14ac:dyDescent="0.2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</row>
    <row r="360" spans="1:19" ht="15" x14ac:dyDescent="0.2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</row>
    <row r="361" spans="1:19" ht="15" x14ac:dyDescent="0.2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</row>
    <row r="362" spans="1:19" ht="15" x14ac:dyDescent="0.2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</row>
    <row r="363" spans="1:19" ht="15" x14ac:dyDescent="0.2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</row>
    <row r="364" spans="1:19" ht="15" x14ac:dyDescent="0.2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</row>
    <row r="365" spans="1:19" ht="15" x14ac:dyDescent="0.2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</row>
    <row r="366" spans="1:19" ht="15" x14ac:dyDescent="0.2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</row>
    <row r="367" spans="1:19" ht="15" x14ac:dyDescent="0.2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</row>
    <row r="368" spans="1:19" ht="15" x14ac:dyDescent="0.2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</row>
    <row r="369" spans="1:19" ht="15" x14ac:dyDescent="0.2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</row>
    <row r="370" spans="1:19" ht="15" x14ac:dyDescent="0.2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</row>
    <row r="371" spans="1:19" ht="15" x14ac:dyDescent="0.2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</row>
    <row r="372" spans="1:19" ht="15" x14ac:dyDescent="0.2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</row>
    <row r="373" spans="1:19" ht="15" x14ac:dyDescent="0.2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</row>
    <row r="374" spans="1:19" ht="15" x14ac:dyDescent="0.2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</row>
    <row r="375" spans="1:19" ht="15" x14ac:dyDescent="0.2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</row>
    <row r="376" spans="1:19" ht="15" x14ac:dyDescent="0.2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</row>
    <row r="377" spans="1:19" ht="15" x14ac:dyDescent="0.2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</row>
    <row r="378" spans="1:19" ht="15" x14ac:dyDescent="0.2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</row>
    <row r="379" spans="1:19" ht="15" x14ac:dyDescent="0.2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</row>
    <row r="380" spans="1:19" ht="15" x14ac:dyDescent="0.2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</row>
    <row r="381" spans="1:19" ht="15" x14ac:dyDescent="0.2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</row>
    <row r="382" spans="1:19" ht="15" x14ac:dyDescent="0.2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</row>
    <row r="383" spans="1:19" ht="15" x14ac:dyDescent="0.2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</row>
    <row r="384" spans="1:19" ht="15" x14ac:dyDescent="0.2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</row>
    <row r="385" spans="1:19" ht="15" x14ac:dyDescent="0.2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</row>
    <row r="386" spans="1:19" ht="15" x14ac:dyDescent="0.2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</row>
    <row r="387" spans="1:19" ht="15" x14ac:dyDescent="0.2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</row>
    <row r="388" spans="1:19" ht="15" x14ac:dyDescent="0.2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</row>
    <row r="389" spans="1:19" ht="15" x14ac:dyDescent="0.2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</row>
    <row r="390" spans="1:19" ht="15" x14ac:dyDescent="0.2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</row>
    <row r="391" spans="1:19" ht="15" x14ac:dyDescent="0.2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</row>
    <row r="392" spans="1:19" ht="15" x14ac:dyDescent="0.2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</row>
    <row r="393" spans="1:19" ht="15" x14ac:dyDescent="0.2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</row>
    <row r="394" spans="1:19" ht="15" x14ac:dyDescent="0.2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</row>
    <row r="395" spans="1:19" ht="15" x14ac:dyDescent="0.2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</row>
    <row r="396" spans="1:19" ht="15" x14ac:dyDescent="0.2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</row>
    <row r="397" spans="1:19" ht="15" x14ac:dyDescent="0.2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</row>
    <row r="398" spans="1:19" ht="15" x14ac:dyDescent="0.2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</row>
    <row r="399" spans="1:19" ht="15" x14ac:dyDescent="0.2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</row>
    <row r="400" spans="1:19" ht="15" x14ac:dyDescent="0.2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</row>
    <row r="401" spans="1:19" ht="15" x14ac:dyDescent="0.2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</row>
    <row r="402" spans="1:19" ht="15" x14ac:dyDescent="0.2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</row>
    <row r="403" spans="1:19" ht="15" x14ac:dyDescent="0.2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</row>
    <row r="404" spans="1:19" ht="15" x14ac:dyDescent="0.2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</row>
    <row r="405" spans="1:19" ht="15" x14ac:dyDescent="0.2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</row>
    <row r="406" spans="1:19" ht="15" x14ac:dyDescent="0.2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</row>
    <row r="407" spans="1:19" ht="15" x14ac:dyDescent="0.2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</row>
    <row r="408" spans="1:19" ht="15" x14ac:dyDescent="0.2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</row>
    <row r="409" spans="1:19" ht="15" x14ac:dyDescent="0.2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</row>
    <row r="410" spans="1:19" ht="15" x14ac:dyDescent="0.2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</row>
    <row r="411" spans="1:19" ht="15" x14ac:dyDescent="0.2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</row>
    <row r="412" spans="1:19" ht="15" x14ac:dyDescent="0.2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</row>
    <row r="413" spans="1:19" ht="15" x14ac:dyDescent="0.2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</row>
    <row r="414" spans="1:19" ht="15" x14ac:dyDescent="0.2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</row>
    <row r="415" spans="1:19" ht="15" x14ac:dyDescent="0.2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</row>
    <row r="416" spans="1:19" ht="15" x14ac:dyDescent="0.2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</row>
    <row r="417" spans="1:19" ht="15" x14ac:dyDescent="0.2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</row>
    <row r="418" spans="1:19" ht="15" x14ac:dyDescent="0.2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</row>
    <row r="419" spans="1:19" ht="15" x14ac:dyDescent="0.2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</row>
    <row r="420" spans="1:19" ht="15" x14ac:dyDescent="0.2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</row>
    <row r="421" spans="1:19" ht="15" x14ac:dyDescent="0.2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</row>
    <row r="422" spans="1:19" ht="15" x14ac:dyDescent="0.2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</row>
    <row r="423" spans="1:19" ht="15" x14ac:dyDescent="0.2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</row>
    <row r="424" spans="1:19" ht="15" x14ac:dyDescent="0.2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</row>
    <row r="425" spans="1:19" ht="15" x14ac:dyDescent="0.2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</row>
    <row r="426" spans="1:19" ht="15" x14ac:dyDescent="0.2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</row>
    <row r="427" spans="1:19" ht="15" x14ac:dyDescent="0.2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</row>
    <row r="428" spans="1:19" ht="15" x14ac:dyDescent="0.2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</row>
    <row r="429" spans="1:19" ht="15" x14ac:dyDescent="0.2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</row>
    <row r="430" spans="1:19" ht="15" x14ac:dyDescent="0.2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</row>
    <row r="431" spans="1:19" ht="15" x14ac:dyDescent="0.2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</row>
    <row r="432" spans="1:19" ht="15" x14ac:dyDescent="0.2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</row>
    <row r="433" spans="1:19" ht="15" x14ac:dyDescent="0.2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</row>
    <row r="434" spans="1:19" ht="15" x14ac:dyDescent="0.2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</row>
    <row r="435" spans="1:19" ht="15" x14ac:dyDescent="0.2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</row>
    <row r="436" spans="1:19" ht="15" x14ac:dyDescent="0.2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</row>
    <row r="437" spans="1:19" ht="15" x14ac:dyDescent="0.2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</row>
    <row r="438" spans="1:19" ht="15" x14ac:dyDescent="0.2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</row>
    <row r="439" spans="1:19" ht="15" x14ac:dyDescent="0.2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</row>
    <row r="440" spans="1:19" ht="15" x14ac:dyDescent="0.2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</row>
    <row r="441" spans="1:19" ht="15" x14ac:dyDescent="0.2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</row>
    <row r="442" spans="1:19" ht="15" x14ac:dyDescent="0.2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</row>
    <row r="443" spans="1:19" ht="15" x14ac:dyDescent="0.2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</row>
    <row r="444" spans="1:19" ht="15" x14ac:dyDescent="0.2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</row>
    <row r="445" spans="1:19" ht="15" x14ac:dyDescent="0.2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</row>
    <row r="446" spans="1:19" ht="15" x14ac:dyDescent="0.2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</row>
    <row r="447" spans="1:19" ht="15" x14ac:dyDescent="0.2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</row>
    <row r="448" spans="1:19" ht="15" x14ac:dyDescent="0.2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</row>
    <row r="449" spans="1:19" ht="15" x14ac:dyDescent="0.2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</row>
    <row r="450" spans="1:19" ht="15" x14ac:dyDescent="0.2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</row>
    <row r="451" spans="1:19" ht="15" x14ac:dyDescent="0.2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</row>
    <row r="452" spans="1:19" ht="15" x14ac:dyDescent="0.2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</row>
    <row r="453" spans="1:19" ht="15" x14ac:dyDescent="0.2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</row>
    <row r="454" spans="1:19" ht="15" x14ac:dyDescent="0.2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</row>
    <row r="455" spans="1:19" ht="15" x14ac:dyDescent="0.2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</row>
    <row r="456" spans="1:19" ht="15" x14ac:dyDescent="0.2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</row>
    <row r="457" spans="1:19" ht="15" x14ac:dyDescent="0.2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</row>
    <row r="458" spans="1:19" ht="15" x14ac:dyDescent="0.2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</row>
    <row r="459" spans="1:19" ht="15" x14ac:dyDescent="0.2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</row>
    <row r="460" spans="1:19" ht="15" x14ac:dyDescent="0.2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</row>
    <row r="461" spans="1:19" ht="15" x14ac:dyDescent="0.2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</row>
    <row r="462" spans="1:19" ht="15" x14ac:dyDescent="0.2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</row>
    <row r="463" spans="1:19" ht="15" x14ac:dyDescent="0.2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</row>
    <row r="464" spans="1:19" ht="15" x14ac:dyDescent="0.2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</row>
    <row r="465" spans="1:19" ht="15" x14ac:dyDescent="0.2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</row>
    <row r="466" spans="1:19" ht="15" x14ac:dyDescent="0.2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</row>
    <row r="467" spans="1:19" ht="15" x14ac:dyDescent="0.2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</row>
    <row r="468" spans="1:19" ht="15" x14ac:dyDescent="0.2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</row>
    <row r="469" spans="1:19" ht="15" x14ac:dyDescent="0.2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</row>
    <row r="470" spans="1:19" ht="15" x14ac:dyDescent="0.2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</row>
    <row r="471" spans="1:19" ht="15" x14ac:dyDescent="0.2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</row>
    <row r="472" spans="1:19" ht="15" x14ac:dyDescent="0.2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</row>
    <row r="473" spans="1:19" ht="15" x14ac:dyDescent="0.2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</row>
    <row r="474" spans="1:19" ht="15" x14ac:dyDescent="0.2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</row>
    <row r="475" spans="1:19" ht="15" x14ac:dyDescent="0.2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</row>
    <row r="476" spans="1:19" ht="15" x14ac:dyDescent="0.2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</row>
    <row r="477" spans="1:19" ht="15" x14ac:dyDescent="0.2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</row>
    <row r="478" spans="1:19" ht="15" x14ac:dyDescent="0.2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</row>
    <row r="479" spans="1:19" ht="15" x14ac:dyDescent="0.2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</row>
    <row r="480" spans="1:19" ht="15" x14ac:dyDescent="0.2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</row>
    <row r="481" spans="1:19" ht="15" x14ac:dyDescent="0.2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</row>
    <row r="482" spans="1:19" ht="15" x14ac:dyDescent="0.2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</row>
    <row r="483" spans="1:19" ht="15" x14ac:dyDescent="0.2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</row>
    <row r="484" spans="1:19" ht="15" x14ac:dyDescent="0.2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</row>
    <row r="485" spans="1:19" ht="15" x14ac:dyDescent="0.2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</row>
    <row r="486" spans="1:19" ht="15" x14ac:dyDescent="0.2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</row>
    <row r="487" spans="1:19" ht="15" x14ac:dyDescent="0.2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</row>
    <row r="488" spans="1:19" ht="15" x14ac:dyDescent="0.2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</row>
    <row r="489" spans="1:19" ht="15" x14ac:dyDescent="0.2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</row>
    <row r="490" spans="1:19" ht="15" x14ac:dyDescent="0.2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</row>
    <row r="491" spans="1:19" ht="15" x14ac:dyDescent="0.2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</row>
    <row r="492" spans="1:19" ht="15" x14ac:dyDescent="0.2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</row>
    <row r="493" spans="1:19" ht="15" x14ac:dyDescent="0.2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</row>
    <row r="494" spans="1:19" ht="15" x14ac:dyDescent="0.2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</row>
    <row r="495" spans="1:19" ht="15" x14ac:dyDescent="0.2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</row>
    <row r="496" spans="1:19" ht="15" x14ac:dyDescent="0.2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</row>
    <row r="497" spans="1:19" ht="15" x14ac:dyDescent="0.2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</row>
    <row r="498" spans="1:19" ht="15" x14ac:dyDescent="0.2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</row>
    <row r="499" spans="1:19" ht="15" x14ac:dyDescent="0.2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</row>
    <row r="500" spans="1:19" ht="15" x14ac:dyDescent="0.2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</row>
    <row r="501" spans="1:19" ht="15" x14ac:dyDescent="0.2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</row>
    <row r="502" spans="1:19" ht="15" x14ac:dyDescent="0.2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</row>
    <row r="503" spans="1:19" ht="15" x14ac:dyDescent="0.2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</row>
    <row r="504" spans="1:19" ht="15" x14ac:dyDescent="0.2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</row>
    <row r="505" spans="1:19" ht="15" x14ac:dyDescent="0.2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</row>
    <row r="506" spans="1:19" ht="15" x14ac:dyDescent="0.2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</row>
    <row r="507" spans="1:19" ht="15" x14ac:dyDescent="0.2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</row>
    <row r="508" spans="1:19" ht="15" x14ac:dyDescent="0.2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</row>
    <row r="509" spans="1:19" ht="15" x14ac:dyDescent="0.2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</row>
    <row r="510" spans="1:19" ht="15" x14ac:dyDescent="0.2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</row>
    <row r="511" spans="1:19" ht="15" x14ac:dyDescent="0.2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</row>
    <row r="512" spans="1:19" ht="15" x14ac:dyDescent="0.2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</row>
    <row r="513" spans="1:19" ht="15" x14ac:dyDescent="0.2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</row>
    <row r="514" spans="1:19" ht="15" x14ac:dyDescent="0.2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</row>
    <row r="515" spans="1:19" ht="15" x14ac:dyDescent="0.2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</row>
    <row r="516" spans="1:19" ht="15" x14ac:dyDescent="0.2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</row>
    <row r="517" spans="1:19" ht="15" x14ac:dyDescent="0.2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</row>
    <row r="518" spans="1:19" ht="15" x14ac:dyDescent="0.2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</row>
    <row r="519" spans="1:19" ht="15" x14ac:dyDescent="0.2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</row>
    <row r="520" spans="1:19" ht="15" x14ac:dyDescent="0.2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</row>
    <row r="521" spans="1:19" ht="15" x14ac:dyDescent="0.2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</row>
    <row r="522" spans="1:19" ht="15" x14ac:dyDescent="0.2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</row>
    <row r="523" spans="1:19" ht="15" x14ac:dyDescent="0.2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</row>
    <row r="524" spans="1:19" ht="15" x14ac:dyDescent="0.2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</row>
    <row r="525" spans="1:19" ht="15" x14ac:dyDescent="0.2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</row>
    <row r="526" spans="1:19" ht="15" x14ac:dyDescent="0.2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</row>
    <row r="527" spans="1:19" ht="15" x14ac:dyDescent="0.2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</row>
    <row r="528" spans="1:19" ht="15" x14ac:dyDescent="0.2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</row>
    <row r="529" spans="1:19" ht="15" x14ac:dyDescent="0.2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</row>
    <row r="530" spans="1:19" ht="15" x14ac:dyDescent="0.2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</row>
    <row r="531" spans="1:19" ht="15" x14ac:dyDescent="0.2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</row>
    <row r="532" spans="1:19" ht="15" x14ac:dyDescent="0.2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</row>
    <row r="533" spans="1:19" ht="15" x14ac:dyDescent="0.2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</row>
    <row r="534" spans="1:19" ht="15" x14ac:dyDescent="0.2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</row>
    <row r="535" spans="1:19" ht="15" x14ac:dyDescent="0.2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</row>
    <row r="536" spans="1:19" ht="15" x14ac:dyDescent="0.2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</row>
    <row r="537" spans="1:19" ht="15" x14ac:dyDescent="0.2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</row>
    <row r="538" spans="1:19" ht="15" x14ac:dyDescent="0.2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</row>
    <row r="539" spans="1:19" ht="15" x14ac:dyDescent="0.2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</row>
    <row r="540" spans="1:19" ht="15" x14ac:dyDescent="0.2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</row>
    <row r="541" spans="1:19" ht="15" x14ac:dyDescent="0.2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</row>
    <row r="542" spans="1:19" ht="15" x14ac:dyDescent="0.2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</row>
    <row r="543" spans="1:19" ht="15" x14ac:dyDescent="0.2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</row>
    <row r="544" spans="1:19" ht="15" x14ac:dyDescent="0.2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</row>
    <row r="545" spans="1:19" ht="15" x14ac:dyDescent="0.2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</row>
    <row r="546" spans="1:19" ht="15" x14ac:dyDescent="0.2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</row>
    <row r="547" spans="1:19" ht="15" x14ac:dyDescent="0.2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</row>
    <row r="548" spans="1:19" ht="15" x14ac:dyDescent="0.2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</row>
    <row r="549" spans="1:19" ht="15" x14ac:dyDescent="0.2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</row>
    <row r="550" spans="1:19" ht="15" x14ac:dyDescent="0.2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</row>
    <row r="551" spans="1:19" ht="15" x14ac:dyDescent="0.2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</row>
    <row r="552" spans="1:19" ht="15" x14ac:dyDescent="0.2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</row>
    <row r="553" spans="1:19" ht="15" x14ac:dyDescent="0.2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</row>
    <row r="554" spans="1:19" ht="15" x14ac:dyDescent="0.2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</row>
    <row r="555" spans="1:19" ht="15" x14ac:dyDescent="0.2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</row>
    <row r="556" spans="1:19" ht="15" x14ac:dyDescent="0.2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</row>
    <row r="557" spans="1:19" ht="15" x14ac:dyDescent="0.2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</row>
    <row r="558" spans="1:19" ht="15" x14ac:dyDescent="0.2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</row>
    <row r="559" spans="1:19" ht="15" x14ac:dyDescent="0.2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</row>
    <row r="560" spans="1:19" ht="15" x14ac:dyDescent="0.2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</row>
    <row r="561" spans="1:19" ht="15" x14ac:dyDescent="0.2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</row>
    <row r="562" spans="1:19" ht="15" x14ac:dyDescent="0.2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</row>
    <row r="563" spans="1:19" ht="15" x14ac:dyDescent="0.2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</row>
    <row r="564" spans="1:19" ht="15" x14ac:dyDescent="0.2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</row>
    <row r="565" spans="1:19" ht="15" x14ac:dyDescent="0.2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</row>
    <row r="566" spans="1:19" ht="15" x14ac:dyDescent="0.2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</row>
    <row r="567" spans="1:19" ht="15" x14ac:dyDescent="0.2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</row>
    <row r="568" spans="1:19" ht="15" x14ac:dyDescent="0.2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</row>
    <row r="569" spans="1:19" ht="15" x14ac:dyDescent="0.2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</row>
    <row r="570" spans="1:19" ht="15" x14ac:dyDescent="0.2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</row>
    <row r="571" spans="1:19" ht="15" x14ac:dyDescent="0.2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</row>
    <row r="572" spans="1:19" ht="15" x14ac:dyDescent="0.2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</row>
    <row r="573" spans="1:19" ht="15" x14ac:dyDescent="0.2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</row>
    <row r="574" spans="1:19" ht="15" x14ac:dyDescent="0.2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</row>
    <row r="575" spans="1:19" ht="15" x14ac:dyDescent="0.2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</row>
    <row r="576" spans="1:19" ht="15" x14ac:dyDescent="0.2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</row>
    <row r="577" spans="1:19" ht="15" x14ac:dyDescent="0.2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</row>
    <row r="578" spans="1:19" ht="15" x14ac:dyDescent="0.2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</row>
    <row r="579" spans="1:19" ht="15" x14ac:dyDescent="0.2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</row>
    <row r="580" spans="1:19" ht="15" x14ac:dyDescent="0.2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</row>
    <row r="581" spans="1:19" ht="15" x14ac:dyDescent="0.2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</row>
    <row r="582" spans="1:19" ht="15" x14ac:dyDescent="0.2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</row>
    <row r="583" spans="1:19" ht="15" x14ac:dyDescent="0.2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</row>
    <row r="584" spans="1:19" ht="15" x14ac:dyDescent="0.2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</row>
    <row r="585" spans="1:19" ht="15" x14ac:dyDescent="0.2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</row>
    <row r="586" spans="1:19" ht="15" x14ac:dyDescent="0.2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</row>
    <row r="587" spans="1:19" ht="15" x14ac:dyDescent="0.2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</row>
    <row r="588" spans="1:19" ht="15" x14ac:dyDescent="0.2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</row>
    <row r="589" spans="1:19" ht="15" x14ac:dyDescent="0.2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</row>
    <row r="590" spans="1:19" ht="15" x14ac:dyDescent="0.2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</row>
    <row r="591" spans="1:19" ht="15" x14ac:dyDescent="0.2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</row>
    <row r="592" spans="1:19" ht="15" x14ac:dyDescent="0.2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</row>
    <row r="593" spans="1:19" ht="15" x14ac:dyDescent="0.2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</row>
    <row r="594" spans="1:19" ht="15" x14ac:dyDescent="0.2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</row>
    <row r="595" spans="1:19" ht="15" x14ac:dyDescent="0.2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</row>
    <row r="596" spans="1:19" ht="15" x14ac:dyDescent="0.2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</row>
    <row r="597" spans="1:19" ht="15" x14ac:dyDescent="0.2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</row>
    <row r="598" spans="1:19" ht="15" x14ac:dyDescent="0.2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</row>
  </sheetData>
  <mergeCells count="11">
    <mergeCell ref="N3:O3"/>
    <mergeCell ref="P3:Q3"/>
    <mergeCell ref="R3:S3"/>
    <mergeCell ref="T3:U3"/>
    <mergeCell ref="L3:M3"/>
    <mergeCell ref="J3:K3"/>
    <mergeCell ref="A3:A4"/>
    <mergeCell ref="B3:C3"/>
    <mergeCell ref="D3:E3"/>
    <mergeCell ref="F3:G3"/>
    <mergeCell ref="H3:I3"/>
  </mergeCells>
  <pageMargins left="0.70866141732283472" right="0.27559055118110237" top="1.299212598425197" bottom="0.55118110236220474" header="0.31496062992125984" footer="0.31496062992125984"/>
  <pageSetup paperSize="9" scale="76" orientation="landscape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Algodão em Pluma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915AB1-EDC3-4804-9899-37A98B13BF78}">
  <sheetPr>
    <pageSetUpPr fitToPage="1"/>
  </sheetPr>
  <dimension ref="A1:ANS631"/>
  <sheetViews>
    <sheetView showGridLines="0" topLeftCell="A6" zoomScale="96" zoomScaleNormal="96" zoomScaleSheetLayoutView="96" workbookViewId="0">
      <selection activeCell="A10" sqref="A1:XFD1048576"/>
    </sheetView>
  </sheetViews>
  <sheetFormatPr defaultColWidth="9.140625" defaultRowHeight="12.75" x14ac:dyDescent="0.25"/>
  <cols>
    <col min="1" max="1" width="17.140625" style="1" customWidth="1"/>
    <col min="2" max="2" width="9.5703125" style="1" bestFit="1" customWidth="1"/>
    <col min="3" max="3" width="7.85546875" style="1" customWidth="1"/>
    <col min="4" max="4" width="10.85546875" style="1" bestFit="1" customWidth="1"/>
    <col min="5" max="5" width="7.85546875" style="1" customWidth="1"/>
    <col min="6" max="6" width="9.5703125" style="1" bestFit="1" customWidth="1"/>
    <col min="7" max="7" width="7.85546875" style="1" customWidth="1"/>
    <col min="8" max="8" width="9.5703125" style="1" bestFit="1" customWidth="1"/>
    <col min="9" max="9" width="7.85546875" style="1" customWidth="1"/>
    <col min="10" max="10" width="9.5703125" style="1" bestFit="1" customWidth="1"/>
    <col min="11" max="11" width="7.85546875" style="1" customWidth="1"/>
    <col min="12" max="12" width="9.5703125" style="1" bestFit="1" customWidth="1"/>
    <col min="13" max="13" width="7.85546875" style="1" customWidth="1"/>
    <col min="14" max="14" width="9.5703125" style="1" bestFit="1" customWidth="1"/>
    <col min="15" max="15" width="7.85546875" style="1" customWidth="1"/>
    <col min="16" max="16" width="9.5703125" style="1" bestFit="1" customWidth="1"/>
    <col min="17" max="17" width="7.85546875" style="1" customWidth="1"/>
    <col min="18" max="18" width="9.5703125" style="1" bestFit="1" customWidth="1"/>
    <col min="19" max="19" width="7.85546875" style="1" customWidth="1"/>
    <col min="20" max="20" width="11" style="1" customWidth="1"/>
    <col min="21" max="22" width="7.85546875" style="1" customWidth="1"/>
    <col min="23" max="23" width="9.5703125" style="1" bestFit="1" customWidth="1"/>
    <col min="24" max="24" width="7.85546875" style="1" customWidth="1"/>
    <col min="25" max="25" width="9.5703125" style="1" bestFit="1" customWidth="1"/>
    <col min="26" max="16384" width="9.140625" style="1"/>
  </cols>
  <sheetData>
    <row r="1" spans="1:1059" x14ac:dyDescent="0.25">
      <c r="A1" s="44" t="s">
        <v>40</v>
      </c>
      <c r="B1" s="44"/>
      <c r="C1" s="44"/>
      <c r="D1" s="44"/>
      <c r="E1" s="44"/>
      <c r="F1" s="44"/>
      <c r="G1" s="44"/>
      <c r="H1" s="44"/>
      <c r="I1" s="44"/>
      <c r="J1" s="44"/>
      <c r="K1" s="44"/>
    </row>
    <row r="2" spans="1:1059" x14ac:dyDescent="0.25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</row>
    <row r="3" spans="1:1059" s="18" customFormat="1" ht="15" x14ac:dyDescent="0.25">
      <c r="A3" s="142" t="s">
        <v>30</v>
      </c>
      <c r="B3" s="141">
        <f>[7]Algodao!B5</f>
        <v>2015</v>
      </c>
      <c r="C3" s="134"/>
      <c r="D3" s="87">
        <f>[7]Algodao!D5</f>
        <v>2016</v>
      </c>
      <c r="E3" s="86"/>
      <c r="F3" s="141">
        <f>[7]Algodao!F5</f>
        <v>2017</v>
      </c>
      <c r="G3" s="137"/>
      <c r="H3" s="141">
        <f>[7]Algodao!H5</f>
        <v>2018</v>
      </c>
      <c r="I3" s="137"/>
      <c r="J3" s="141">
        <f>[7]Algodao!J5</f>
        <v>2019</v>
      </c>
      <c r="K3" s="137"/>
      <c r="L3" s="141">
        <f>[7]Algodao!L5</f>
        <v>2020</v>
      </c>
      <c r="M3" s="137"/>
      <c r="N3" s="141">
        <f>[7]Algodao!N5</f>
        <v>2021</v>
      </c>
      <c r="O3" s="137"/>
      <c r="P3" s="141">
        <f>[7]Algodao!P5</f>
        <v>2022</v>
      </c>
      <c r="Q3" s="137"/>
      <c r="R3" s="141">
        <f>[7]Algodao!R5</f>
        <v>2023</v>
      </c>
      <c r="S3" s="137"/>
      <c r="T3" s="141">
        <f>[7]Algodao!T5</f>
        <v>2024</v>
      </c>
      <c r="U3" s="137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  <c r="ANR3"/>
      <c r="ANS3"/>
    </row>
    <row r="4" spans="1:1059" s="18" customFormat="1" ht="45" x14ac:dyDescent="0.25">
      <c r="A4" s="143"/>
      <c r="B4" s="45" t="str">
        <f>[7]Algodao!B6</f>
        <v>Valor  (US$ milhões)</v>
      </c>
      <c r="C4" s="46" t="str">
        <f>[7]Algodao!C6</f>
        <v>Qtde  (mil t)</v>
      </c>
      <c r="D4" s="45" t="str">
        <f>[7]Algodao!D6</f>
        <v>Valor  (US$ milhões)</v>
      </c>
      <c r="E4" s="46" t="str">
        <f>[7]Algodao!E6</f>
        <v>Qtde  (mil t)</v>
      </c>
      <c r="F4" s="45" t="str">
        <f>[7]Algodao!F6</f>
        <v>Valor  (US$ milhões)</v>
      </c>
      <c r="G4" s="46" t="str">
        <f>[7]Algodao!G6</f>
        <v>Qtde  (mil t)</v>
      </c>
      <c r="H4" s="45" t="str">
        <f>[7]Algodao!H6</f>
        <v>Valor  (US$ milhões)</v>
      </c>
      <c r="I4" s="46" t="str">
        <f>[7]Algodao!I6</f>
        <v>Qtde  (mil t)</v>
      </c>
      <c r="J4" s="45" t="str">
        <f>[7]Algodao!J6</f>
        <v>Valor  (US$ milhões)</v>
      </c>
      <c r="K4" s="77" t="str">
        <f>[7]Algodao!K6</f>
        <v>Qtde  (mil t)</v>
      </c>
      <c r="L4" s="45" t="str">
        <f>[7]Algodao!L6</f>
        <v>Valor  (US$ milhões)</v>
      </c>
      <c r="M4" s="46" t="str">
        <f>[7]Algodao!M6</f>
        <v>Qtde  (mil t)</v>
      </c>
      <c r="N4" s="45" t="str">
        <f>[7]Algodao!N6</f>
        <v>Valor  (US$ milhões)</v>
      </c>
      <c r="O4" s="46" t="str">
        <f>[7]Algodao!O6</f>
        <v>Qtde  (mil t)</v>
      </c>
      <c r="P4" s="45" t="str">
        <f>[7]Algodao!P6</f>
        <v>Valor  (US$ milhões)</v>
      </c>
      <c r="Q4" s="46" t="str">
        <f>[7]Algodao!Q6</f>
        <v>Qtde  (mil t)</v>
      </c>
      <c r="R4" s="45" t="str">
        <f>[7]Algodao!R6</f>
        <v>Valor  (US$ milhões)</v>
      </c>
      <c r="S4" s="46" t="str">
        <f>[7]Algodao!S6</f>
        <v>Qtde  (mil t)</v>
      </c>
      <c r="T4" s="45" t="str">
        <f>[7]Algodao!T6</f>
        <v>Valor  (US$ milhões)</v>
      </c>
      <c r="U4" s="77" t="str">
        <f>[7]Algodao!U6</f>
        <v>Qtde  (mil t)</v>
      </c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</row>
    <row r="5" spans="1:1059" s="11" customFormat="1" ht="15" x14ac:dyDescent="0.25">
      <c r="A5" s="19" t="str">
        <f>[7]Algodao!A7</f>
        <v>Santos</v>
      </c>
      <c r="B5" s="79">
        <f>[7]Algodao!B7</f>
        <v>1167.557278</v>
      </c>
      <c r="C5" s="80">
        <f>[7]Algodao!C7</f>
        <v>748.46540300000004</v>
      </c>
      <c r="D5" s="80">
        <f>[7]Algodao!D7</f>
        <v>1186.140294</v>
      </c>
      <c r="E5" s="80">
        <f>[7]Algodao!E7</f>
        <v>781.85948499999995</v>
      </c>
      <c r="F5" s="80">
        <f>[7]Algodao!F7</f>
        <v>1320.7972789999999</v>
      </c>
      <c r="G5" s="80">
        <f>[7]Algodao!G7</f>
        <v>810.95349699999997</v>
      </c>
      <c r="H5" s="80">
        <f>[7]Algodao!H7</f>
        <v>1654.2168469999999</v>
      </c>
      <c r="I5" s="80">
        <f>[7]Algodao!I7</f>
        <v>954.42987100000005</v>
      </c>
      <c r="J5" s="80">
        <f>[7]Algodao!J7</f>
        <v>2571.427529</v>
      </c>
      <c r="K5" s="81">
        <f>[7]Algodao!K7</f>
        <v>1567.308239</v>
      </c>
      <c r="L5" s="79">
        <f>[7]Algodao!L7</f>
        <v>3110.494768</v>
      </c>
      <c r="M5" s="80">
        <f>[7]Algodao!M7</f>
        <v>2047.5436159999999</v>
      </c>
      <c r="N5" s="80">
        <f>[7]Algodao!N7</f>
        <v>3358.6029880000001</v>
      </c>
      <c r="O5" s="80">
        <f>[7]Algodao!O7</f>
        <v>1987.2292379999999</v>
      </c>
      <c r="P5" s="80">
        <f>[7]Algodao!P7</f>
        <v>3637.6059700000001</v>
      </c>
      <c r="Q5" s="80">
        <f>[7]Algodao!Q7</f>
        <v>1781.0310899999999</v>
      </c>
      <c r="R5" s="80">
        <f>[7]Algodao!R7</f>
        <v>2953.071093</v>
      </c>
      <c r="S5" s="80">
        <f>[7]Algodao!S7</f>
        <v>1551.540512</v>
      </c>
      <c r="T5" s="80">
        <f>[7]Algodao!T7</f>
        <v>4332.1221109999997</v>
      </c>
      <c r="U5" s="81">
        <f>[7]Algodao!U7</f>
        <v>2311.4712100000002</v>
      </c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</row>
    <row r="6" spans="1:1059" s="18" customFormat="1" ht="15" x14ac:dyDescent="0.25">
      <c r="A6" s="19" t="str">
        <f>[7]Algodao!A8</f>
        <v>Paranaguá</v>
      </c>
      <c r="B6" s="82">
        <f>[7]Algodao!B8</f>
        <v>111.584433</v>
      </c>
      <c r="C6" s="83">
        <f>[7]Algodao!C8</f>
        <v>73.956553</v>
      </c>
      <c r="D6" s="83">
        <f>[7]Algodao!D8</f>
        <v>18.089580000000002</v>
      </c>
      <c r="E6" s="83">
        <f>[7]Algodao!E8</f>
        <v>13.698644</v>
      </c>
      <c r="F6" s="83">
        <f>[7]Algodao!F8</f>
        <v>20.099706000000001</v>
      </c>
      <c r="G6" s="83">
        <f>[7]Algodao!G8</f>
        <v>11.817695000000001</v>
      </c>
      <c r="H6" s="83">
        <f>[7]Algodao!H8</f>
        <v>8.7862419999999997</v>
      </c>
      <c r="I6" s="83">
        <f>[7]Algodao!I8</f>
        <v>4.9954660000000004</v>
      </c>
      <c r="J6" s="83">
        <f>[7]Algodao!J8</f>
        <v>27.040351999999999</v>
      </c>
      <c r="K6" s="84">
        <f>[7]Algodao!K8</f>
        <v>17.567888</v>
      </c>
      <c r="L6" s="82">
        <f>[7]Algodao!L8</f>
        <v>60.905760000000001</v>
      </c>
      <c r="M6" s="83">
        <f>[7]Algodao!M8</f>
        <v>39.921737999999998</v>
      </c>
      <c r="N6" s="83">
        <f>[7]Algodao!N8</f>
        <v>27.747864</v>
      </c>
      <c r="O6" s="83">
        <f>[7]Algodao!O8</f>
        <v>15.480606</v>
      </c>
      <c r="P6" s="83">
        <f>[7]Algodao!P8</f>
        <v>16.56569</v>
      </c>
      <c r="Q6" s="83">
        <f>[7]Algodao!Q8</f>
        <v>6.7957090000000004</v>
      </c>
      <c r="R6" s="83">
        <f>[7]Algodao!R8</f>
        <v>71.593902999999997</v>
      </c>
      <c r="S6" s="83">
        <f>[7]Algodao!S8</f>
        <v>37.968646999999997</v>
      </c>
      <c r="T6" s="83">
        <f>[7]Algodao!T8</f>
        <v>47.717283000000002</v>
      </c>
      <c r="U6" s="84">
        <f>[7]Algodao!U8</f>
        <v>25.071750999999999</v>
      </c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</row>
    <row r="7" spans="1:1059" s="18" customFormat="1" ht="15" x14ac:dyDescent="0.25">
      <c r="A7" s="19" t="str">
        <f>[7]Algodao!A9</f>
        <v>Salvador</v>
      </c>
      <c r="B7" s="82">
        <f>[7]Algodao!B9</f>
        <v>6.6837210000000002</v>
      </c>
      <c r="C7" s="83">
        <f>[7]Algodao!C9</f>
        <v>5.45</v>
      </c>
      <c r="D7" s="83">
        <f>[7]Algodao!D9</f>
        <v>2.7444950000000001</v>
      </c>
      <c r="E7" s="83">
        <f>[7]Algodao!E9</f>
        <v>2.508</v>
      </c>
      <c r="F7" s="83">
        <f>[7]Algodao!F9</f>
        <v>8.0872729999999997</v>
      </c>
      <c r="G7" s="83">
        <f>[7]Algodao!G9</f>
        <v>6.1303929999999998</v>
      </c>
      <c r="H7" s="83">
        <f>[7]Algodao!H9</f>
        <v>14.802936000000001</v>
      </c>
      <c r="I7" s="83">
        <f>[7]Algodao!I9</f>
        <v>9.4472670000000001</v>
      </c>
      <c r="J7" s="83">
        <f>[7]Algodao!J9</f>
        <v>27.378236000000001</v>
      </c>
      <c r="K7" s="84">
        <f>[7]Algodao!K9</f>
        <v>20.272485</v>
      </c>
      <c r="L7" s="82">
        <f>[7]Algodao!L9</f>
        <v>44.179847000000002</v>
      </c>
      <c r="M7" s="83">
        <f>[7]Algodao!M9</f>
        <v>30.538360999999998</v>
      </c>
      <c r="N7" s="83">
        <f>[7]Algodao!N9</f>
        <v>8.1676939999999991</v>
      </c>
      <c r="O7" s="83">
        <f>[7]Algodao!O9</f>
        <v>5.6463950000000001</v>
      </c>
      <c r="P7" s="83">
        <f>[7]Algodao!P9</f>
        <v>11.590892999999999</v>
      </c>
      <c r="Q7" s="83">
        <f>[7]Algodao!Q9</f>
        <v>8.3543179999999992</v>
      </c>
      <c r="R7" s="83">
        <f>[7]Algodao!R9</f>
        <v>39.938651</v>
      </c>
      <c r="S7" s="83">
        <f>[7]Algodao!S9</f>
        <v>23.792693</v>
      </c>
      <c r="T7" s="83">
        <f>[7]Algodao!T9</f>
        <v>91.697680000000005</v>
      </c>
      <c r="U7" s="84">
        <f>[7]Algodao!U9</f>
        <v>51.430619</v>
      </c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</row>
    <row r="8" spans="1:1059" s="18" customFormat="1" ht="15" x14ac:dyDescent="0.25">
      <c r="A8" s="19" t="str">
        <f>[7]Algodao!A10</f>
        <v>São Francisco do Sul</v>
      </c>
      <c r="B8" s="82">
        <f>[7]Algodao!B10</f>
        <v>1.115645</v>
      </c>
      <c r="C8" s="83">
        <f>[7]Algodao!C10</f>
        <v>3.9638399999999998</v>
      </c>
      <c r="D8" s="83">
        <f>[7]Algodao!D10</f>
        <v>0.34852699999999998</v>
      </c>
      <c r="E8" s="83">
        <f>[7]Algodao!E10</f>
        <v>1.40219</v>
      </c>
      <c r="F8" s="83">
        <f>[7]Algodao!F10</f>
        <v>0</v>
      </c>
      <c r="G8" s="83">
        <f>[7]Algodao!G10</f>
        <v>0</v>
      </c>
      <c r="H8" s="83">
        <f>[7]Algodao!H10</f>
        <v>0.69682100000000002</v>
      </c>
      <c r="I8" s="83">
        <f>[7]Algodao!I10</f>
        <v>0.38079400000000002</v>
      </c>
      <c r="J8" s="83">
        <f>[7]Algodao!J10</f>
        <v>1.5883830000000001</v>
      </c>
      <c r="K8" s="84">
        <f>[7]Algodao!K10</f>
        <v>0.92766700000000002</v>
      </c>
      <c r="L8" s="82">
        <f>[7]Algodao!L10</f>
        <v>2.3752019999999998</v>
      </c>
      <c r="M8" s="83">
        <f>[7]Algodao!M10</f>
        <v>1.5028250000000001</v>
      </c>
      <c r="N8" s="83">
        <f>[7]Algodao!N10</f>
        <v>0</v>
      </c>
      <c r="O8" s="83">
        <f>[7]Algodao!O10</f>
        <v>0</v>
      </c>
      <c r="P8" s="83">
        <f>[7]Algodao!P10</f>
        <v>3.540359</v>
      </c>
      <c r="Q8" s="83">
        <f>[7]Algodao!Q10</f>
        <v>3.4688699999999999</v>
      </c>
      <c r="R8" s="83">
        <f>[7]Algodao!R10</f>
        <v>8.4117270000000008</v>
      </c>
      <c r="S8" s="83">
        <f>[7]Algodao!S10</f>
        <v>4.5426960000000003</v>
      </c>
      <c r="T8" s="83">
        <f>[7]Algodao!T10</f>
        <v>36.035074000000002</v>
      </c>
      <c r="U8" s="84">
        <f>[7]Algodao!U10</f>
        <v>19.437975999999999</v>
      </c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</row>
    <row r="9" spans="1:1059" s="18" customFormat="1" ht="15" x14ac:dyDescent="0.25">
      <c r="A9" s="19" t="str">
        <f>[7]Algodao!A11</f>
        <v>Sul Outros</v>
      </c>
      <c r="B9" s="82">
        <f>[7]Algodao!B11</f>
        <v>2.882682</v>
      </c>
      <c r="C9" s="83">
        <f>[7]Algodao!C11</f>
        <v>2.0616029999999999</v>
      </c>
      <c r="D9" s="83">
        <f>[7]Algodao!D11</f>
        <v>7.7270479999999999</v>
      </c>
      <c r="E9" s="83">
        <f>[7]Algodao!E11</f>
        <v>5.0362920000000004</v>
      </c>
      <c r="F9" s="83">
        <f>[7]Algodao!F11</f>
        <v>7.8410700000000002</v>
      </c>
      <c r="G9" s="83">
        <f>[7]Algodao!G11</f>
        <v>4.5779610000000002</v>
      </c>
      <c r="H9" s="83">
        <f>[7]Algodao!H11</f>
        <v>6.2826769999999996</v>
      </c>
      <c r="I9" s="83">
        <f>[7]Algodao!I11</f>
        <v>3.7797800000000001</v>
      </c>
      <c r="J9" s="83">
        <f>[7]Algodao!J11</f>
        <v>0.70954200000000001</v>
      </c>
      <c r="K9" s="84">
        <f>[7]Algodao!K11</f>
        <v>0.46214499999999997</v>
      </c>
      <c r="L9" s="82">
        <f>[7]Algodao!L11</f>
        <v>0.57625999999999999</v>
      </c>
      <c r="M9" s="83">
        <f>[7]Algodao!M11</f>
        <v>0.45772000000000002</v>
      </c>
      <c r="N9" s="83">
        <f>[7]Algodao!N11</f>
        <v>0.66264599999999996</v>
      </c>
      <c r="O9" s="83">
        <f>[7]Algodao!O11</f>
        <v>0.37109700000000001</v>
      </c>
      <c r="P9" s="83">
        <f>[7]Algodao!P11</f>
        <v>0.150396</v>
      </c>
      <c r="Q9" s="83">
        <f>[7]Algodao!Q11</f>
        <v>4.9952000000000003E-2</v>
      </c>
      <c r="R9" s="83">
        <f>[7]Algodao!R11</f>
        <v>0.77263800000000005</v>
      </c>
      <c r="S9" s="83">
        <f>[7]Algodao!S11</f>
        <v>0.35459400000000002</v>
      </c>
      <c r="T9" s="83">
        <f>[7]Algodao!T11</f>
        <v>16.962633</v>
      </c>
      <c r="U9" s="84">
        <f>[7]Algodao!U11</f>
        <v>8.7280270000000009</v>
      </c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</row>
    <row r="10" spans="1:1059" s="18" customFormat="1" ht="15" x14ac:dyDescent="0.25">
      <c r="A10" s="19" t="str">
        <f>[7]Algodao!A12</f>
        <v>Fortaleza</v>
      </c>
      <c r="B10" s="82">
        <f>[7]Algodao!B12</f>
        <v>0</v>
      </c>
      <c r="C10" s="83">
        <f>[7]Algodao!C12</f>
        <v>0</v>
      </c>
      <c r="D10" s="83">
        <f>[7]Algodao!D12</f>
        <v>0</v>
      </c>
      <c r="E10" s="83">
        <f>[7]Algodao!E12</f>
        <v>0</v>
      </c>
      <c r="F10" s="83">
        <f>[7]Algodao!F12</f>
        <v>0</v>
      </c>
      <c r="G10" s="83">
        <f>[7]Algodao!G12</f>
        <v>0</v>
      </c>
      <c r="H10" s="83">
        <f>[7]Algodao!H12</f>
        <v>0</v>
      </c>
      <c r="I10" s="83">
        <f>[7]Algodao!I12</f>
        <v>0</v>
      </c>
      <c r="J10" s="83">
        <f>[7]Algodao!J12</f>
        <v>0</v>
      </c>
      <c r="K10" s="84">
        <f>[7]Algodao!K12</f>
        <v>0</v>
      </c>
      <c r="L10" s="82">
        <f>[7]Algodao!L12</f>
        <v>0</v>
      </c>
      <c r="M10" s="83">
        <f>[7]Algodao!M12</f>
        <v>0</v>
      </c>
      <c r="N10" s="83">
        <f>[7]Algodao!N12</f>
        <v>0</v>
      </c>
      <c r="O10" s="83">
        <f>[7]Algodao!O12</f>
        <v>0</v>
      </c>
      <c r="P10" s="83">
        <f>[7]Algodao!P12</f>
        <v>0</v>
      </c>
      <c r="Q10" s="83">
        <f>[7]Algodao!Q12</f>
        <v>0</v>
      </c>
      <c r="R10" s="83">
        <f>[7]Algodao!R12</f>
        <v>0</v>
      </c>
      <c r="S10" s="83">
        <f>[7]Algodao!S12</f>
        <v>0</v>
      </c>
      <c r="T10" s="83">
        <f>[7]Algodao!T12</f>
        <v>0.19153999999999999</v>
      </c>
      <c r="U10" s="84">
        <f>[7]Algodao!U12</f>
        <v>8.8524000000000005E-2</v>
      </c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</row>
    <row r="11" spans="1:1059" s="18" customFormat="1" ht="15" x14ac:dyDescent="0.25">
      <c r="A11" s="19" t="str">
        <f>[7]Algodao!A13</f>
        <v>Manaus</v>
      </c>
      <c r="B11" s="82">
        <f>[7]Algodao!B13</f>
        <v>0</v>
      </c>
      <c r="C11" s="83">
        <f>[7]Algodao!C13</f>
        <v>0</v>
      </c>
      <c r="D11" s="83">
        <f>[7]Algodao!D13</f>
        <v>0</v>
      </c>
      <c r="E11" s="83">
        <f>[7]Algodao!E13</f>
        <v>0</v>
      </c>
      <c r="F11" s="83">
        <f>[7]Algodao!F13</f>
        <v>0</v>
      </c>
      <c r="G11" s="83">
        <f>[7]Algodao!G13</f>
        <v>0</v>
      </c>
      <c r="H11" s="83">
        <f>[7]Algodao!H13</f>
        <v>0</v>
      </c>
      <c r="I11" s="83">
        <f>[7]Algodao!I13</f>
        <v>0</v>
      </c>
      <c r="J11" s="83">
        <f>[7]Algodao!J13</f>
        <v>11.086821</v>
      </c>
      <c r="K11" s="84">
        <f>[7]Algodao!K13</f>
        <v>6.4355919999999998</v>
      </c>
      <c r="L11" s="82">
        <f>[7]Algodao!L13</f>
        <v>7.9703679999999997</v>
      </c>
      <c r="M11" s="83">
        <f>[7]Algodao!M13</f>
        <v>5.101146</v>
      </c>
      <c r="N11" s="83">
        <f>[7]Algodao!N13</f>
        <v>12.365410000000001</v>
      </c>
      <c r="O11" s="83">
        <f>[7]Algodao!O13</f>
        <v>8.294397</v>
      </c>
      <c r="P11" s="83">
        <f>[7]Algodao!P13</f>
        <v>6.8483359999999998</v>
      </c>
      <c r="Q11" s="83">
        <f>[7]Algodao!Q13</f>
        <v>4.0238240000000003</v>
      </c>
      <c r="R11" s="83">
        <f>[7]Algodao!R13</f>
        <v>0</v>
      </c>
      <c r="S11" s="83">
        <f>[7]Algodao!S13</f>
        <v>0</v>
      </c>
      <c r="T11" s="83">
        <f>[7]Algodao!T13</f>
        <v>0</v>
      </c>
      <c r="U11" s="84">
        <f>[7]Algodao!U13</f>
        <v>0</v>
      </c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</row>
    <row r="12" spans="1:1059" s="18" customFormat="1" ht="15" x14ac:dyDescent="0.25">
      <c r="A12" s="19" t="str">
        <f>[7]Algodao!A14</f>
        <v>Rio de Janeiro</v>
      </c>
      <c r="B12" s="82">
        <f>[7]Algodao!B14</f>
        <v>0</v>
      </c>
      <c r="C12" s="83">
        <f>[7]Algodao!C14</f>
        <v>0</v>
      </c>
      <c r="D12" s="83">
        <f>[7]Algodao!D14</f>
        <v>0</v>
      </c>
      <c r="E12" s="83">
        <f>[7]Algodao!E14</f>
        <v>0</v>
      </c>
      <c r="F12" s="83">
        <f>[7]Algodao!F14</f>
        <v>0</v>
      </c>
      <c r="G12" s="83">
        <f>[7]Algodao!G14</f>
        <v>0</v>
      </c>
      <c r="H12" s="83">
        <f>[7]Algodao!H14</f>
        <v>0</v>
      </c>
      <c r="I12" s="83">
        <f>[7]Algodao!I14</f>
        <v>0</v>
      </c>
      <c r="J12" s="83">
        <f>[7]Algodao!J14</f>
        <v>0</v>
      </c>
      <c r="K12" s="84">
        <f>[7]Algodao!K14</f>
        <v>0</v>
      </c>
      <c r="L12" s="82">
        <f>[7]Algodao!L14</f>
        <v>0</v>
      </c>
      <c r="M12" s="83">
        <f>[7]Algodao!M14</f>
        <v>0</v>
      </c>
      <c r="N12" s="83">
        <f>[7]Algodao!N14</f>
        <v>0</v>
      </c>
      <c r="O12" s="83">
        <f>[7]Algodao!O14</f>
        <v>0</v>
      </c>
      <c r="P12" s="83">
        <f>[7]Algodao!P14</f>
        <v>0</v>
      </c>
      <c r="Q12" s="83">
        <f>[7]Algodao!Q14</f>
        <v>0</v>
      </c>
      <c r="R12" s="83">
        <f>[7]Algodao!R14</f>
        <v>0</v>
      </c>
      <c r="S12" s="83">
        <f>[7]Algodao!S14</f>
        <v>0</v>
      </c>
      <c r="T12" s="83">
        <f>[7]Algodao!T14</f>
        <v>3.006157</v>
      </c>
      <c r="U12" s="84">
        <f>[7]Algodao!U14</f>
        <v>1.4449419999999999</v>
      </c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</row>
    <row r="13" spans="1:1059" s="18" customFormat="1" ht="15" x14ac:dyDescent="0.25">
      <c r="A13" s="19" t="str">
        <f>[7]Algodao!A15</f>
        <v>CO Outros</v>
      </c>
      <c r="B13" s="82">
        <f>[7]Algodao!B15</f>
        <v>0</v>
      </c>
      <c r="C13" s="83">
        <f>[7]Algodao!C15</f>
        <v>0</v>
      </c>
      <c r="D13" s="83">
        <f>[7]Algodao!D15</f>
        <v>0.40690300000000001</v>
      </c>
      <c r="E13" s="83">
        <f>[7]Algodao!E15</f>
        <v>0.29769299999999999</v>
      </c>
      <c r="F13" s="83">
        <f>[7]Algodao!F15</f>
        <v>0.676875</v>
      </c>
      <c r="G13" s="83">
        <f>[7]Algodao!G15</f>
        <v>0.459899</v>
      </c>
      <c r="H13" s="83">
        <f>[7]Algodao!H15</f>
        <v>0.40745100000000001</v>
      </c>
      <c r="I13" s="83">
        <f>[7]Algodao!I15</f>
        <v>0.24807799999999999</v>
      </c>
      <c r="J13" s="83">
        <f>[7]Algodao!J15</f>
        <v>0.84270900000000004</v>
      </c>
      <c r="K13" s="84">
        <f>[7]Algodao!K15</f>
        <v>0.52967600000000004</v>
      </c>
      <c r="L13" s="82">
        <f>[7]Algodao!L15</f>
        <v>0</v>
      </c>
      <c r="M13" s="83">
        <f>[7]Algodao!M15</f>
        <v>0</v>
      </c>
      <c r="N13" s="83">
        <f>[7]Algodao!N15</f>
        <v>0</v>
      </c>
      <c r="O13" s="83">
        <f>[7]Algodao!O15</f>
        <v>0</v>
      </c>
      <c r="P13" s="83">
        <f>[7]Algodao!P15</f>
        <v>0</v>
      </c>
      <c r="Q13" s="83">
        <f>[7]Algodao!Q15</f>
        <v>0</v>
      </c>
      <c r="R13" s="83">
        <f>[7]Algodao!R15</f>
        <v>0</v>
      </c>
      <c r="S13" s="83">
        <f>[7]Algodao!S15</f>
        <v>0</v>
      </c>
      <c r="T13" s="83">
        <f>[7]Algodao!T15</f>
        <v>0</v>
      </c>
      <c r="U13" s="84">
        <f>[7]Algodao!U15</f>
        <v>0</v>
      </c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</row>
    <row r="14" spans="1:1059" s="18" customFormat="1" ht="15" x14ac:dyDescent="0.25">
      <c r="A14" s="19" t="str">
        <f>[7]Algodao!A16</f>
        <v>SE Outros</v>
      </c>
      <c r="B14" s="82">
        <f>[7]Algodao!B16</f>
        <v>6.0000000000000002E-6</v>
      </c>
      <c r="C14" s="83">
        <f>[7]Algodao!C16</f>
        <v>6.0000000000000002E-6</v>
      </c>
      <c r="D14" s="83">
        <f>[7]Algodao!D16</f>
        <v>0</v>
      </c>
      <c r="E14" s="83">
        <f>[7]Algodao!E16</f>
        <v>0</v>
      </c>
      <c r="F14" s="83">
        <f>[7]Algodao!F16</f>
        <v>0</v>
      </c>
      <c r="G14" s="83">
        <f>[7]Algodao!G16</f>
        <v>0</v>
      </c>
      <c r="H14" s="83">
        <f>[7]Algodao!H16</f>
        <v>1.42641</v>
      </c>
      <c r="I14" s="83">
        <f>[7]Algodao!I16</f>
        <v>0.83674300000000001</v>
      </c>
      <c r="J14" s="83">
        <f>[7]Algodao!J16</f>
        <v>0.27756399999999998</v>
      </c>
      <c r="K14" s="84">
        <f>[7]Algodao!K16</f>
        <v>0.159078</v>
      </c>
      <c r="L14" s="82">
        <f>[7]Algodao!L16</f>
        <v>0.41414400000000001</v>
      </c>
      <c r="M14" s="83">
        <f>[7]Algodao!M16</f>
        <v>0.35199999999999998</v>
      </c>
      <c r="N14" s="83">
        <f>[7]Algodao!N16</f>
        <v>0.109448</v>
      </c>
      <c r="O14" s="83">
        <f>[7]Algodao!O16</f>
        <v>8.8676000000000005E-2</v>
      </c>
      <c r="P14" s="83">
        <f>[7]Algodao!P16</f>
        <v>2.3E-5</v>
      </c>
      <c r="Q14" s="83">
        <f>[7]Algodao!Q16</f>
        <v>2.32E-4</v>
      </c>
      <c r="R14" s="83">
        <f>[7]Algodao!R16</f>
        <v>0</v>
      </c>
      <c r="S14" s="83">
        <f>[7]Algodao!S16</f>
        <v>0</v>
      </c>
      <c r="T14" s="83">
        <f>[7]Algodao!T16</f>
        <v>7.1331090000000001</v>
      </c>
      <c r="U14" s="84">
        <f>[7]Algodao!U16</f>
        <v>3.7321339999999998</v>
      </c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</row>
    <row r="15" spans="1:1059" s="18" customFormat="1" ht="15" x14ac:dyDescent="0.25">
      <c r="A15" s="47" t="str">
        <f>[7]Algodao!A17</f>
        <v>Total</v>
      </c>
      <c r="B15" s="48">
        <f>[7]Algodao!B17</f>
        <v>1289.8237650000001</v>
      </c>
      <c r="C15" s="49">
        <f>[7]Algodao!C17</f>
        <v>833.89740500000005</v>
      </c>
      <c r="D15" s="49">
        <f>[7]Algodao!D17</f>
        <v>1215.4568470000002</v>
      </c>
      <c r="E15" s="49">
        <f>[7]Algodao!E17</f>
        <v>804.80230399999994</v>
      </c>
      <c r="F15" s="49">
        <f>[7]Algodao!F17</f>
        <v>1357.502203</v>
      </c>
      <c r="G15" s="49">
        <f>[7]Algodao!G17</f>
        <v>833.93944499999986</v>
      </c>
      <c r="H15" s="49">
        <f>[7]Algodao!H17</f>
        <v>1686.6193839999999</v>
      </c>
      <c r="I15" s="49">
        <f>[7]Algodao!I17</f>
        <v>974.11799899999994</v>
      </c>
      <c r="J15" s="49">
        <f>[7]Algodao!J17</f>
        <v>2640.3511359999998</v>
      </c>
      <c r="K15" s="50">
        <f>[7]Algodao!K17</f>
        <v>1613.6627700000001</v>
      </c>
      <c r="L15" s="48">
        <f>[7]Algodao!L17</f>
        <v>3226.9163489999996</v>
      </c>
      <c r="M15" s="49">
        <f>[7]Algodao!M17</f>
        <v>2125.4174059999996</v>
      </c>
      <c r="N15" s="49">
        <f>[7]Algodao!N17</f>
        <v>3407.6560500000001</v>
      </c>
      <c r="O15" s="49">
        <f>[7]Algodao!O17</f>
        <v>2017.1104089999999</v>
      </c>
      <c r="P15" s="49">
        <f>[7]Algodao!P17</f>
        <v>3676.3016670000002</v>
      </c>
      <c r="Q15" s="49">
        <f>[7]Algodao!Q17</f>
        <v>1803.7239950000001</v>
      </c>
      <c r="R15" s="49">
        <f>[7]Algodao!R17</f>
        <v>3073.788012</v>
      </c>
      <c r="S15" s="49">
        <f>[7]Algodao!S17</f>
        <v>1618.1991420000002</v>
      </c>
      <c r="T15" s="49">
        <f>[7]Algodao!T17</f>
        <v>4534.8655869999993</v>
      </c>
      <c r="U15" s="50">
        <f>[7]Algodao!U17</f>
        <v>2421.4051830000003</v>
      </c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</row>
    <row r="16" spans="1:1059" s="18" customFormat="1" ht="15" x14ac:dyDescent="0.25">
      <c r="A16" s="78" t="str">
        <f>[2]Planilha1!$E$6</f>
        <v>Fonte: Ministério da Fazenda/Decex/Secex (www.comexstat.mdic.gov.br) - 30/11/2024, inclusive.</v>
      </c>
      <c r="B16" s="78"/>
      <c r="C16" s="78"/>
      <c r="D16" s="78"/>
      <c r="E16" s="78"/>
      <c r="F16" s="78"/>
      <c r="G16" s="78"/>
      <c r="H16" s="78"/>
      <c r="I16" s="78"/>
      <c r="J16" s="78"/>
      <c r="K16" s="78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</row>
    <row r="17" spans="1:91" s="18" customFormat="1" ht="15" x14ac:dyDescent="0.25">
      <c r="A17" s="7" t="s">
        <v>20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</row>
    <row r="18" spans="1:91" s="18" customFormat="1" ht="15" x14ac:dyDescent="0.25">
      <c r="A18" s="6" t="s">
        <v>23</v>
      </c>
      <c r="B18" s="6"/>
      <c r="C18" s="6"/>
      <c r="D18" s="6"/>
      <c r="E18" s="6"/>
      <c r="F18" s="6"/>
      <c r="G18" s="6"/>
      <c r="H18" s="6"/>
      <c r="I18" s="6"/>
      <c r="J18" s="6"/>
      <c r="K18" s="6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</row>
    <row r="19" spans="1:91" s="18" customFormat="1" ht="15" x14ac:dyDescent="0.25">
      <c r="A19" s="6" t="s">
        <v>24</v>
      </c>
      <c r="B19" s="6"/>
      <c r="C19" s="6"/>
      <c r="D19" s="6"/>
      <c r="E19" s="6"/>
      <c r="F19" s="6"/>
      <c r="G19" s="6"/>
      <c r="H19" s="6"/>
      <c r="I19" s="6"/>
      <c r="J19" s="6"/>
      <c r="K19" s="6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</row>
    <row r="20" spans="1:91" s="18" customFormat="1" ht="15" x14ac:dyDescent="0.25">
      <c r="A20" s="6" t="s">
        <v>25</v>
      </c>
      <c r="B20" s="6"/>
      <c r="C20" s="6"/>
      <c r="D20" s="6"/>
      <c r="E20" s="6"/>
      <c r="F20" s="6"/>
      <c r="G20" s="6"/>
      <c r="H20" s="6"/>
      <c r="I20" s="6"/>
      <c r="J20" s="6"/>
      <c r="K20" s="6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</row>
    <row r="21" spans="1:91" s="18" customFormat="1" ht="15" x14ac:dyDescent="0.2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</row>
    <row r="22" spans="1:91" s="18" customFormat="1" ht="15.75" x14ac:dyDescent="0.25">
      <c r="A22" s="104" t="s">
        <v>44</v>
      </c>
      <c r="B22" s="5"/>
      <c r="C22" s="5"/>
      <c r="D22" s="5"/>
      <c r="E22" s="5"/>
      <c r="F22" s="5"/>
      <c r="G22" s="5"/>
      <c r="H22" s="5"/>
      <c r="I22" s="5"/>
      <c r="J22" s="5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</row>
    <row r="23" spans="1:91" ht="37.5" customHeight="1" x14ac:dyDescent="0.25">
      <c r="A23" s="110" t="s">
        <v>16</v>
      </c>
      <c r="B23" s="111"/>
      <c r="C23" s="112" t="s">
        <v>42</v>
      </c>
      <c r="D23" s="112" t="s">
        <v>17</v>
      </c>
      <c r="E23" s="112" t="s">
        <v>43</v>
      </c>
      <c r="F23" s="112" t="s">
        <v>18</v>
      </c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</row>
    <row r="24" spans="1:91" ht="15.75" hidden="1" customHeight="1" x14ac:dyDescent="0.25">
      <c r="A24" s="105" t="s">
        <v>26</v>
      </c>
      <c r="B24" s="105"/>
      <c r="C24" s="138" t="s">
        <v>21</v>
      </c>
      <c r="D24" s="109" t="s">
        <v>22</v>
      </c>
      <c r="E24" s="106">
        <v>72</v>
      </c>
      <c r="F24" s="107">
        <v>43952</v>
      </c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</row>
    <row r="25" spans="1:91" ht="15.75" hidden="1" x14ac:dyDescent="0.25">
      <c r="A25" s="105" t="s">
        <v>27</v>
      </c>
      <c r="B25" s="108"/>
      <c r="C25" s="139"/>
      <c r="D25" s="109" t="s">
        <v>22</v>
      </c>
      <c r="E25" s="106">
        <v>77.45</v>
      </c>
      <c r="F25" s="107">
        <v>44317</v>
      </c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</row>
    <row r="26" spans="1:91" ht="15.75" x14ac:dyDescent="0.25">
      <c r="A26" s="105" t="s">
        <v>33</v>
      </c>
      <c r="B26" s="105"/>
      <c r="C26" s="139"/>
      <c r="D26" s="109" t="s">
        <v>22</v>
      </c>
      <c r="E26" s="106">
        <v>82.6</v>
      </c>
      <c r="F26" s="107">
        <v>44682</v>
      </c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</row>
    <row r="27" spans="1:91" ht="15.75" x14ac:dyDescent="0.25">
      <c r="A27" s="105" t="s">
        <v>45</v>
      </c>
      <c r="B27" s="105"/>
      <c r="C27" s="139"/>
      <c r="D27" s="109" t="s">
        <v>22</v>
      </c>
      <c r="E27" s="106">
        <v>120.45</v>
      </c>
      <c r="F27" s="107">
        <v>45047</v>
      </c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</row>
    <row r="28" spans="1:91" ht="15.75" x14ac:dyDescent="0.25">
      <c r="A28" s="105" t="s">
        <v>46</v>
      </c>
      <c r="B28" s="105"/>
      <c r="C28" s="139"/>
      <c r="D28" s="109" t="s">
        <v>47</v>
      </c>
      <c r="E28" s="106">
        <v>119.09</v>
      </c>
      <c r="F28" s="107">
        <v>45413</v>
      </c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</row>
    <row r="29" spans="1:91" ht="15.75" x14ac:dyDescent="0.25">
      <c r="A29" s="105" t="s">
        <v>89</v>
      </c>
      <c r="B29" s="105"/>
      <c r="C29" s="140"/>
      <c r="D29" s="109" t="s">
        <v>47</v>
      </c>
      <c r="E29" s="106">
        <v>114.58</v>
      </c>
      <c r="F29" s="107">
        <v>45778</v>
      </c>
      <c r="G29" s="3"/>
      <c r="H29" s="3"/>
      <c r="I29"/>
      <c r="J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</row>
    <row r="30" spans="1:91" ht="15" x14ac:dyDescent="0.25">
      <c r="A30" s="3" t="s">
        <v>19</v>
      </c>
      <c r="B30" s="3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</row>
    <row r="31" spans="1:91" ht="15" x14ac:dyDescent="0.2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</row>
    <row r="32" spans="1:91" ht="15" x14ac:dyDescent="0.2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</row>
    <row r="33" spans="1:91" ht="15" x14ac:dyDescent="0.2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</row>
    <row r="34" spans="1:91" ht="15" x14ac:dyDescent="0.2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</row>
    <row r="35" spans="1:91" ht="15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</row>
    <row r="36" spans="1:91" ht="15" x14ac:dyDescent="0.2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</row>
    <row r="37" spans="1:91" ht="15" x14ac:dyDescent="0.2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</row>
    <row r="38" spans="1:91" ht="15" x14ac:dyDescent="0.2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</row>
    <row r="39" spans="1:91" ht="15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</row>
    <row r="40" spans="1:91" ht="15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</row>
    <row r="41" spans="1:91" ht="15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</row>
    <row r="42" spans="1:91" ht="15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</row>
    <row r="43" spans="1:91" ht="15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</row>
    <row r="44" spans="1:91" ht="15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</row>
    <row r="45" spans="1:91" ht="15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</row>
    <row r="46" spans="1:91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</row>
    <row r="47" spans="1:91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</row>
    <row r="48" spans="1:91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</row>
    <row r="49" spans="1:91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</row>
    <row r="50" spans="1:91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</row>
    <row r="51" spans="1:91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</row>
    <row r="52" spans="1:91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</row>
    <row r="53" spans="1:91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</row>
    <row r="54" spans="1:91" ht="15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</row>
    <row r="55" spans="1:91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</row>
    <row r="56" spans="1:91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</row>
    <row r="57" spans="1:91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</row>
    <row r="58" spans="1:91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</row>
    <row r="59" spans="1:91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</row>
    <row r="60" spans="1:91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</row>
    <row r="61" spans="1:91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</row>
    <row r="62" spans="1:91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</row>
    <row r="63" spans="1:91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</row>
    <row r="64" spans="1:91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</row>
    <row r="65" spans="1:91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</row>
    <row r="66" spans="1:91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</row>
    <row r="67" spans="1:91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</row>
    <row r="68" spans="1:91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</row>
    <row r="69" spans="1:91" ht="8.4499999999999993" customHeight="1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</row>
    <row r="70" spans="1:91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</row>
    <row r="71" spans="1:91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</row>
    <row r="72" spans="1:91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</row>
    <row r="73" spans="1:91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</row>
    <row r="74" spans="1:91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</row>
    <row r="75" spans="1:91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</row>
    <row r="76" spans="1:91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</row>
    <row r="77" spans="1:91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</row>
    <row r="78" spans="1:91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</row>
    <row r="79" spans="1:91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</row>
    <row r="80" spans="1:91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</row>
    <row r="81" spans="1:91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</row>
    <row r="82" spans="1:91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</row>
    <row r="83" spans="1:91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</row>
    <row r="84" spans="1:91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</row>
    <row r="85" spans="1:91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</row>
    <row r="86" spans="1:91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</row>
    <row r="87" spans="1:91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</row>
    <row r="88" spans="1:91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</row>
    <row r="89" spans="1:91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</row>
    <row r="90" spans="1:91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</row>
    <row r="91" spans="1:91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</row>
    <row r="92" spans="1:91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</row>
    <row r="93" spans="1:91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</row>
    <row r="94" spans="1:91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</row>
    <row r="95" spans="1:91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</row>
    <row r="96" spans="1:91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</row>
    <row r="97" spans="1:91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</row>
    <row r="98" spans="1:91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</row>
    <row r="99" spans="1:91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</row>
    <row r="100" spans="1:91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</row>
    <row r="101" spans="1:91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</row>
    <row r="102" spans="1:91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</row>
    <row r="103" spans="1:91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</row>
    <row r="104" spans="1:91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</row>
    <row r="105" spans="1:91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</row>
    <row r="106" spans="1:91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</row>
    <row r="107" spans="1:91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</row>
    <row r="108" spans="1:91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</row>
    <row r="109" spans="1:91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</row>
    <row r="110" spans="1:91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</row>
    <row r="111" spans="1:91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</row>
    <row r="112" spans="1:91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</row>
    <row r="113" spans="1:91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</row>
    <row r="114" spans="1:91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</row>
    <row r="115" spans="1:91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</row>
    <row r="116" spans="1:91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</row>
    <row r="117" spans="1:91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</row>
    <row r="118" spans="1:91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</row>
    <row r="119" spans="1:91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</row>
    <row r="120" spans="1:91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</row>
    <row r="121" spans="1:91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</row>
    <row r="122" spans="1:91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</row>
    <row r="123" spans="1:91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</row>
    <row r="124" spans="1:91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</row>
    <row r="125" spans="1:91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</row>
    <row r="126" spans="1:91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</row>
    <row r="127" spans="1:91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</row>
    <row r="128" spans="1:91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</row>
    <row r="129" spans="1:91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</row>
    <row r="130" spans="1:91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</row>
    <row r="131" spans="1:91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</row>
    <row r="132" spans="1:91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</row>
    <row r="133" spans="1:91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</row>
    <row r="134" spans="1:91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</row>
    <row r="135" spans="1:91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</row>
    <row r="136" spans="1:91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</row>
    <row r="137" spans="1:91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</row>
    <row r="138" spans="1:91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</row>
    <row r="139" spans="1:91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</row>
    <row r="140" spans="1:91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</row>
    <row r="141" spans="1:91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</row>
    <row r="142" spans="1:91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</row>
    <row r="143" spans="1:91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</row>
    <row r="144" spans="1:91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</row>
    <row r="145" spans="1:91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</row>
    <row r="146" spans="1:91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</row>
    <row r="147" spans="1:91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</row>
    <row r="148" spans="1:91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</row>
    <row r="149" spans="1:91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</row>
    <row r="150" spans="1:91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</row>
    <row r="151" spans="1:91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</row>
    <row r="152" spans="1:91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</row>
    <row r="153" spans="1:91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</row>
    <row r="154" spans="1:91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</row>
    <row r="155" spans="1:91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</row>
    <row r="156" spans="1:91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</row>
    <row r="157" spans="1:91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</row>
    <row r="158" spans="1:91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</row>
    <row r="159" spans="1:91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</row>
    <row r="160" spans="1:91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</row>
    <row r="161" spans="1:91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</row>
    <row r="162" spans="1:91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</row>
    <row r="163" spans="1:91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</row>
    <row r="164" spans="1:91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</row>
    <row r="165" spans="1:91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</row>
    <row r="166" spans="1:91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</row>
    <row r="167" spans="1:91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</row>
    <row r="168" spans="1:91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</row>
    <row r="169" spans="1:91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</row>
    <row r="170" spans="1:91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</row>
    <row r="171" spans="1:91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</row>
    <row r="172" spans="1:91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</row>
    <row r="173" spans="1:91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</row>
    <row r="174" spans="1:91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</row>
    <row r="175" spans="1:91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</row>
    <row r="176" spans="1:91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</row>
    <row r="177" spans="1:91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</row>
    <row r="178" spans="1:91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</row>
    <row r="179" spans="1:91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</row>
    <row r="180" spans="1:91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</row>
    <row r="181" spans="1:91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</row>
    <row r="182" spans="1:91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</row>
    <row r="183" spans="1:91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</row>
    <row r="184" spans="1:91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</row>
    <row r="185" spans="1:91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</row>
    <row r="186" spans="1:91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</row>
    <row r="187" spans="1:91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</row>
    <row r="188" spans="1:91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</row>
    <row r="189" spans="1:91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</row>
    <row r="190" spans="1:91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</row>
    <row r="191" spans="1:91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</row>
    <row r="192" spans="1:91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</row>
    <row r="193" spans="1:91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</row>
    <row r="194" spans="1:91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</row>
    <row r="195" spans="1:91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</row>
    <row r="196" spans="1:91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</row>
    <row r="197" spans="1:91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</row>
    <row r="198" spans="1:91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</row>
    <row r="199" spans="1:91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</row>
    <row r="200" spans="1:91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</row>
    <row r="201" spans="1:91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</row>
    <row r="202" spans="1:91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</row>
    <row r="203" spans="1:91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</row>
    <row r="204" spans="1:91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</row>
    <row r="205" spans="1:91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</row>
    <row r="206" spans="1:91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</row>
    <row r="207" spans="1:91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</row>
    <row r="208" spans="1:91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</row>
    <row r="209" spans="1:91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</row>
    <row r="210" spans="1:91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</row>
    <row r="211" spans="1:91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</row>
    <row r="212" spans="1:91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</row>
    <row r="213" spans="1:91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</row>
    <row r="214" spans="1:91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</row>
    <row r="215" spans="1:91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</row>
    <row r="216" spans="1:91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</row>
    <row r="217" spans="1:91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</row>
    <row r="218" spans="1:91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</row>
    <row r="219" spans="1:91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</row>
    <row r="220" spans="1:91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</row>
    <row r="221" spans="1:91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</row>
    <row r="222" spans="1:91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</row>
    <row r="223" spans="1:91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</row>
    <row r="224" spans="1:91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</row>
    <row r="225" spans="1:91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</row>
    <row r="226" spans="1:91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</row>
    <row r="227" spans="1:91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</row>
    <row r="228" spans="1:91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</row>
    <row r="229" spans="1:91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</row>
    <row r="230" spans="1:91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</row>
    <row r="231" spans="1:91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</row>
    <row r="232" spans="1:91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</row>
    <row r="233" spans="1:91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</row>
    <row r="234" spans="1:91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</row>
    <row r="235" spans="1:91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</row>
    <row r="236" spans="1:91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</row>
    <row r="237" spans="1:91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</row>
    <row r="238" spans="1:91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</row>
    <row r="239" spans="1:91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</row>
    <row r="240" spans="1:91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</row>
    <row r="241" spans="1:91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</row>
    <row r="242" spans="1:91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</row>
    <row r="243" spans="1:91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</row>
    <row r="244" spans="1:91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</row>
    <row r="245" spans="1:91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</row>
    <row r="246" spans="1:91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</row>
    <row r="247" spans="1:91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</row>
    <row r="248" spans="1:91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</row>
    <row r="249" spans="1:91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</row>
    <row r="250" spans="1:91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</row>
    <row r="251" spans="1:91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</row>
    <row r="252" spans="1:91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</row>
    <row r="253" spans="1:91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</row>
    <row r="254" spans="1:91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</row>
    <row r="255" spans="1:91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</row>
    <row r="256" spans="1:91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</row>
    <row r="257" spans="1:91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</row>
    <row r="258" spans="1:91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</row>
    <row r="259" spans="1:91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</row>
    <row r="260" spans="1:91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</row>
    <row r="261" spans="1:91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</row>
    <row r="262" spans="1:91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</row>
    <row r="263" spans="1:91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</row>
    <row r="264" spans="1:91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</row>
    <row r="265" spans="1:91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</row>
    <row r="266" spans="1:91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</row>
    <row r="267" spans="1:91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</row>
    <row r="268" spans="1:91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</row>
    <row r="269" spans="1:91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</row>
    <row r="270" spans="1:91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</row>
    <row r="271" spans="1:91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</row>
    <row r="272" spans="1:91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</row>
    <row r="273" spans="1:91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</row>
    <row r="274" spans="1:91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</row>
    <row r="275" spans="1:91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</row>
    <row r="276" spans="1:91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</row>
    <row r="277" spans="1:91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</row>
    <row r="278" spans="1:91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</row>
    <row r="279" spans="1:91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</row>
    <row r="280" spans="1:91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</row>
    <row r="281" spans="1:91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</row>
    <row r="282" spans="1:91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</row>
    <row r="283" spans="1:91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</row>
    <row r="284" spans="1:91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</row>
    <row r="285" spans="1:91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</row>
    <row r="286" spans="1:91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</row>
    <row r="287" spans="1:91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</row>
    <row r="288" spans="1:91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</row>
    <row r="289" spans="1:91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</row>
    <row r="290" spans="1:91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</row>
    <row r="291" spans="1:91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</row>
    <row r="292" spans="1:91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</row>
    <row r="293" spans="1:91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</row>
    <row r="294" spans="1:91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</row>
    <row r="295" spans="1:91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</row>
    <row r="296" spans="1:91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</row>
    <row r="297" spans="1:91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</row>
    <row r="298" spans="1:91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</row>
    <row r="299" spans="1:91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</row>
    <row r="300" spans="1:91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</row>
    <row r="301" spans="1:91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</row>
    <row r="302" spans="1:91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</row>
    <row r="303" spans="1:91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</row>
    <row r="304" spans="1:91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</row>
    <row r="305" spans="1:91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</row>
    <row r="306" spans="1:91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</row>
    <row r="307" spans="1:91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</row>
    <row r="308" spans="1:91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</row>
    <row r="309" spans="1:91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</row>
    <row r="310" spans="1:91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</row>
    <row r="311" spans="1:91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</row>
    <row r="312" spans="1:91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</row>
    <row r="313" spans="1:91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 s="18"/>
      <c r="N313" s="18"/>
      <c r="O313" s="18"/>
      <c r="P313" s="18"/>
      <c r="Q313" s="18"/>
      <c r="R313" s="18"/>
      <c r="S313" s="18"/>
      <c r="T313" s="18"/>
      <c r="U313" s="18"/>
    </row>
    <row r="314" spans="1:91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 s="18"/>
      <c r="N314" s="18"/>
      <c r="O314" s="18"/>
      <c r="P314" s="18"/>
      <c r="Q314" s="18"/>
      <c r="R314" s="18"/>
      <c r="S314" s="18"/>
      <c r="T314" s="18"/>
      <c r="U314" s="18"/>
    </row>
    <row r="315" spans="1:91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 s="18"/>
      <c r="N315" s="18"/>
      <c r="O315" s="18"/>
      <c r="P315" s="18"/>
      <c r="Q315" s="18"/>
      <c r="R315" s="18"/>
      <c r="S315" s="18"/>
      <c r="T315" s="18"/>
      <c r="U315" s="18"/>
    </row>
    <row r="316" spans="1:91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 s="18"/>
      <c r="N316" s="18"/>
      <c r="O316" s="18"/>
      <c r="P316" s="18"/>
      <c r="Q316" s="18"/>
      <c r="R316" s="18"/>
      <c r="S316" s="18"/>
      <c r="T316" s="18"/>
      <c r="U316" s="18"/>
    </row>
    <row r="317" spans="1:91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 s="18"/>
      <c r="N317" s="18"/>
      <c r="O317" s="18"/>
      <c r="P317" s="18"/>
      <c r="Q317" s="18"/>
      <c r="R317" s="18"/>
      <c r="S317" s="18"/>
      <c r="T317" s="18"/>
      <c r="U317" s="18"/>
    </row>
    <row r="318" spans="1:91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 s="18"/>
      <c r="N318" s="18"/>
      <c r="O318" s="18"/>
      <c r="P318" s="18"/>
      <c r="Q318" s="18"/>
      <c r="R318" s="18"/>
      <c r="S318" s="18"/>
      <c r="T318" s="18"/>
      <c r="U318" s="18"/>
    </row>
    <row r="319" spans="1:91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 s="18"/>
      <c r="N319" s="18"/>
      <c r="O319" s="18"/>
      <c r="P319" s="18"/>
      <c r="Q319" s="18"/>
      <c r="R319" s="18"/>
      <c r="S319" s="18"/>
      <c r="T319" s="18"/>
      <c r="U319" s="18"/>
    </row>
    <row r="320" spans="1:91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 s="18"/>
      <c r="N320" s="18"/>
      <c r="O320" s="18"/>
      <c r="P320" s="18"/>
      <c r="Q320" s="18"/>
      <c r="R320" s="18"/>
      <c r="S320" s="18"/>
      <c r="T320" s="18"/>
      <c r="U320" s="18"/>
    </row>
    <row r="321" spans="1:21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 s="18"/>
      <c r="N321" s="18"/>
      <c r="O321" s="18"/>
      <c r="P321" s="18"/>
      <c r="Q321" s="18"/>
      <c r="R321" s="18"/>
      <c r="S321" s="18"/>
      <c r="T321" s="18"/>
      <c r="U321" s="18"/>
    </row>
    <row r="322" spans="1:21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 s="18"/>
      <c r="N322" s="18"/>
      <c r="O322" s="18"/>
      <c r="P322" s="18"/>
      <c r="Q322" s="18"/>
      <c r="R322" s="18"/>
      <c r="S322" s="18"/>
      <c r="T322" s="18"/>
      <c r="U322" s="18"/>
    </row>
    <row r="323" spans="1:21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 s="18"/>
      <c r="N323" s="18"/>
      <c r="O323" s="18"/>
      <c r="P323" s="18"/>
      <c r="Q323" s="18"/>
      <c r="R323" s="18"/>
      <c r="S323" s="18"/>
      <c r="T323" s="18"/>
      <c r="U323" s="18"/>
    </row>
    <row r="324" spans="1:21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 s="18"/>
      <c r="N324" s="18"/>
      <c r="O324" s="18"/>
      <c r="P324" s="18"/>
      <c r="Q324" s="18"/>
      <c r="R324" s="18"/>
      <c r="S324" s="18"/>
      <c r="T324" s="18"/>
      <c r="U324" s="18"/>
    </row>
    <row r="325" spans="1:21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 s="18"/>
      <c r="N325" s="18"/>
      <c r="O325" s="18"/>
      <c r="P325" s="18"/>
      <c r="Q325" s="18"/>
      <c r="R325" s="18"/>
      <c r="S325" s="18"/>
      <c r="T325" s="18"/>
      <c r="U325" s="18"/>
    </row>
    <row r="326" spans="1:21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 s="18"/>
      <c r="N326" s="18"/>
      <c r="O326" s="18"/>
      <c r="P326" s="18"/>
      <c r="Q326" s="18"/>
      <c r="R326" s="18"/>
      <c r="S326" s="18"/>
      <c r="T326" s="18"/>
      <c r="U326" s="18"/>
    </row>
    <row r="327" spans="1:21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 s="18"/>
      <c r="N327" s="18"/>
      <c r="O327" s="18"/>
      <c r="P327" s="18"/>
      <c r="Q327" s="18"/>
      <c r="R327" s="18"/>
      <c r="S327" s="18"/>
      <c r="T327" s="18"/>
      <c r="U327" s="18"/>
    </row>
    <row r="328" spans="1:21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 s="18"/>
      <c r="N328" s="18"/>
      <c r="O328" s="18"/>
      <c r="P328" s="18"/>
      <c r="Q328" s="18"/>
      <c r="R328" s="18"/>
      <c r="S328" s="18"/>
      <c r="T328" s="18"/>
      <c r="U328" s="18"/>
    </row>
    <row r="329" spans="1:21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 s="18"/>
      <c r="N329" s="18"/>
      <c r="O329" s="18"/>
      <c r="P329" s="18"/>
      <c r="Q329" s="18"/>
      <c r="R329" s="18"/>
      <c r="S329" s="18"/>
      <c r="T329" s="18"/>
      <c r="U329" s="18"/>
    </row>
    <row r="330" spans="1:21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 s="18"/>
      <c r="N330" s="18"/>
      <c r="O330" s="18"/>
      <c r="P330" s="18"/>
      <c r="Q330" s="18"/>
      <c r="R330" s="18"/>
      <c r="S330" s="18"/>
      <c r="T330" s="18"/>
      <c r="U330" s="18"/>
    </row>
    <row r="331" spans="1:21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 s="18"/>
      <c r="N331" s="18"/>
      <c r="O331" s="18"/>
      <c r="P331" s="18"/>
      <c r="Q331" s="18"/>
      <c r="R331" s="18"/>
      <c r="S331" s="18"/>
      <c r="T331" s="18"/>
      <c r="U331" s="18"/>
    </row>
    <row r="332" spans="1:21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 s="18"/>
      <c r="N332" s="18"/>
      <c r="O332" s="18"/>
      <c r="P332" s="18"/>
      <c r="Q332" s="18"/>
      <c r="R332" s="18"/>
      <c r="S332" s="18"/>
      <c r="T332" s="18"/>
      <c r="U332" s="18"/>
    </row>
    <row r="333" spans="1:21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 s="18"/>
      <c r="N333" s="18"/>
      <c r="O333" s="18"/>
      <c r="P333" s="18"/>
      <c r="Q333" s="18"/>
      <c r="R333" s="18"/>
      <c r="S333" s="18"/>
      <c r="T333" s="18"/>
      <c r="U333" s="18"/>
    </row>
    <row r="334" spans="1:21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 s="18"/>
      <c r="N334" s="18"/>
      <c r="O334" s="18"/>
      <c r="P334" s="18"/>
      <c r="Q334" s="18"/>
      <c r="R334" s="18"/>
      <c r="S334" s="18"/>
      <c r="T334" s="18"/>
      <c r="U334" s="18"/>
    </row>
    <row r="335" spans="1:21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 s="18"/>
      <c r="N335" s="18"/>
      <c r="O335" s="18"/>
      <c r="P335" s="18"/>
      <c r="Q335" s="18"/>
      <c r="R335" s="18"/>
      <c r="S335" s="18"/>
      <c r="T335" s="18"/>
      <c r="U335" s="18"/>
    </row>
    <row r="336" spans="1:21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 s="18"/>
      <c r="N336" s="18"/>
      <c r="O336" s="18"/>
      <c r="P336" s="18"/>
      <c r="Q336" s="18"/>
      <c r="R336" s="18"/>
      <c r="S336" s="18"/>
      <c r="T336" s="18"/>
      <c r="U336" s="18"/>
    </row>
    <row r="337" spans="1:21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 s="18"/>
      <c r="N337" s="18"/>
      <c r="O337" s="18"/>
      <c r="P337" s="18"/>
      <c r="Q337" s="18"/>
      <c r="R337" s="18"/>
      <c r="S337" s="18"/>
      <c r="T337" s="18"/>
      <c r="U337" s="18"/>
    </row>
    <row r="338" spans="1:21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 s="18"/>
      <c r="N338" s="18"/>
      <c r="O338" s="18"/>
      <c r="P338" s="18"/>
      <c r="Q338" s="18"/>
      <c r="R338" s="18"/>
      <c r="S338" s="18"/>
      <c r="T338" s="18"/>
      <c r="U338" s="18"/>
    </row>
    <row r="339" spans="1:21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 s="18"/>
      <c r="N339" s="18"/>
      <c r="O339" s="18"/>
      <c r="P339" s="18"/>
      <c r="Q339" s="18"/>
      <c r="R339" s="18"/>
      <c r="S339" s="18"/>
      <c r="T339" s="18"/>
      <c r="U339" s="18"/>
    </row>
    <row r="340" spans="1:21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 s="18"/>
      <c r="N340" s="18"/>
      <c r="O340" s="18"/>
      <c r="P340" s="18"/>
      <c r="Q340" s="18"/>
      <c r="R340" s="18"/>
      <c r="S340" s="18"/>
      <c r="T340" s="18"/>
      <c r="U340" s="18"/>
    </row>
    <row r="341" spans="1:21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 s="18"/>
      <c r="N341" s="18"/>
      <c r="O341" s="18"/>
      <c r="P341" s="18"/>
      <c r="Q341" s="18"/>
      <c r="R341" s="18"/>
      <c r="S341" s="18"/>
      <c r="T341" s="18"/>
      <c r="U341" s="18"/>
    </row>
    <row r="342" spans="1:21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 s="18"/>
      <c r="N342" s="18"/>
      <c r="O342" s="18"/>
      <c r="P342" s="18"/>
      <c r="Q342" s="18"/>
      <c r="R342" s="18"/>
      <c r="S342" s="18"/>
      <c r="T342" s="18"/>
      <c r="U342" s="18"/>
    </row>
    <row r="343" spans="1:21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 s="18"/>
      <c r="N343" s="18"/>
      <c r="O343" s="18"/>
      <c r="P343" s="18"/>
      <c r="Q343" s="18"/>
      <c r="R343" s="18"/>
      <c r="S343" s="18"/>
      <c r="T343" s="18"/>
      <c r="U343" s="18"/>
    </row>
    <row r="344" spans="1:21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 s="18"/>
      <c r="N344" s="18"/>
      <c r="O344" s="18"/>
      <c r="P344" s="18"/>
      <c r="Q344" s="18"/>
      <c r="R344" s="18"/>
      <c r="S344" s="18"/>
      <c r="T344" s="18"/>
      <c r="U344" s="18"/>
    </row>
    <row r="345" spans="1:21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 s="18"/>
      <c r="N345" s="18"/>
      <c r="O345" s="18"/>
      <c r="P345" s="18"/>
      <c r="Q345" s="18"/>
      <c r="R345" s="18"/>
      <c r="S345" s="18"/>
      <c r="T345" s="18"/>
      <c r="U345" s="18"/>
    </row>
    <row r="346" spans="1:21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 s="18"/>
      <c r="N346" s="18"/>
      <c r="O346" s="18"/>
      <c r="P346" s="18"/>
      <c r="Q346" s="18"/>
      <c r="R346" s="18"/>
      <c r="S346" s="18"/>
      <c r="T346" s="18"/>
      <c r="U346" s="18"/>
    </row>
    <row r="347" spans="1:21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 s="18"/>
      <c r="N347" s="18"/>
      <c r="O347" s="18"/>
      <c r="P347" s="18"/>
      <c r="Q347" s="18"/>
      <c r="R347" s="18"/>
      <c r="S347" s="18"/>
      <c r="T347" s="18"/>
      <c r="U347" s="18"/>
    </row>
    <row r="348" spans="1:21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 s="18"/>
      <c r="N348" s="18"/>
      <c r="O348" s="18"/>
      <c r="P348" s="18"/>
      <c r="Q348" s="18"/>
      <c r="R348" s="18"/>
      <c r="S348" s="18"/>
      <c r="T348" s="18"/>
      <c r="U348" s="18"/>
    </row>
    <row r="349" spans="1:21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 s="18"/>
      <c r="N349" s="18"/>
      <c r="O349" s="18"/>
      <c r="P349" s="18"/>
      <c r="Q349" s="18"/>
      <c r="R349" s="18"/>
      <c r="S349" s="18"/>
      <c r="T349" s="18"/>
      <c r="U349" s="18"/>
    </row>
    <row r="350" spans="1:21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 s="18"/>
      <c r="N350" s="18"/>
      <c r="O350" s="18"/>
      <c r="P350" s="18"/>
      <c r="Q350" s="18"/>
      <c r="R350" s="18"/>
      <c r="S350" s="18"/>
      <c r="T350" s="18"/>
      <c r="U350" s="18"/>
    </row>
    <row r="351" spans="1:21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 s="18"/>
      <c r="N351" s="18"/>
      <c r="O351" s="18"/>
      <c r="P351" s="18"/>
      <c r="Q351" s="18"/>
      <c r="R351" s="18"/>
      <c r="S351" s="18"/>
      <c r="T351" s="18"/>
      <c r="U351" s="18"/>
    </row>
    <row r="352" spans="1:21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 s="18"/>
      <c r="N352" s="18"/>
      <c r="O352" s="18"/>
      <c r="P352" s="18"/>
      <c r="Q352" s="18"/>
      <c r="R352" s="18"/>
      <c r="S352" s="18"/>
      <c r="T352" s="18"/>
      <c r="U352" s="18"/>
    </row>
    <row r="353" spans="1:21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 s="18"/>
      <c r="N353" s="18"/>
      <c r="O353" s="18"/>
      <c r="P353" s="18"/>
      <c r="Q353" s="18"/>
      <c r="R353" s="18"/>
      <c r="S353" s="18"/>
      <c r="T353" s="18"/>
      <c r="U353" s="18"/>
    </row>
    <row r="354" spans="1:21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 s="18"/>
      <c r="N354" s="18"/>
      <c r="O354" s="18"/>
      <c r="P354" s="18"/>
      <c r="Q354" s="18"/>
      <c r="R354" s="18"/>
      <c r="S354" s="18"/>
      <c r="T354" s="18"/>
      <c r="U354" s="18"/>
    </row>
    <row r="355" spans="1:21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 s="18"/>
      <c r="N355" s="18"/>
      <c r="O355" s="18"/>
      <c r="P355" s="18"/>
      <c r="Q355" s="18"/>
      <c r="R355" s="18"/>
      <c r="S355" s="18"/>
      <c r="T355" s="18"/>
      <c r="U355" s="18"/>
    </row>
    <row r="356" spans="1:21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 s="18"/>
      <c r="N356" s="18"/>
      <c r="O356" s="18"/>
      <c r="P356" s="18"/>
      <c r="Q356" s="18"/>
      <c r="R356" s="18"/>
      <c r="S356" s="18"/>
      <c r="T356" s="18"/>
      <c r="U356" s="18"/>
    </row>
    <row r="357" spans="1:21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 s="18"/>
      <c r="N357" s="18"/>
      <c r="O357" s="18"/>
      <c r="P357" s="18"/>
      <c r="Q357" s="18"/>
      <c r="R357" s="18"/>
      <c r="S357" s="18"/>
      <c r="T357" s="18"/>
      <c r="U357" s="18"/>
    </row>
    <row r="358" spans="1:21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 s="18"/>
      <c r="N358" s="18"/>
      <c r="O358" s="18"/>
      <c r="P358" s="18"/>
      <c r="Q358" s="18"/>
      <c r="R358" s="18"/>
      <c r="S358" s="18"/>
      <c r="T358" s="18"/>
      <c r="U358" s="18"/>
    </row>
    <row r="359" spans="1:21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 s="18"/>
      <c r="N359" s="18"/>
      <c r="O359" s="18"/>
      <c r="P359" s="18"/>
      <c r="Q359" s="18"/>
      <c r="R359" s="18"/>
      <c r="S359" s="18"/>
      <c r="T359" s="18"/>
      <c r="U359" s="18"/>
    </row>
    <row r="360" spans="1:21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 s="18"/>
      <c r="N360" s="18"/>
      <c r="O360" s="18"/>
      <c r="P360" s="18"/>
      <c r="Q360" s="18"/>
      <c r="R360" s="18"/>
      <c r="S360" s="18"/>
      <c r="T360" s="18"/>
      <c r="U360" s="18"/>
    </row>
    <row r="361" spans="1:21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 s="18"/>
      <c r="N361" s="18"/>
      <c r="O361" s="18"/>
      <c r="P361" s="18"/>
      <c r="Q361" s="18"/>
      <c r="R361" s="18"/>
      <c r="S361" s="18"/>
      <c r="T361" s="18"/>
      <c r="U361" s="18"/>
    </row>
    <row r="362" spans="1:21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 s="18"/>
      <c r="N362" s="18"/>
      <c r="O362" s="18"/>
      <c r="P362" s="18"/>
      <c r="Q362" s="18"/>
      <c r="R362" s="18"/>
      <c r="S362" s="18"/>
      <c r="T362" s="18"/>
      <c r="U362" s="18"/>
    </row>
    <row r="363" spans="1:21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 s="18"/>
      <c r="N363" s="18"/>
      <c r="O363" s="18"/>
      <c r="P363" s="18"/>
      <c r="Q363" s="18"/>
      <c r="R363" s="18"/>
      <c r="S363" s="18"/>
      <c r="T363" s="18"/>
      <c r="U363" s="18"/>
    </row>
    <row r="364" spans="1:21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 s="18"/>
      <c r="N364" s="18"/>
      <c r="O364" s="18"/>
      <c r="P364" s="18"/>
      <c r="Q364" s="18"/>
      <c r="R364" s="18"/>
      <c r="S364" s="18"/>
      <c r="T364" s="18"/>
      <c r="U364" s="18"/>
    </row>
    <row r="365" spans="1:21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 s="18"/>
      <c r="N365" s="18"/>
      <c r="O365" s="18"/>
      <c r="P365" s="18"/>
      <c r="Q365" s="18"/>
      <c r="R365" s="18"/>
      <c r="S365" s="18"/>
      <c r="T365" s="18"/>
      <c r="U365" s="18"/>
    </row>
    <row r="366" spans="1:21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 s="18"/>
      <c r="N366" s="18"/>
      <c r="O366" s="18"/>
      <c r="P366" s="18"/>
      <c r="Q366" s="18"/>
      <c r="R366" s="18"/>
      <c r="S366" s="18"/>
      <c r="T366" s="18"/>
      <c r="U366" s="18"/>
    </row>
    <row r="367" spans="1:21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 s="18"/>
      <c r="N367" s="18"/>
      <c r="O367" s="18"/>
      <c r="P367" s="18"/>
      <c r="Q367" s="18"/>
      <c r="R367" s="18"/>
      <c r="S367" s="18"/>
      <c r="T367" s="18"/>
      <c r="U367" s="18"/>
    </row>
    <row r="368" spans="1:21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 s="18"/>
      <c r="N368" s="18"/>
      <c r="O368" s="18"/>
      <c r="P368" s="18"/>
      <c r="Q368" s="18"/>
      <c r="R368" s="18"/>
      <c r="S368" s="18"/>
      <c r="T368" s="18"/>
      <c r="U368" s="18"/>
    </row>
    <row r="369" spans="1:21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 s="18"/>
      <c r="N369" s="18"/>
      <c r="O369" s="18"/>
      <c r="P369" s="18"/>
      <c r="Q369" s="18"/>
      <c r="R369" s="18"/>
      <c r="S369" s="18"/>
      <c r="T369" s="18"/>
      <c r="U369" s="18"/>
    </row>
    <row r="370" spans="1:21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 s="18"/>
      <c r="N370" s="18"/>
      <c r="O370" s="18"/>
      <c r="P370" s="18"/>
      <c r="Q370" s="18"/>
      <c r="R370" s="18"/>
      <c r="S370" s="18"/>
      <c r="T370" s="18"/>
      <c r="U370" s="18"/>
    </row>
    <row r="371" spans="1:21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 s="18"/>
      <c r="N371" s="18"/>
      <c r="O371" s="18"/>
      <c r="P371" s="18"/>
      <c r="Q371" s="18"/>
      <c r="R371" s="18"/>
      <c r="S371" s="18"/>
      <c r="T371" s="18"/>
      <c r="U371" s="18"/>
    </row>
    <row r="372" spans="1:21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 s="18"/>
      <c r="N372" s="18"/>
      <c r="O372" s="18"/>
      <c r="P372" s="18"/>
      <c r="Q372" s="18"/>
      <c r="R372" s="18"/>
      <c r="S372" s="18"/>
      <c r="T372" s="18"/>
      <c r="U372" s="18"/>
    </row>
    <row r="373" spans="1:21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 s="18"/>
      <c r="N373" s="18"/>
      <c r="O373" s="18"/>
      <c r="P373" s="18"/>
      <c r="Q373" s="18"/>
      <c r="R373" s="18"/>
      <c r="S373" s="18"/>
      <c r="T373" s="18"/>
      <c r="U373" s="18"/>
    </row>
    <row r="374" spans="1:21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 s="18"/>
      <c r="N374" s="18"/>
      <c r="O374" s="18"/>
      <c r="P374" s="18"/>
      <c r="Q374" s="18"/>
      <c r="R374" s="18"/>
      <c r="S374" s="18"/>
      <c r="T374" s="18"/>
      <c r="U374" s="18"/>
    </row>
    <row r="375" spans="1:21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 s="18"/>
      <c r="N375" s="18"/>
      <c r="O375" s="18"/>
      <c r="P375" s="18"/>
      <c r="Q375" s="18"/>
      <c r="R375" s="18"/>
      <c r="S375" s="18"/>
      <c r="T375" s="18"/>
      <c r="U375" s="18"/>
    </row>
    <row r="376" spans="1:21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 s="18"/>
      <c r="N376" s="18"/>
      <c r="O376" s="18"/>
      <c r="P376" s="18"/>
      <c r="Q376" s="18"/>
      <c r="R376" s="18"/>
      <c r="S376" s="18"/>
      <c r="T376" s="18"/>
      <c r="U376" s="18"/>
    </row>
    <row r="377" spans="1:21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 s="18"/>
      <c r="N377" s="18"/>
      <c r="O377" s="18"/>
      <c r="P377" s="18"/>
      <c r="Q377" s="18"/>
      <c r="R377" s="18"/>
      <c r="S377" s="18"/>
      <c r="T377" s="18"/>
      <c r="U377" s="18"/>
    </row>
    <row r="378" spans="1:21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 s="18"/>
      <c r="N378" s="18"/>
      <c r="O378" s="18"/>
      <c r="P378" s="18"/>
      <c r="Q378" s="18"/>
      <c r="R378" s="18"/>
      <c r="S378" s="18"/>
      <c r="T378" s="18"/>
      <c r="U378" s="18"/>
    </row>
    <row r="379" spans="1:21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 s="18"/>
      <c r="N379" s="18"/>
      <c r="O379" s="18"/>
      <c r="P379" s="18"/>
      <c r="Q379" s="18"/>
      <c r="R379" s="18"/>
      <c r="S379" s="18"/>
      <c r="T379" s="18"/>
      <c r="U379" s="18"/>
    </row>
    <row r="380" spans="1:21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 s="18"/>
      <c r="N380" s="18"/>
      <c r="O380" s="18"/>
      <c r="P380" s="18"/>
      <c r="Q380" s="18"/>
      <c r="R380" s="18"/>
      <c r="S380" s="18"/>
      <c r="T380" s="18"/>
      <c r="U380" s="18"/>
    </row>
    <row r="381" spans="1:21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 s="18"/>
      <c r="N381" s="18"/>
      <c r="O381" s="18"/>
      <c r="P381" s="18"/>
      <c r="Q381" s="18"/>
      <c r="R381" s="18"/>
      <c r="S381" s="18"/>
      <c r="T381" s="18"/>
      <c r="U381" s="18"/>
    </row>
    <row r="382" spans="1:21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 s="18"/>
      <c r="N382" s="18"/>
      <c r="O382" s="18"/>
      <c r="P382" s="18"/>
      <c r="Q382" s="18"/>
      <c r="R382" s="18"/>
      <c r="S382" s="18"/>
      <c r="T382" s="18"/>
      <c r="U382" s="18"/>
    </row>
    <row r="383" spans="1:21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 s="18"/>
      <c r="N383" s="18"/>
      <c r="O383" s="18"/>
      <c r="P383" s="18"/>
      <c r="Q383" s="18"/>
      <c r="R383" s="18"/>
      <c r="S383" s="18"/>
      <c r="T383" s="18"/>
      <c r="U383" s="18"/>
    </row>
    <row r="384" spans="1:21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 s="18"/>
      <c r="N384" s="18"/>
      <c r="O384" s="18"/>
      <c r="P384" s="18"/>
      <c r="Q384" s="18"/>
      <c r="R384" s="18"/>
      <c r="S384" s="18"/>
      <c r="T384" s="18"/>
      <c r="U384" s="18"/>
    </row>
    <row r="385" spans="1:21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 s="18"/>
      <c r="N385" s="18"/>
      <c r="O385" s="18"/>
      <c r="P385" s="18"/>
      <c r="Q385" s="18"/>
      <c r="R385" s="18"/>
      <c r="S385" s="18"/>
      <c r="T385" s="18"/>
      <c r="U385" s="18"/>
    </row>
    <row r="386" spans="1:21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 s="18"/>
      <c r="N386" s="18"/>
      <c r="O386" s="18"/>
      <c r="P386" s="18"/>
      <c r="Q386" s="18"/>
      <c r="R386" s="18"/>
      <c r="S386" s="18"/>
      <c r="T386" s="18"/>
      <c r="U386" s="18"/>
    </row>
    <row r="387" spans="1:21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 s="18"/>
      <c r="N387" s="18"/>
      <c r="O387" s="18"/>
      <c r="P387" s="18"/>
      <c r="Q387" s="18"/>
      <c r="R387" s="18"/>
      <c r="S387" s="18"/>
      <c r="T387" s="18"/>
      <c r="U387" s="18"/>
    </row>
    <row r="388" spans="1:21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 s="18"/>
      <c r="N388" s="18"/>
      <c r="O388" s="18"/>
      <c r="P388" s="18"/>
      <c r="Q388" s="18"/>
      <c r="R388" s="18"/>
      <c r="S388" s="18"/>
      <c r="T388" s="18"/>
      <c r="U388" s="18"/>
    </row>
    <row r="389" spans="1:21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 s="18"/>
      <c r="N389" s="18"/>
      <c r="O389" s="18"/>
      <c r="P389" s="18"/>
      <c r="Q389" s="18"/>
      <c r="R389" s="18"/>
      <c r="S389" s="18"/>
      <c r="T389" s="18"/>
      <c r="U389" s="18"/>
    </row>
    <row r="390" spans="1:21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 s="18"/>
      <c r="N390" s="18"/>
      <c r="O390" s="18"/>
      <c r="P390" s="18"/>
      <c r="Q390" s="18"/>
      <c r="R390" s="18"/>
      <c r="S390" s="18"/>
      <c r="T390" s="18"/>
      <c r="U390" s="18"/>
    </row>
    <row r="391" spans="1:21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 s="18"/>
      <c r="N391" s="18"/>
      <c r="O391" s="18"/>
      <c r="P391" s="18"/>
      <c r="Q391" s="18"/>
      <c r="R391" s="18"/>
      <c r="S391" s="18"/>
      <c r="T391" s="18"/>
      <c r="U391" s="18"/>
    </row>
    <row r="392" spans="1:21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 s="18"/>
      <c r="N392" s="18"/>
      <c r="O392" s="18"/>
      <c r="P392" s="18"/>
      <c r="Q392" s="18"/>
      <c r="R392" s="18"/>
      <c r="S392" s="18"/>
      <c r="T392" s="18"/>
      <c r="U392" s="18"/>
    </row>
    <row r="393" spans="1:21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 s="18"/>
      <c r="N393" s="18"/>
      <c r="O393" s="18"/>
      <c r="P393" s="18"/>
      <c r="Q393" s="18"/>
      <c r="R393" s="18"/>
      <c r="S393" s="18"/>
      <c r="T393" s="18"/>
      <c r="U393" s="18"/>
    </row>
    <row r="394" spans="1:21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 s="18"/>
      <c r="N394" s="18"/>
      <c r="O394" s="18"/>
      <c r="P394" s="18"/>
      <c r="Q394" s="18"/>
      <c r="R394" s="18"/>
      <c r="S394" s="18"/>
      <c r="T394" s="18"/>
      <c r="U394" s="18"/>
    </row>
    <row r="395" spans="1:21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 s="18"/>
      <c r="N395" s="18"/>
      <c r="O395" s="18"/>
      <c r="P395" s="18"/>
      <c r="Q395" s="18"/>
      <c r="R395" s="18"/>
      <c r="S395" s="18"/>
      <c r="T395" s="18"/>
      <c r="U395" s="18"/>
    </row>
    <row r="396" spans="1:21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 s="18"/>
      <c r="N396" s="18"/>
      <c r="O396" s="18"/>
      <c r="P396" s="18"/>
      <c r="Q396" s="18"/>
      <c r="R396" s="18"/>
      <c r="S396" s="18"/>
      <c r="T396" s="18"/>
      <c r="U396" s="18"/>
    </row>
    <row r="397" spans="1:21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 s="18"/>
      <c r="N397" s="18"/>
      <c r="O397" s="18"/>
      <c r="P397" s="18"/>
      <c r="Q397" s="18"/>
      <c r="R397" s="18"/>
      <c r="S397" s="18"/>
      <c r="T397" s="18"/>
      <c r="U397" s="18"/>
    </row>
    <row r="398" spans="1:21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 s="18"/>
      <c r="N398" s="18"/>
      <c r="O398" s="18"/>
      <c r="P398" s="18"/>
      <c r="Q398" s="18"/>
      <c r="R398" s="18"/>
      <c r="S398" s="18"/>
      <c r="T398" s="18"/>
      <c r="U398" s="18"/>
    </row>
    <row r="399" spans="1:21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 s="18"/>
      <c r="N399" s="18"/>
      <c r="O399" s="18"/>
      <c r="P399" s="18"/>
      <c r="Q399" s="18"/>
      <c r="R399" s="18"/>
      <c r="S399" s="18"/>
      <c r="T399" s="18"/>
      <c r="U399" s="18"/>
    </row>
    <row r="400" spans="1:21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 s="18"/>
      <c r="N400" s="18"/>
      <c r="O400" s="18"/>
      <c r="P400" s="18"/>
      <c r="Q400" s="18"/>
      <c r="R400" s="18"/>
      <c r="S400" s="18"/>
      <c r="T400" s="18"/>
      <c r="U400" s="18"/>
    </row>
    <row r="401" spans="1:21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 s="18"/>
      <c r="N401" s="18"/>
      <c r="O401" s="18"/>
      <c r="P401" s="18"/>
      <c r="Q401" s="18"/>
      <c r="R401" s="18"/>
      <c r="S401" s="18"/>
      <c r="T401" s="18"/>
      <c r="U401" s="18"/>
    </row>
    <row r="402" spans="1:21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 s="18"/>
      <c r="N402" s="18"/>
      <c r="O402" s="18"/>
      <c r="P402" s="18"/>
      <c r="Q402" s="18"/>
      <c r="R402" s="18"/>
      <c r="S402" s="18"/>
      <c r="T402" s="18"/>
      <c r="U402" s="18"/>
    </row>
    <row r="403" spans="1:21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 s="18"/>
      <c r="N403" s="18"/>
      <c r="O403" s="18"/>
      <c r="P403" s="18"/>
      <c r="Q403" s="18"/>
      <c r="R403" s="18"/>
      <c r="S403" s="18"/>
      <c r="T403" s="18"/>
      <c r="U403" s="18"/>
    </row>
    <row r="404" spans="1:21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 s="18"/>
      <c r="N404" s="18"/>
      <c r="O404" s="18"/>
      <c r="P404" s="18"/>
      <c r="Q404" s="18"/>
      <c r="R404" s="18"/>
      <c r="S404" s="18"/>
      <c r="T404" s="18"/>
      <c r="U404" s="18"/>
    </row>
    <row r="405" spans="1:21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 s="18"/>
      <c r="N405" s="18"/>
      <c r="O405" s="18"/>
      <c r="P405" s="18"/>
      <c r="Q405" s="18"/>
      <c r="R405" s="18"/>
      <c r="S405" s="18"/>
      <c r="T405" s="18"/>
      <c r="U405" s="18"/>
    </row>
    <row r="406" spans="1:21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 s="18"/>
      <c r="N406" s="18"/>
      <c r="O406" s="18"/>
      <c r="P406" s="18"/>
      <c r="Q406" s="18"/>
      <c r="R406" s="18"/>
      <c r="S406" s="18"/>
      <c r="T406" s="18"/>
      <c r="U406" s="18"/>
    </row>
    <row r="407" spans="1:21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 s="18"/>
      <c r="N407" s="18"/>
      <c r="O407" s="18"/>
      <c r="P407" s="18"/>
      <c r="Q407" s="18"/>
      <c r="R407" s="18"/>
      <c r="S407" s="18"/>
      <c r="T407" s="18"/>
      <c r="U407" s="18"/>
    </row>
    <row r="408" spans="1:21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 s="18"/>
      <c r="N408" s="18"/>
      <c r="O408" s="18"/>
      <c r="P408" s="18"/>
      <c r="Q408" s="18"/>
      <c r="R408" s="18"/>
      <c r="S408" s="18"/>
      <c r="T408" s="18"/>
      <c r="U408" s="18"/>
    </row>
    <row r="409" spans="1:21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 s="18"/>
      <c r="N409" s="18"/>
      <c r="O409" s="18"/>
      <c r="P409" s="18"/>
      <c r="Q409" s="18"/>
      <c r="R409" s="18"/>
      <c r="S409" s="18"/>
      <c r="T409" s="18"/>
      <c r="U409" s="18"/>
    </row>
    <row r="410" spans="1:21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 s="18"/>
      <c r="N410" s="18"/>
      <c r="O410" s="18"/>
      <c r="P410" s="18"/>
      <c r="Q410" s="18"/>
      <c r="R410" s="18"/>
      <c r="S410" s="18"/>
      <c r="T410" s="18"/>
      <c r="U410" s="18"/>
    </row>
    <row r="411" spans="1:21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 s="18"/>
      <c r="N411" s="18"/>
      <c r="O411" s="18"/>
      <c r="P411" s="18"/>
      <c r="Q411" s="18"/>
      <c r="R411" s="18"/>
      <c r="S411" s="18"/>
      <c r="T411" s="18"/>
      <c r="U411" s="18"/>
    </row>
    <row r="412" spans="1:21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 s="18"/>
      <c r="N412" s="18"/>
      <c r="O412" s="18"/>
      <c r="P412" s="18"/>
      <c r="Q412" s="18"/>
      <c r="R412" s="18"/>
      <c r="S412" s="18"/>
      <c r="T412" s="18"/>
      <c r="U412" s="18"/>
    </row>
    <row r="413" spans="1:21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 s="18"/>
      <c r="N413" s="18"/>
      <c r="O413" s="18"/>
      <c r="P413" s="18"/>
      <c r="Q413" s="18"/>
      <c r="R413" s="18"/>
      <c r="S413" s="18"/>
      <c r="T413" s="18"/>
      <c r="U413" s="18"/>
    </row>
    <row r="414" spans="1:21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 s="18"/>
      <c r="N414" s="18"/>
      <c r="O414" s="18"/>
      <c r="P414" s="18"/>
      <c r="Q414" s="18"/>
      <c r="R414" s="18"/>
      <c r="S414" s="18"/>
      <c r="T414" s="18"/>
      <c r="U414" s="18"/>
    </row>
    <row r="415" spans="1:21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 s="18"/>
      <c r="N415" s="18"/>
      <c r="O415" s="18"/>
      <c r="P415" s="18"/>
      <c r="Q415" s="18"/>
      <c r="R415" s="18"/>
      <c r="S415" s="18"/>
      <c r="T415" s="18"/>
      <c r="U415" s="18"/>
    </row>
    <row r="416" spans="1:21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 s="18"/>
      <c r="N416" s="18"/>
      <c r="O416" s="18"/>
      <c r="P416" s="18"/>
      <c r="Q416" s="18"/>
      <c r="R416" s="18"/>
      <c r="S416" s="18"/>
      <c r="T416" s="18"/>
      <c r="U416" s="18"/>
    </row>
    <row r="417" spans="1:21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 s="18"/>
      <c r="N417" s="18"/>
      <c r="O417" s="18"/>
      <c r="P417" s="18"/>
      <c r="Q417" s="18"/>
      <c r="R417" s="18"/>
      <c r="S417" s="18"/>
      <c r="T417" s="18"/>
      <c r="U417" s="18"/>
    </row>
    <row r="418" spans="1:21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 s="18"/>
      <c r="N418" s="18"/>
      <c r="O418" s="18"/>
      <c r="P418" s="18"/>
      <c r="Q418" s="18"/>
      <c r="R418" s="18"/>
      <c r="S418" s="18"/>
      <c r="T418" s="18"/>
      <c r="U418" s="18"/>
    </row>
    <row r="419" spans="1:21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 s="18"/>
      <c r="N419" s="18"/>
      <c r="O419" s="18"/>
      <c r="P419" s="18"/>
      <c r="Q419" s="18"/>
      <c r="R419" s="18"/>
      <c r="S419" s="18"/>
      <c r="T419" s="18"/>
      <c r="U419" s="18"/>
    </row>
    <row r="420" spans="1:21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 s="18"/>
      <c r="N420" s="18"/>
      <c r="O420" s="18"/>
      <c r="P420" s="18"/>
      <c r="Q420" s="18"/>
      <c r="R420" s="18"/>
      <c r="S420" s="18"/>
      <c r="T420" s="18"/>
      <c r="U420" s="18"/>
    </row>
    <row r="421" spans="1:21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 s="18"/>
      <c r="N421" s="18"/>
      <c r="O421" s="18"/>
      <c r="P421" s="18"/>
      <c r="Q421" s="18"/>
      <c r="R421" s="18"/>
      <c r="S421" s="18"/>
      <c r="T421" s="18"/>
      <c r="U421" s="18"/>
    </row>
    <row r="422" spans="1:21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 s="18"/>
      <c r="N422" s="18"/>
      <c r="O422" s="18"/>
      <c r="P422" s="18"/>
      <c r="Q422" s="18"/>
      <c r="R422" s="18"/>
      <c r="S422" s="18"/>
      <c r="T422" s="18"/>
      <c r="U422" s="18"/>
    </row>
    <row r="423" spans="1:21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 s="18"/>
      <c r="N423" s="18"/>
      <c r="O423" s="18"/>
      <c r="P423" s="18"/>
      <c r="Q423" s="18"/>
      <c r="R423" s="18"/>
      <c r="S423" s="18"/>
      <c r="T423" s="18"/>
      <c r="U423" s="18"/>
    </row>
    <row r="424" spans="1:21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 s="18"/>
      <c r="N424" s="18"/>
      <c r="O424" s="18"/>
      <c r="P424" s="18"/>
      <c r="Q424" s="18"/>
      <c r="R424" s="18"/>
      <c r="S424" s="18"/>
      <c r="T424" s="18"/>
      <c r="U424" s="18"/>
    </row>
    <row r="425" spans="1:21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 s="18"/>
      <c r="N425" s="18"/>
      <c r="O425" s="18"/>
      <c r="P425" s="18"/>
      <c r="Q425" s="18"/>
      <c r="R425" s="18"/>
      <c r="S425" s="18"/>
      <c r="T425" s="18"/>
      <c r="U425" s="18"/>
    </row>
    <row r="426" spans="1:21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 s="18"/>
      <c r="N426" s="18"/>
      <c r="O426" s="18"/>
      <c r="P426" s="18"/>
      <c r="Q426" s="18"/>
      <c r="R426" s="18"/>
      <c r="S426" s="18"/>
      <c r="T426" s="18"/>
      <c r="U426" s="18"/>
    </row>
    <row r="427" spans="1:21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 s="18"/>
      <c r="N427" s="18"/>
      <c r="O427" s="18"/>
      <c r="P427" s="18"/>
      <c r="Q427" s="18"/>
      <c r="R427" s="18"/>
      <c r="S427" s="18"/>
      <c r="T427" s="18"/>
      <c r="U427" s="18"/>
    </row>
    <row r="428" spans="1:21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 s="18"/>
      <c r="N428" s="18"/>
      <c r="O428" s="18"/>
      <c r="P428" s="18"/>
      <c r="Q428" s="18"/>
      <c r="R428" s="18"/>
      <c r="S428" s="18"/>
      <c r="T428" s="18"/>
      <c r="U428" s="18"/>
    </row>
    <row r="429" spans="1:21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 s="18"/>
      <c r="N429" s="18"/>
      <c r="O429" s="18"/>
      <c r="P429" s="18"/>
      <c r="Q429" s="18"/>
      <c r="R429" s="18"/>
      <c r="S429" s="18"/>
      <c r="T429" s="18"/>
      <c r="U429" s="18"/>
    </row>
    <row r="430" spans="1:21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 s="18"/>
      <c r="N430" s="18"/>
      <c r="O430" s="18"/>
      <c r="P430" s="18"/>
      <c r="Q430" s="18"/>
      <c r="R430" s="18"/>
      <c r="S430" s="18"/>
      <c r="T430" s="18"/>
      <c r="U430" s="18"/>
    </row>
    <row r="431" spans="1:21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 s="18"/>
      <c r="N431" s="18"/>
      <c r="O431" s="18"/>
      <c r="P431" s="18"/>
      <c r="Q431" s="18"/>
      <c r="R431" s="18"/>
      <c r="S431" s="18"/>
      <c r="T431" s="18"/>
      <c r="U431" s="18"/>
    </row>
    <row r="432" spans="1:21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 s="18"/>
      <c r="N432" s="18"/>
      <c r="O432" s="18"/>
      <c r="P432" s="18"/>
      <c r="Q432" s="18"/>
      <c r="R432" s="18"/>
      <c r="S432" s="18"/>
      <c r="T432" s="18"/>
      <c r="U432" s="18"/>
    </row>
    <row r="433" spans="1:21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 s="18"/>
      <c r="N433" s="18"/>
      <c r="O433" s="18"/>
      <c r="P433" s="18"/>
      <c r="Q433" s="18"/>
      <c r="R433" s="18"/>
      <c r="S433" s="18"/>
      <c r="T433" s="18"/>
      <c r="U433" s="18"/>
    </row>
    <row r="434" spans="1:21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 s="18"/>
      <c r="N434" s="18"/>
      <c r="O434" s="18"/>
      <c r="P434" s="18"/>
      <c r="Q434" s="18"/>
      <c r="R434" s="18"/>
      <c r="S434" s="18"/>
      <c r="T434" s="18"/>
      <c r="U434" s="18"/>
    </row>
    <row r="435" spans="1:21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 s="18"/>
      <c r="N435" s="18"/>
      <c r="O435" s="18"/>
      <c r="P435" s="18"/>
      <c r="Q435" s="18"/>
      <c r="R435" s="18"/>
      <c r="S435" s="18"/>
      <c r="T435" s="18"/>
      <c r="U435" s="18"/>
    </row>
    <row r="436" spans="1:21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 s="18"/>
      <c r="N436" s="18"/>
      <c r="O436" s="18"/>
      <c r="P436" s="18"/>
      <c r="Q436" s="18"/>
      <c r="R436" s="18"/>
      <c r="S436" s="18"/>
      <c r="T436" s="18"/>
      <c r="U436" s="18"/>
    </row>
    <row r="437" spans="1:21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 s="18"/>
      <c r="N437" s="18"/>
      <c r="O437" s="18"/>
      <c r="P437" s="18"/>
      <c r="Q437" s="18"/>
      <c r="R437" s="18"/>
      <c r="S437" s="18"/>
      <c r="T437" s="18"/>
      <c r="U437" s="18"/>
    </row>
    <row r="438" spans="1:21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 s="18"/>
      <c r="N438" s="18"/>
      <c r="O438" s="18"/>
      <c r="P438" s="18"/>
      <c r="Q438" s="18"/>
      <c r="R438" s="18"/>
      <c r="S438" s="18"/>
      <c r="T438" s="18"/>
      <c r="U438" s="18"/>
    </row>
    <row r="439" spans="1:21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 s="18"/>
      <c r="N439" s="18"/>
      <c r="O439" s="18"/>
      <c r="P439" s="18"/>
      <c r="Q439" s="18"/>
      <c r="R439" s="18"/>
      <c r="S439" s="18"/>
      <c r="T439" s="18"/>
      <c r="U439" s="18"/>
    </row>
    <row r="440" spans="1:21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 s="18"/>
      <c r="N440" s="18"/>
      <c r="O440" s="18"/>
      <c r="P440" s="18"/>
      <c r="Q440" s="18"/>
      <c r="R440" s="18"/>
      <c r="S440" s="18"/>
      <c r="T440" s="18"/>
      <c r="U440" s="18"/>
    </row>
    <row r="441" spans="1:21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 s="18"/>
      <c r="N441" s="18"/>
      <c r="O441" s="18"/>
      <c r="P441" s="18"/>
      <c r="Q441" s="18"/>
      <c r="R441" s="18"/>
      <c r="S441" s="18"/>
      <c r="T441" s="18"/>
      <c r="U441" s="18"/>
    </row>
    <row r="442" spans="1:21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 s="18"/>
      <c r="N442" s="18"/>
      <c r="O442" s="18"/>
      <c r="P442" s="18"/>
      <c r="Q442" s="18"/>
      <c r="R442" s="18"/>
      <c r="S442" s="18"/>
      <c r="T442" s="18"/>
      <c r="U442" s="18"/>
    </row>
    <row r="443" spans="1:21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 s="18"/>
      <c r="N443" s="18"/>
      <c r="O443" s="18"/>
      <c r="P443" s="18"/>
      <c r="Q443" s="18"/>
      <c r="R443" s="18"/>
      <c r="S443" s="18"/>
      <c r="T443" s="18"/>
      <c r="U443" s="18"/>
    </row>
    <row r="444" spans="1:21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 s="18"/>
      <c r="N444" s="18"/>
      <c r="O444" s="18"/>
      <c r="P444" s="18"/>
      <c r="Q444" s="18"/>
      <c r="R444" s="18"/>
      <c r="S444" s="18"/>
      <c r="T444" s="18"/>
      <c r="U444" s="18"/>
    </row>
    <row r="445" spans="1:21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 s="18"/>
      <c r="N445" s="18"/>
      <c r="O445" s="18"/>
      <c r="P445" s="18"/>
      <c r="Q445" s="18"/>
      <c r="R445" s="18"/>
      <c r="S445" s="18"/>
      <c r="T445" s="18"/>
      <c r="U445" s="18"/>
    </row>
    <row r="446" spans="1:21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 s="18"/>
      <c r="N446" s="18"/>
      <c r="O446" s="18"/>
      <c r="P446" s="18"/>
      <c r="Q446" s="18"/>
      <c r="R446" s="18"/>
      <c r="S446" s="18"/>
      <c r="T446" s="18"/>
      <c r="U446" s="18"/>
    </row>
    <row r="447" spans="1:21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 s="18"/>
      <c r="N447" s="18"/>
      <c r="O447" s="18"/>
      <c r="P447" s="18"/>
      <c r="Q447" s="18"/>
      <c r="R447" s="18"/>
      <c r="S447" s="18"/>
      <c r="T447" s="18"/>
      <c r="U447" s="18"/>
    </row>
    <row r="448" spans="1:21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 s="18"/>
      <c r="N448" s="18"/>
      <c r="O448" s="18"/>
      <c r="P448" s="18"/>
      <c r="Q448" s="18"/>
      <c r="R448" s="18"/>
      <c r="S448" s="18"/>
      <c r="T448" s="18"/>
      <c r="U448" s="18"/>
    </row>
    <row r="449" spans="1:21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 s="18"/>
      <c r="N449" s="18"/>
      <c r="O449" s="18"/>
      <c r="P449" s="18"/>
      <c r="Q449" s="18"/>
      <c r="R449" s="18"/>
      <c r="S449" s="18"/>
      <c r="T449" s="18"/>
      <c r="U449" s="18"/>
    </row>
    <row r="450" spans="1:21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 s="18"/>
      <c r="N450" s="18"/>
      <c r="O450" s="18"/>
      <c r="P450" s="18"/>
      <c r="Q450" s="18"/>
      <c r="R450" s="18"/>
      <c r="S450" s="18"/>
      <c r="T450" s="18"/>
      <c r="U450" s="18"/>
    </row>
    <row r="451" spans="1:21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 s="18"/>
      <c r="N451" s="18"/>
      <c r="O451" s="18"/>
      <c r="P451" s="18"/>
      <c r="Q451" s="18"/>
      <c r="R451" s="18"/>
      <c r="S451" s="18"/>
      <c r="T451" s="18"/>
      <c r="U451" s="18"/>
    </row>
    <row r="452" spans="1:21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 s="18"/>
      <c r="N452" s="18"/>
      <c r="O452" s="18"/>
      <c r="P452" s="18"/>
      <c r="Q452" s="18"/>
      <c r="R452" s="18"/>
      <c r="S452" s="18"/>
      <c r="T452" s="18"/>
      <c r="U452" s="18"/>
    </row>
    <row r="453" spans="1:21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 s="18"/>
      <c r="N453" s="18"/>
      <c r="O453" s="18"/>
      <c r="P453" s="18"/>
      <c r="Q453" s="18"/>
      <c r="R453" s="18"/>
      <c r="S453" s="18"/>
      <c r="T453" s="18"/>
      <c r="U453" s="18"/>
    </row>
    <row r="454" spans="1:21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 s="18"/>
      <c r="N454" s="18"/>
      <c r="O454" s="18"/>
      <c r="P454" s="18"/>
      <c r="Q454" s="18"/>
      <c r="R454" s="18"/>
      <c r="S454" s="18"/>
      <c r="T454" s="18"/>
      <c r="U454" s="18"/>
    </row>
    <row r="455" spans="1:21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 s="18"/>
      <c r="N455" s="18"/>
      <c r="O455" s="18"/>
      <c r="P455" s="18"/>
      <c r="Q455" s="18"/>
      <c r="R455" s="18"/>
      <c r="S455" s="18"/>
      <c r="T455" s="18"/>
      <c r="U455" s="18"/>
    </row>
    <row r="456" spans="1:21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 s="18"/>
      <c r="N456" s="18"/>
      <c r="O456" s="18"/>
      <c r="P456" s="18"/>
      <c r="Q456" s="18"/>
      <c r="R456" s="18"/>
      <c r="S456" s="18"/>
      <c r="T456" s="18"/>
      <c r="U456" s="18"/>
    </row>
    <row r="457" spans="1:21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 s="18"/>
      <c r="N457" s="18"/>
      <c r="O457" s="18"/>
      <c r="P457" s="18"/>
      <c r="Q457" s="18"/>
      <c r="R457" s="18"/>
      <c r="S457" s="18"/>
      <c r="T457" s="18"/>
      <c r="U457" s="18"/>
    </row>
    <row r="458" spans="1:21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 s="18"/>
      <c r="N458" s="18"/>
      <c r="O458" s="18"/>
      <c r="P458" s="18"/>
      <c r="Q458" s="18"/>
      <c r="R458" s="18"/>
      <c r="S458" s="18"/>
      <c r="T458" s="18"/>
      <c r="U458" s="18"/>
    </row>
    <row r="459" spans="1:21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 s="18"/>
      <c r="N459" s="18"/>
      <c r="O459" s="18"/>
      <c r="P459" s="18"/>
      <c r="Q459" s="18"/>
      <c r="R459" s="18"/>
      <c r="S459" s="18"/>
      <c r="T459" s="18"/>
      <c r="U459" s="18"/>
    </row>
    <row r="460" spans="1:21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 s="18"/>
      <c r="N460" s="18"/>
      <c r="O460" s="18"/>
      <c r="P460" s="18"/>
      <c r="Q460" s="18"/>
      <c r="R460" s="18"/>
      <c r="S460" s="18"/>
      <c r="T460" s="18"/>
      <c r="U460" s="18"/>
    </row>
    <row r="461" spans="1:21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 s="18"/>
      <c r="N461" s="18"/>
      <c r="O461" s="18"/>
      <c r="P461" s="18"/>
      <c r="Q461" s="18"/>
      <c r="R461" s="18"/>
      <c r="S461" s="18"/>
      <c r="T461" s="18"/>
      <c r="U461" s="18"/>
    </row>
    <row r="462" spans="1:21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 s="18"/>
      <c r="N462" s="18"/>
      <c r="O462" s="18"/>
      <c r="P462" s="18"/>
      <c r="Q462" s="18"/>
      <c r="R462" s="18"/>
      <c r="S462" s="18"/>
      <c r="T462" s="18"/>
      <c r="U462" s="18"/>
    </row>
    <row r="463" spans="1:21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 s="18"/>
      <c r="N463" s="18"/>
      <c r="O463" s="18"/>
      <c r="P463" s="18"/>
      <c r="Q463" s="18"/>
      <c r="R463" s="18"/>
      <c r="S463" s="18"/>
      <c r="T463" s="18"/>
      <c r="U463" s="18"/>
    </row>
    <row r="464" spans="1:21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 s="18"/>
      <c r="N464" s="18"/>
      <c r="O464" s="18"/>
      <c r="P464" s="18"/>
      <c r="Q464" s="18"/>
      <c r="R464" s="18"/>
      <c r="S464" s="18"/>
      <c r="T464" s="18"/>
      <c r="U464" s="18"/>
    </row>
    <row r="465" spans="1:21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 s="18"/>
      <c r="N465" s="18"/>
      <c r="O465" s="18"/>
      <c r="P465" s="18"/>
      <c r="Q465" s="18"/>
      <c r="R465" s="18"/>
      <c r="S465" s="18"/>
      <c r="T465" s="18"/>
      <c r="U465" s="18"/>
    </row>
    <row r="466" spans="1:21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 s="18"/>
      <c r="N466" s="18"/>
      <c r="O466" s="18"/>
      <c r="P466" s="18"/>
      <c r="Q466" s="18"/>
      <c r="R466" s="18"/>
      <c r="S466" s="18"/>
      <c r="T466" s="18"/>
      <c r="U466" s="18"/>
    </row>
    <row r="467" spans="1:21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 s="18"/>
      <c r="N467" s="18"/>
      <c r="O467" s="18"/>
      <c r="P467" s="18"/>
      <c r="Q467" s="18"/>
      <c r="R467" s="18"/>
      <c r="S467" s="18"/>
      <c r="T467" s="18"/>
      <c r="U467" s="18"/>
    </row>
    <row r="468" spans="1:21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 s="18"/>
      <c r="N468" s="18"/>
      <c r="O468" s="18"/>
      <c r="P468" s="18"/>
      <c r="Q468" s="18"/>
      <c r="R468" s="18"/>
      <c r="S468" s="18"/>
      <c r="T468" s="18"/>
      <c r="U468" s="18"/>
    </row>
    <row r="469" spans="1:21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 s="18"/>
      <c r="N469" s="18"/>
      <c r="O469" s="18"/>
      <c r="P469" s="18"/>
      <c r="Q469" s="18"/>
      <c r="R469" s="18"/>
      <c r="S469" s="18"/>
      <c r="T469" s="18"/>
      <c r="U469" s="18"/>
    </row>
    <row r="470" spans="1:21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 s="18"/>
      <c r="N470" s="18"/>
      <c r="O470" s="18"/>
      <c r="P470" s="18"/>
      <c r="Q470" s="18"/>
      <c r="R470" s="18"/>
      <c r="S470" s="18"/>
      <c r="T470" s="18"/>
      <c r="U470" s="18"/>
    </row>
    <row r="471" spans="1:21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 s="18"/>
      <c r="N471" s="18"/>
      <c r="O471" s="18"/>
      <c r="P471" s="18"/>
      <c r="Q471" s="18"/>
      <c r="R471" s="18"/>
      <c r="S471" s="18"/>
      <c r="T471" s="18"/>
      <c r="U471" s="18"/>
    </row>
    <row r="472" spans="1:21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 s="18"/>
      <c r="N472" s="18"/>
      <c r="O472" s="18"/>
      <c r="P472" s="18"/>
      <c r="Q472" s="18"/>
      <c r="R472" s="18"/>
      <c r="S472" s="18"/>
      <c r="T472" s="18"/>
      <c r="U472" s="18"/>
    </row>
    <row r="473" spans="1:21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 s="18"/>
      <c r="N473" s="18"/>
      <c r="O473" s="18"/>
      <c r="P473" s="18"/>
      <c r="Q473" s="18"/>
      <c r="R473" s="18"/>
      <c r="S473" s="18"/>
      <c r="T473" s="18"/>
      <c r="U473" s="18"/>
    </row>
    <row r="474" spans="1:21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 s="18"/>
      <c r="N474" s="18"/>
      <c r="O474" s="18"/>
      <c r="P474" s="18"/>
      <c r="Q474" s="18"/>
      <c r="R474" s="18"/>
      <c r="S474" s="18"/>
      <c r="T474" s="18"/>
      <c r="U474" s="18"/>
    </row>
    <row r="475" spans="1:21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 s="18"/>
      <c r="N475" s="18"/>
      <c r="O475" s="18"/>
      <c r="P475" s="18"/>
      <c r="Q475" s="18"/>
      <c r="R475" s="18"/>
      <c r="S475" s="18"/>
      <c r="T475" s="18"/>
      <c r="U475" s="18"/>
    </row>
    <row r="476" spans="1:21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 s="18"/>
      <c r="N476" s="18"/>
      <c r="O476" s="18"/>
      <c r="P476" s="18"/>
      <c r="Q476" s="18"/>
      <c r="R476" s="18"/>
      <c r="S476" s="18"/>
      <c r="T476" s="18"/>
      <c r="U476" s="18"/>
    </row>
    <row r="477" spans="1:21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 s="18"/>
      <c r="N477" s="18"/>
      <c r="O477" s="18"/>
      <c r="P477" s="18"/>
      <c r="Q477" s="18"/>
      <c r="R477" s="18"/>
      <c r="S477" s="18"/>
      <c r="T477" s="18"/>
      <c r="U477" s="18"/>
    </row>
    <row r="478" spans="1:21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 s="18"/>
      <c r="N478" s="18"/>
      <c r="O478" s="18"/>
      <c r="P478" s="18"/>
      <c r="Q478" s="18"/>
      <c r="R478" s="18"/>
      <c r="S478" s="18"/>
      <c r="T478" s="18"/>
      <c r="U478" s="18"/>
    </row>
    <row r="479" spans="1:21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 s="18"/>
      <c r="N479" s="18"/>
      <c r="O479" s="18"/>
      <c r="P479" s="18"/>
      <c r="Q479" s="18"/>
      <c r="R479" s="18"/>
      <c r="S479" s="18"/>
      <c r="T479" s="18"/>
      <c r="U479" s="18"/>
    </row>
    <row r="480" spans="1:21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 s="18"/>
      <c r="N480" s="18"/>
      <c r="O480" s="18"/>
      <c r="P480" s="18"/>
      <c r="Q480" s="18"/>
      <c r="R480" s="18"/>
      <c r="S480" s="18"/>
      <c r="T480" s="18"/>
      <c r="U480" s="18"/>
    </row>
    <row r="481" spans="1:21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 s="18"/>
      <c r="N481" s="18"/>
      <c r="O481" s="18"/>
      <c r="P481" s="18"/>
      <c r="Q481" s="18"/>
      <c r="R481" s="18"/>
      <c r="S481" s="18"/>
      <c r="T481" s="18"/>
      <c r="U481" s="18"/>
    </row>
    <row r="482" spans="1:21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 s="18"/>
      <c r="N482" s="18"/>
      <c r="O482" s="18"/>
      <c r="P482" s="18"/>
      <c r="Q482" s="18"/>
      <c r="R482" s="18"/>
      <c r="S482" s="18"/>
      <c r="T482" s="18"/>
      <c r="U482" s="18"/>
    </row>
    <row r="483" spans="1:21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 s="18"/>
      <c r="N483" s="18"/>
      <c r="O483" s="18"/>
      <c r="P483" s="18"/>
      <c r="Q483" s="18"/>
      <c r="R483" s="18"/>
      <c r="S483" s="18"/>
      <c r="T483" s="18"/>
      <c r="U483" s="18"/>
    </row>
    <row r="484" spans="1:21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 s="18"/>
      <c r="N484" s="18"/>
      <c r="O484" s="18"/>
      <c r="P484" s="18"/>
      <c r="Q484" s="18"/>
      <c r="R484" s="18"/>
      <c r="S484" s="18"/>
      <c r="T484" s="18"/>
      <c r="U484" s="18"/>
    </row>
    <row r="485" spans="1:21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 s="18"/>
      <c r="N485" s="18"/>
      <c r="O485" s="18"/>
      <c r="P485" s="18"/>
      <c r="Q485" s="18"/>
      <c r="R485" s="18"/>
      <c r="S485" s="18"/>
      <c r="T485" s="18"/>
      <c r="U485" s="18"/>
    </row>
    <row r="486" spans="1:21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 s="18"/>
      <c r="N486" s="18"/>
      <c r="O486" s="18"/>
      <c r="P486" s="18"/>
      <c r="Q486" s="18"/>
      <c r="R486" s="18"/>
      <c r="S486" s="18"/>
      <c r="T486" s="18"/>
      <c r="U486" s="18"/>
    </row>
    <row r="487" spans="1:21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 s="18"/>
      <c r="N487" s="18"/>
      <c r="O487" s="18"/>
      <c r="P487" s="18"/>
      <c r="Q487" s="18"/>
      <c r="R487" s="18"/>
      <c r="S487" s="18"/>
      <c r="T487" s="18"/>
      <c r="U487" s="18"/>
    </row>
    <row r="488" spans="1:21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 s="18"/>
      <c r="N488" s="18"/>
      <c r="O488" s="18"/>
      <c r="P488" s="18"/>
      <c r="Q488" s="18"/>
      <c r="R488" s="18"/>
      <c r="S488" s="18"/>
      <c r="T488" s="18"/>
      <c r="U488" s="18"/>
    </row>
    <row r="489" spans="1:21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 s="18"/>
      <c r="N489" s="18"/>
      <c r="O489" s="18"/>
      <c r="P489" s="18"/>
      <c r="Q489" s="18"/>
      <c r="R489" s="18"/>
      <c r="S489" s="18"/>
      <c r="T489" s="18"/>
      <c r="U489" s="18"/>
    </row>
    <row r="490" spans="1:21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 s="18"/>
      <c r="N490" s="18"/>
      <c r="O490" s="18"/>
      <c r="P490" s="18"/>
      <c r="Q490" s="18"/>
      <c r="R490" s="18"/>
      <c r="S490" s="18"/>
      <c r="T490" s="18"/>
      <c r="U490" s="18"/>
    </row>
    <row r="491" spans="1:21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 s="18"/>
      <c r="N491" s="18"/>
      <c r="O491" s="18"/>
      <c r="P491" s="18"/>
      <c r="Q491" s="18"/>
      <c r="R491" s="18"/>
      <c r="S491" s="18"/>
      <c r="T491" s="18"/>
      <c r="U491" s="18"/>
    </row>
    <row r="492" spans="1:21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 s="18"/>
      <c r="N492" s="18"/>
      <c r="O492" s="18"/>
      <c r="P492" s="18"/>
      <c r="Q492" s="18"/>
      <c r="R492" s="18"/>
      <c r="S492" s="18"/>
      <c r="T492" s="18"/>
      <c r="U492" s="18"/>
    </row>
    <row r="493" spans="1:21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 s="18"/>
      <c r="N493" s="18"/>
      <c r="O493" s="18"/>
      <c r="P493" s="18"/>
      <c r="Q493" s="18"/>
      <c r="R493" s="18"/>
      <c r="S493" s="18"/>
      <c r="T493" s="18"/>
      <c r="U493" s="18"/>
    </row>
    <row r="494" spans="1:21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 s="18"/>
      <c r="N494" s="18"/>
      <c r="O494" s="18"/>
      <c r="P494" s="18"/>
      <c r="Q494" s="18"/>
      <c r="R494" s="18"/>
      <c r="S494" s="18"/>
      <c r="T494" s="18"/>
      <c r="U494" s="18"/>
    </row>
    <row r="495" spans="1:21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 s="18"/>
      <c r="N495" s="18"/>
      <c r="O495" s="18"/>
      <c r="P495" s="18"/>
      <c r="Q495" s="18"/>
      <c r="R495" s="18"/>
      <c r="S495" s="18"/>
      <c r="T495" s="18"/>
      <c r="U495" s="18"/>
    </row>
    <row r="496" spans="1:21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 s="18"/>
      <c r="N496" s="18"/>
      <c r="O496" s="18"/>
      <c r="P496" s="18"/>
      <c r="Q496" s="18"/>
      <c r="R496" s="18"/>
      <c r="S496" s="18"/>
      <c r="T496" s="18"/>
      <c r="U496" s="18"/>
    </row>
    <row r="497" spans="1:21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 s="18"/>
      <c r="N497" s="18"/>
      <c r="O497" s="18"/>
      <c r="P497" s="18"/>
      <c r="Q497" s="18"/>
      <c r="R497" s="18"/>
      <c r="S497" s="18"/>
      <c r="T497" s="18"/>
      <c r="U497" s="18"/>
    </row>
    <row r="498" spans="1:21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 s="18"/>
      <c r="N498" s="18"/>
      <c r="O498" s="18"/>
      <c r="P498" s="18"/>
      <c r="Q498" s="18"/>
      <c r="R498" s="18"/>
      <c r="S498" s="18"/>
      <c r="T498" s="18"/>
      <c r="U498" s="18"/>
    </row>
    <row r="499" spans="1:21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 s="18"/>
      <c r="N499" s="18"/>
      <c r="O499" s="18"/>
      <c r="P499" s="18"/>
      <c r="Q499" s="18"/>
      <c r="R499" s="18"/>
      <c r="S499" s="18"/>
      <c r="T499" s="18"/>
      <c r="U499" s="18"/>
    </row>
    <row r="500" spans="1:21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 s="18"/>
      <c r="N500" s="18"/>
      <c r="O500" s="18"/>
      <c r="P500" s="18"/>
      <c r="Q500" s="18"/>
      <c r="R500" s="18"/>
      <c r="S500" s="18"/>
      <c r="T500" s="18"/>
      <c r="U500" s="18"/>
    </row>
    <row r="501" spans="1:21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 s="18"/>
      <c r="N501" s="18"/>
      <c r="O501" s="18"/>
      <c r="P501" s="18"/>
      <c r="Q501" s="18"/>
      <c r="R501" s="18"/>
      <c r="S501" s="18"/>
      <c r="T501" s="18"/>
      <c r="U501" s="18"/>
    </row>
    <row r="502" spans="1:21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 s="18"/>
      <c r="N502" s="18"/>
      <c r="O502" s="18"/>
      <c r="P502" s="18"/>
      <c r="Q502" s="18"/>
      <c r="R502" s="18"/>
      <c r="S502" s="18"/>
      <c r="T502" s="18"/>
      <c r="U502" s="18"/>
    </row>
    <row r="503" spans="1:21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 s="18"/>
      <c r="N503" s="18"/>
      <c r="O503" s="18"/>
      <c r="P503" s="18"/>
      <c r="Q503" s="18"/>
      <c r="R503" s="18"/>
      <c r="S503" s="18"/>
      <c r="T503" s="18"/>
      <c r="U503" s="18"/>
    </row>
    <row r="504" spans="1:21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 s="18"/>
      <c r="N504" s="18"/>
      <c r="O504" s="18"/>
      <c r="P504" s="18"/>
      <c r="Q504" s="18"/>
      <c r="R504" s="18"/>
      <c r="S504" s="18"/>
      <c r="T504" s="18"/>
      <c r="U504" s="18"/>
    </row>
    <row r="505" spans="1:21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 s="18"/>
      <c r="N505" s="18"/>
      <c r="O505" s="18"/>
      <c r="P505" s="18"/>
      <c r="Q505" s="18"/>
      <c r="R505" s="18"/>
      <c r="S505" s="18"/>
      <c r="T505" s="18"/>
      <c r="U505" s="18"/>
    </row>
    <row r="506" spans="1:21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 s="18"/>
      <c r="N506" s="18"/>
      <c r="O506" s="18"/>
      <c r="P506" s="18"/>
      <c r="Q506" s="18"/>
      <c r="R506" s="18"/>
      <c r="S506" s="18"/>
      <c r="T506" s="18"/>
      <c r="U506" s="18"/>
    </row>
    <row r="507" spans="1:21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 s="18"/>
      <c r="N507" s="18"/>
      <c r="O507" s="18"/>
      <c r="P507" s="18"/>
      <c r="Q507" s="18"/>
      <c r="R507" s="18"/>
      <c r="S507" s="18"/>
      <c r="T507" s="18"/>
      <c r="U507" s="18"/>
    </row>
    <row r="508" spans="1:21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 s="18"/>
      <c r="N508" s="18"/>
      <c r="O508" s="18"/>
      <c r="P508" s="18"/>
      <c r="Q508" s="18"/>
      <c r="R508" s="18"/>
      <c r="S508" s="18"/>
      <c r="T508" s="18"/>
      <c r="U508" s="18"/>
    </row>
    <row r="509" spans="1:21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 s="18"/>
      <c r="N509" s="18"/>
      <c r="O509" s="18"/>
      <c r="P509" s="18"/>
      <c r="Q509" s="18"/>
      <c r="R509" s="18"/>
      <c r="S509" s="18"/>
      <c r="T509" s="18"/>
      <c r="U509" s="18"/>
    </row>
    <row r="510" spans="1:21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 s="18"/>
      <c r="N510" s="18"/>
      <c r="O510" s="18"/>
      <c r="P510" s="18"/>
      <c r="Q510" s="18"/>
      <c r="R510" s="18"/>
      <c r="S510" s="18"/>
      <c r="T510" s="18"/>
      <c r="U510" s="18"/>
    </row>
    <row r="511" spans="1:21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 s="18"/>
      <c r="N511" s="18"/>
      <c r="O511" s="18"/>
      <c r="P511" s="18"/>
      <c r="Q511" s="18"/>
      <c r="R511" s="18"/>
      <c r="S511" s="18"/>
      <c r="T511" s="18"/>
      <c r="U511" s="18"/>
    </row>
    <row r="512" spans="1:21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 s="18"/>
      <c r="N512" s="18"/>
      <c r="O512" s="18"/>
      <c r="P512" s="18"/>
      <c r="Q512" s="18"/>
      <c r="R512" s="18"/>
      <c r="S512" s="18"/>
      <c r="T512" s="18"/>
      <c r="U512" s="18"/>
    </row>
    <row r="513" spans="1:21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 s="18"/>
      <c r="N513" s="18"/>
      <c r="O513" s="18"/>
      <c r="P513" s="18"/>
      <c r="Q513" s="18"/>
      <c r="R513" s="18"/>
      <c r="S513" s="18"/>
      <c r="T513" s="18"/>
      <c r="U513" s="18"/>
    </row>
    <row r="514" spans="1:21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 s="18"/>
      <c r="N514" s="18"/>
      <c r="O514" s="18"/>
      <c r="P514" s="18"/>
      <c r="Q514" s="18"/>
      <c r="R514" s="18"/>
      <c r="S514" s="18"/>
      <c r="T514" s="18"/>
      <c r="U514" s="18"/>
    </row>
    <row r="515" spans="1:21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 s="18"/>
      <c r="N515" s="18"/>
      <c r="O515" s="18"/>
      <c r="P515" s="18"/>
      <c r="Q515" s="18"/>
      <c r="R515" s="18"/>
      <c r="S515" s="18"/>
      <c r="T515" s="18"/>
      <c r="U515" s="18"/>
    </row>
    <row r="516" spans="1:21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 s="18"/>
      <c r="N516" s="18"/>
      <c r="O516" s="18"/>
      <c r="P516" s="18"/>
      <c r="Q516" s="18"/>
      <c r="R516" s="18"/>
      <c r="S516" s="18"/>
      <c r="T516" s="18"/>
      <c r="U516" s="18"/>
    </row>
    <row r="517" spans="1:21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 s="18"/>
      <c r="N517" s="18"/>
      <c r="O517" s="18"/>
      <c r="P517" s="18"/>
      <c r="Q517" s="18"/>
      <c r="R517" s="18"/>
      <c r="S517" s="18"/>
      <c r="T517" s="18"/>
      <c r="U517" s="18"/>
    </row>
    <row r="518" spans="1:21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 s="18"/>
      <c r="N518" s="18"/>
      <c r="O518" s="18"/>
      <c r="P518" s="18"/>
      <c r="Q518" s="18"/>
      <c r="R518" s="18"/>
      <c r="S518" s="18"/>
      <c r="T518" s="18"/>
      <c r="U518" s="18"/>
    </row>
    <row r="519" spans="1:21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 s="18"/>
      <c r="N519" s="18"/>
      <c r="O519" s="18"/>
      <c r="P519" s="18"/>
      <c r="Q519" s="18"/>
      <c r="R519" s="18"/>
      <c r="S519" s="18"/>
      <c r="T519" s="18"/>
      <c r="U519" s="18"/>
    </row>
    <row r="520" spans="1:21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 s="18"/>
      <c r="N520" s="18"/>
      <c r="O520" s="18"/>
      <c r="P520" s="18"/>
      <c r="Q520" s="18"/>
      <c r="R520" s="18"/>
      <c r="S520" s="18"/>
      <c r="T520" s="18"/>
      <c r="U520" s="18"/>
    </row>
    <row r="521" spans="1:21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 s="18"/>
      <c r="N521" s="18"/>
      <c r="O521" s="18"/>
      <c r="P521" s="18"/>
      <c r="Q521" s="18"/>
      <c r="R521" s="18"/>
      <c r="S521" s="18"/>
      <c r="T521" s="18"/>
      <c r="U521" s="18"/>
    </row>
    <row r="522" spans="1:21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 s="18"/>
      <c r="N522" s="18"/>
      <c r="O522" s="18"/>
      <c r="P522" s="18"/>
      <c r="Q522" s="18"/>
      <c r="R522" s="18"/>
      <c r="S522" s="18"/>
      <c r="T522" s="18"/>
      <c r="U522" s="18"/>
    </row>
    <row r="523" spans="1:21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 s="18"/>
      <c r="N523" s="18"/>
      <c r="O523" s="18"/>
      <c r="P523" s="18"/>
      <c r="Q523" s="18"/>
      <c r="R523" s="18"/>
      <c r="S523" s="18"/>
      <c r="T523" s="18"/>
      <c r="U523" s="18"/>
    </row>
    <row r="524" spans="1:21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 s="18"/>
      <c r="N524" s="18"/>
      <c r="O524" s="18"/>
      <c r="P524" s="18"/>
      <c r="Q524" s="18"/>
      <c r="R524" s="18"/>
      <c r="S524" s="18"/>
      <c r="T524" s="18"/>
      <c r="U524" s="18"/>
    </row>
    <row r="525" spans="1:21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 s="18"/>
      <c r="N525" s="18"/>
      <c r="O525" s="18"/>
      <c r="P525" s="18"/>
      <c r="Q525" s="18"/>
      <c r="R525" s="18"/>
      <c r="S525" s="18"/>
      <c r="T525" s="18"/>
      <c r="U525" s="18"/>
    </row>
    <row r="526" spans="1:21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 s="18"/>
      <c r="N526" s="18"/>
      <c r="O526" s="18"/>
      <c r="P526" s="18"/>
      <c r="Q526" s="18"/>
      <c r="R526" s="18"/>
      <c r="S526" s="18"/>
      <c r="T526" s="18"/>
      <c r="U526" s="18"/>
    </row>
    <row r="527" spans="1:21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 s="18"/>
      <c r="N527" s="18"/>
      <c r="O527" s="18"/>
      <c r="P527" s="18"/>
      <c r="Q527" s="18"/>
      <c r="R527" s="18"/>
      <c r="S527" s="18"/>
      <c r="T527" s="18"/>
      <c r="U527" s="18"/>
    </row>
    <row r="528" spans="1:21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 s="18"/>
      <c r="N528" s="18"/>
      <c r="O528" s="18"/>
      <c r="P528" s="18"/>
      <c r="Q528" s="18"/>
      <c r="R528" s="18"/>
      <c r="S528" s="18"/>
      <c r="T528" s="18"/>
      <c r="U528" s="18"/>
    </row>
    <row r="529" spans="1:21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 s="18"/>
      <c r="N529" s="18"/>
      <c r="O529" s="18"/>
      <c r="P529" s="18"/>
      <c r="Q529" s="18"/>
      <c r="R529" s="18"/>
      <c r="S529" s="18"/>
      <c r="T529" s="18"/>
      <c r="U529" s="18"/>
    </row>
    <row r="530" spans="1:21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 s="18"/>
      <c r="N530" s="18"/>
      <c r="O530" s="18"/>
      <c r="P530" s="18"/>
      <c r="Q530" s="18"/>
      <c r="R530" s="18"/>
      <c r="S530" s="18"/>
      <c r="T530" s="18"/>
      <c r="U530" s="18"/>
    </row>
    <row r="531" spans="1:21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 s="18"/>
      <c r="N531" s="18"/>
      <c r="O531" s="18"/>
      <c r="P531" s="18"/>
      <c r="Q531" s="18"/>
      <c r="R531" s="18"/>
      <c r="S531" s="18"/>
      <c r="T531" s="18"/>
      <c r="U531" s="18"/>
    </row>
    <row r="532" spans="1:21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 s="18"/>
      <c r="N532" s="18"/>
      <c r="O532" s="18"/>
      <c r="P532" s="18"/>
      <c r="Q532" s="18"/>
      <c r="R532" s="18"/>
      <c r="S532" s="18"/>
      <c r="T532" s="18"/>
      <c r="U532" s="18"/>
    </row>
    <row r="533" spans="1:21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 s="18"/>
      <c r="N533" s="18"/>
      <c r="O533" s="18"/>
      <c r="P533" s="18"/>
      <c r="Q533" s="18"/>
      <c r="R533" s="18"/>
      <c r="S533" s="18"/>
      <c r="T533" s="18"/>
      <c r="U533" s="18"/>
    </row>
    <row r="534" spans="1:21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 s="18"/>
      <c r="N534" s="18"/>
      <c r="O534" s="18"/>
      <c r="P534" s="18"/>
      <c r="Q534" s="18"/>
      <c r="R534" s="18"/>
      <c r="S534" s="18"/>
      <c r="T534" s="18"/>
      <c r="U534" s="18"/>
    </row>
    <row r="535" spans="1:21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 s="18"/>
      <c r="N535" s="18"/>
      <c r="O535" s="18"/>
      <c r="P535" s="18"/>
      <c r="Q535" s="18"/>
      <c r="R535" s="18"/>
      <c r="S535" s="18"/>
      <c r="T535" s="18"/>
      <c r="U535" s="18"/>
    </row>
    <row r="536" spans="1:21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 s="18"/>
      <c r="N536" s="18"/>
      <c r="O536" s="18"/>
      <c r="P536" s="18"/>
      <c r="Q536" s="18"/>
      <c r="R536" s="18"/>
      <c r="S536" s="18"/>
      <c r="T536" s="18"/>
      <c r="U536" s="18"/>
    </row>
    <row r="537" spans="1:21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 s="18"/>
      <c r="N537" s="18"/>
      <c r="O537" s="18"/>
      <c r="P537" s="18"/>
      <c r="Q537" s="18"/>
      <c r="R537" s="18"/>
      <c r="S537" s="18"/>
      <c r="T537" s="18"/>
      <c r="U537" s="18"/>
    </row>
    <row r="538" spans="1:21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 s="18"/>
      <c r="N538" s="18"/>
      <c r="O538" s="18"/>
      <c r="P538" s="18"/>
      <c r="Q538" s="18"/>
      <c r="R538" s="18"/>
      <c r="S538" s="18"/>
      <c r="T538" s="18"/>
      <c r="U538" s="18"/>
    </row>
    <row r="539" spans="1:21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 s="18"/>
      <c r="N539" s="18"/>
      <c r="O539" s="18"/>
      <c r="P539" s="18"/>
      <c r="Q539" s="18"/>
      <c r="R539" s="18"/>
      <c r="S539" s="18"/>
      <c r="T539" s="18"/>
      <c r="U539" s="18"/>
    </row>
    <row r="540" spans="1:21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 s="18"/>
      <c r="N540" s="18"/>
      <c r="O540" s="18"/>
      <c r="P540" s="18"/>
      <c r="Q540" s="18"/>
      <c r="R540" s="18"/>
      <c r="S540" s="18"/>
      <c r="T540" s="18"/>
      <c r="U540" s="18"/>
    </row>
    <row r="541" spans="1:21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 s="18"/>
      <c r="N541" s="18"/>
      <c r="O541" s="18"/>
      <c r="P541" s="18"/>
      <c r="Q541" s="18"/>
      <c r="R541" s="18"/>
      <c r="S541" s="18"/>
      <c r="T541" s="18"/>
      <c r="U541" s="18"/>
    </row>
    <row r="542" spans="1:21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 s="18"/>
      <c r="N542" s="18"/>
      <c r="O542" s="18"/>
      <c r="P542" s="18"/>
      <c r="Q542" s="18"/>
      <c r="R542" s="18"/>
      <c r="S542" s="18"/>
      <c r="T542" s="18"/>
      <c r="U542" s="18"/>
    </row>
    <row r="543" spans="1:21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 s="18"/>
      <c r="N543" s="18"/>
      <c r="O543" s="18"/>
      <c r="P543" s="18"/>
      <c r="Q543" s="18"/>
      <c r="R543" s="18"/>
      <c r="S543" s="18"/>
      <c r="T543" s="18"/>
      <c r="U543" s="18"/>
    </row>
    <row r="544" spans="1:21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 s="18"/>
      <c r="N544" s="18"/>
      <c r="O544" s="18"/>
      <c r="P544" s="18"/>
      <c r="Q544" s="18"/>
      <c r="R544" s="18"/>
      <c r="S544" s="18"/>
      <c r="T544" s="18"/>
      <c r="U544" s="18"/>
    </row>
    <row r="545" spans="1:21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 s="18"/>
      <c r="N545" s="18"/>
      <c r="O545" s="18"/>
      <c r="P545" s="18"/>
      <c r="Q545" s="18"/>
      <c r="R545" s="18"/>
      <c r="S545" s="18"/>
      <c r="T545" s="18"/>
      <c r="U545" s="18"/>
    </row>
    <row r="546" spans="1:21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 s="18"/>
      <c r="N546" s="18"/>
      <c r="O546" s="18"/>
      <c r="P546" s="18"/>
      <c r="Q546" s="18"/>
      <c r="R546" s="18"/>
      <c r="S546" s="18"/>
      <c r="T546" s="18"/>
      <c r="U546" s="18"/>
    </row>
    <row r="547" spans="1:21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 s="18"/>
      <c r="N547" s="18"/>
      <c r="O547" s="18"/>
      <c r="P547" s="18"/>
      <c r="Q547" s="18"/>
      <c r="R547" s="18"/>
      <c r="S547" s="18"/>
      <c r="T547" s="18"/>
      <c r="U547" s="18"/>
    </row>
    <row r="548" spans="1:21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 s="18"/>
      <c r="N548" s="18"/>
      <c r="O548" s="18"/>
      <c r="P548" s="18"/>
      <c r="Q548" s="18"/>
      <c r="R548" s="18"/>
      <c r="S548" s="18"/>
      <c r="T548" s="18"/>
      <c r="U548" s="18"/>
    </row>
    <row r="549" spans="1:21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 s="18"/>
      <c r="N549" s="18"/>
      <c r="O549" s="18"/>
      <c r="P549" s="18"/>
      <c r="Q549" s="18"/>
      <c r="R549" s="18"/>
      <c r="S549" s="18"/>
      <c r="T549" s="18"/>
      <c r="U549" s="18"/>
    </row>
    <row r="550" spans="1:21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 s="18"/>
      <c r="N550" s="18"/>
      <c r="O550" s="18"/>
      <c r="P550" s="18"/>
      <c r="Q550" s="18"/>
      <c r="R550" s="18"/>
      <c r="S550" s="18"/>
      <c r="T550" s="18"/>
      <c r="U550" s="18"/>
    </row>
    <row r="551" spans="1:21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 s="18"/>
      <c r="N551" s="18"/>
      <c r="O551" s="18"/>
      <c r="P551" s="18"/>
      <c r="Q551" s="18"/>
      <c r="R551" s="18"/>
      <c r="S551" s="18"/>
      <c r="T551" s="18"/>
      <c r="U551" s="18"/>
    </row>
    <row r="552" spans="1:21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 s="18"/>
      <c r="N552" s="18"/>
      <c r="O552" s="18"/>
      <c r="P552" s="18"/>
      <c r="Q552" s="18"/>
      <c r="R552" s="18"/>
      <c r="S552" s="18"/>
      <c r="T552" s="18"/>
      <c r="U552" s="18"/>
    </row>
    <row r="553" spans="1:21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 s="18"/>
      <c r="N553" s="18"/>
      <c r="O553" s="18"/>
      <c r="P553" s="18"/>
      <c r="Q553" s="18"/>
      <c r="R553" s="18"/>
      <c r="S553" s="18"/>
      <c r="T553" s="18"/>
      <c r="U553" s="18"/>
    </row>
    <row r="554" spans="1:21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 s="18"/>
      <c r="N554" s="18"/>
      <c r="O554" s="18"/>
      <c r="P554" s="18"/>
      <c r="Q554" s="18"/>
      <c r="R554" s="18"/>
      <c r="S554" s="18"/>
      <c r="T554" s="18"/>
      <c r="U554" s="18"/>
    </row>
    <row r="555" spans="1:21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 s="18"/>
      <c r="N555" s="18"/>
      <c r="O555" s="18"/>
      <c r="P555" s="18"/>
      <c r="Q555" s="18"/>
      <c r="R555" s="18"/>
      <c r="S555" s="18"/>
      <c r="T555" s="18"/>
      <c r="U555" s="18"/>
    </row>
    <row r="556" spans="1:21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 s="18"/>
      <c r="N556" s="18"/>
      <c r="O556" s="18"/>
      <c r="P556" s="18"/>
      <c r="Q556" s="18"/>
      <c r="R556" s="18"/>
      <c r="S556" s="18"/>
      <c r="T556" s="18"/>
      <c r="U556" s="18"/>
    </row>
    <row r="557" spans="1:21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 s="18"/>
      <c r="N557" s="18"/>
      <c r="O557" s="18"/>
      <c r="P557" s="18"/>
      <c r="Q557" s="18"/>
      <c r="R557" s="18"/>
      <c r="S557" s="18"/>
      <c r="T557" s="18"/>
      <c r="U557" s="18"/>
    </row>
    <row r="558" spans="1:21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 s="18"/>
      <c r="N558" s="18"/>
      <c r="O558" s="18"/>
      <c r="P558" s="18"/>
      <c r="Q558" s="18"/>
      <c r="R558" s="18"/>
      <c r="S558" s="18"/>
      <c r="T558" s="18"/>
      <c r="U558" s="18"/>
    </row>
    <row r="559" spans="1:21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 s="18"/>
      <c r="N559" s="18"/>
      <c r="O559" s="18"/>
      <c r="P559" s="18"/>
      <c r="Q559" s="18"/>
      <c r="R559" s="18"/>
      <c r="S559" s="18"/>
      <c r="T559" s="18"/>
      <c r="U559" s="18"/>
    </row>
    <row r="560" spans="1:21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 s="18"/>
      <c r="N560" s="18"/>
      <c r="O560" s="18"/>
      <c r="P560" s="18"/>
      <c r="Q560" s="18"/>
      <c r="R560" s="18"/>
      <c r="S560" s="18"/>
      <c r="T560" s="18"/>
      <c r="U560" s="18"/>
    </row>
    <row r="561" spans="1:21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 s="18"/>
      <c r="N561" s="18"/>
      <c r="O561" s="18"/>
      <c r="P561" s="18"/>
      <c r="Q561" s="18"/>
      <c r="R561" s="18"/>
      <c r="S561" s="18"/>
      <c r="T561" s="18"/>
      <c r="U561" s="18"/>
    </row>
    <row r="562" spans="1:21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 s="18"/>
      <c r="N562" s="18"/>
      <c r="O562" s="18"/>
      <c r="P562" s="18"/>
      <c r="Q562" s="18"/>
      <c r="R562" s="18"/>
      <c r="S562" s="18"/>
      <c r="T562" s="18"/>
      <c r="U562" s="18"/>
    </row>
    <row r="563" spans="1:21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 s="18"/>
      <c r="N563" s="18"/>
      <c r="O563" s="18"/>
      <c r="P563" s="18"/>
      <c r="Q563" s="18"/>
      <c r="R563" s="18"/>
      <c r="S563" s="18"/>
      <c r="T563" s="18"/>
      <c r="U563" s="18"/>
    </row>
    <row r="564" spans="1:21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 s="18"/>
      <c r="N564" s="18"/>
      <c r="O564" s="18"/>
      <c r="P564" s="18"/>
      <c r="Q564" s="18"/>
      <c r="R564" s="18"/>
      <c r="S564" s="18"/>
      <c r="T564" s="18"/>
      <c r="U564" s="18"/>
    </row>
    <row r="565" spans="1:21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 s="18"/>
      <c r="N565" s="18"/>
      <c r="O565" s="18"/>
      <c r="P565" s="18"/>
      <c r="Q565" s="18"/>
      <c r="R565" s="18"/>
      <c r="S565" s="18"/>
      <c r="T565" s="18"/>
      <c r="U565" s="18"/>
    </row>
    <row r="566" spans="1:21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 s="18"/>
      <c r="N566" s="18"/>
      <c r="O566" s="18"/>
      <c r="P566" s="18"/>
      <c r="Q566" s="18"/>
      <c r="R566" s="18"/>
      <c r="S566" s="18"/>
      <c r="T566" s="18"/>
      <c r="U566" s="18"/>
    </row>
    <row r="567" spans="1:21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 s="18"/>
      <c r="N567" s="18"/>
      <c r="O567" s="18"/>
      <c r="P567" s="18"/>
      <c r="Q567" s="18"/>
      <c r="R567" s="18"/>
      <c r="S567" s="18"/>
      <c r="T567" s="18"/>
      <c r="U567" s="18"/>
    </row>
    <row r="568" spans="1:21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 s="18"/>
      <c r="N568" s="18"/>
      <c r="O568" s="18"/>
      <c r="P568" s="18"/>
      <c r="Q568" s="18"/>
      <c r="R568" s="18"/>
      <c r="S568" s="18"/>
      <c r="T568" s="18"/>
      <c r="U568" s="18"/>
    </row>
    <row r="569" spans="1:21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 s="18"/>
      <c r="N569" s="18"/>
      <c r="O569" s="18"/>
      <c r="P569" s="18"/>
      <c r="Q569" s="18"/>
      <c r="R569" s="18"/>
      <c r="S569" s="18"/>
      <c r="T569" s="18"/>
      <c r="U569" s="18"/>
    </row>
    <row r="570" spans="1:21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 s="18"/>
      <c r="N570" s="18"/>
      <c r="O570" s="18"/>
      <c r="P570" s="18"/>
      <c r="Q570" s="18"/>
      <c r="R570" s="18"/>
      <c r="S570" s="18"/>
      <c r="T570" s="18"/>
      <c r="U570" s="18"/>
    </row>
    <row r="571" spans="1:21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 s="18"/>
      <c r="N571" s="18"/>
      <c r="O571" s="18"/>
      <c r="P571" s="18"/>
      <c r="Q571" s="18"/>
      <c r="R571" s="18"/>
      <c r="S571" s="18"/>
      <c r="T571" s="18"/>
      <c r="U571" s="18"/>
    </row>
    <row r="572" spans="1:21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 s="18"/>
      <c r="N572" s="18"/>
      <c r="O572" s="18"/>
      <c r="P572" s="18"/>
      <c r="Q572" s="18"/>
      <c r="R572" s="18"/>
      <c r="S572" s="18"/>
      <c r="T572" s="18"/>
      <c r="U572" s="18"/>
    </row>
    <row r="573" spans="1:21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 s="18"/>
      <c r="N573" s="18"/>
      <c r="O573" s="18"/>
      <c r="P573" s="18"/>
      <c r="Q573" s="18"/>
      <c r="R573" s="18"/>
      <c r="S573" s="18"/>
      <c r="T573" s="18"/>
      <c r="U573" s="18"/>
    </row>
    <row r="574" spans="1:21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 s="18"/>
      <c r="N574" s="18"/>
      <c r="O574" s="18"/>
      <c r="P574" s="18"/>
      <c r="Q574" s="18"/>
      <c r="R574" s="18"/>
      <c r="S574" s="18"/>
      <c r="T574" s="18"/>
      <c r="U574" s="18"/>
    </row>
    <row r="575" spans="1:21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 s="18"/>
      <c r="N575" s="18"/>
      <c r="O575" s="18"/>
      <c r="P575" s="18"/>
      <c r="Q575" s="18"/>
      <c r="R575" s="18"/>
      <c r="S575" s="18"/>
      <c r="T575" s="18"/>
      <c r="U575" s="18"/>
    </row>
    <row r="576" spans="1:21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 s="18"/>
      <c r="N576" s="18"/>
      <c r="O576" s="18"/>
      <c r="P576" s="18"/>
      <c r="Q576" s="18"/>
      <c r="R576" s="18"/>
      <c r="S576" s="18"/>
      <c r="T576" s="18"/>
      <c r="U576" s="18"/>
    </row>
    <row r="577" spans="1:21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 s="18"/>
      <c r="N577" s="18"/>
      <c r="O577" s="18"/>
      <c r="P577" s="18"/>
      <c r="Q577" s="18"/>
      <c r="R577" s="18"/>
      <c r="S577" s="18"/>
      <c r="T577" s="18"/>
      <c r="U577" s="18"/>
    </row>
    <row r="578" spans="1:21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 s="18"/>
      <c r="N578" s="18"/>
      <c r="O578" s="18"/>
      <c r="P578" s="18"/>
      <c r="Q578" s="18"/>
      <c r="R578" s="18"/>
      <c r="S578" s="18"/>
      <c r="T578" s="18"/>
      <c r="U578" s="18"/>
    </row>
    <row r="579" spans="1:21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 s="18"/>
      <c r="N579" s="18"/>
      <c r="O579" s="18"/>
      <c r="P579" s="18"/>
      <c r="Q579" s="18"/>
      <c r="R579" s="18"/>
      <c r="S579" s="18"/>
      <c r="T579" s="18"/>
      <c r="U579" s="18"/>
    </row>
    <row r="580" spans="1:21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 s="18"/>
      <c r="N580" s="18"/>
      <c r="O580" s="18"/>
      <c r="P580" s="18"/>
      <c r="Q580" s="18"/>
      <c r="R580" s="18"/>
      <c r="S580" s="18"/>
      <c r="T580" s="18"/>
      <c r="U580" s="18"/>
    </row>
    <row r="581" spans="1:21" ht="15" x14ac:dyDescent="0.25">
      <c r="A581"/>
      <c r="B581"/>
      <c r="C581"/>
      <c r="D581"/>
      <c r="E581"/>
      <c r="F581"/>
      <c r="G581"/>
      <c r="H581"/>
      <c r="I581"/>
      <c r="J581"/>
      <c r="K581"/>
      <c r="L581"/>
    </row>
    <row r="582" spans="1:21" ht="15" x14ac:dyDescent="0.25">
      <c r="A582"/>
      <c r="B582"/>
      <c r="C582"/>
      <c r="D582"/>
      <c r="E582"/>
      <c r="F582"/>
      <c r="G582"/>
      <c r="H582"/>
      <c r="I582"/>
      <c r="J582"/>
      <c r="K582"/>
      <c r="L582"/>
    </row>
    <row r="583" spans="1:21" ht="15" x14ac:dyDescent="0.25">
      <c r="A583"/>
      <c r="B583"/>
      <c r="C583"/>
      <c r="D583"/>
      <c r="E583"/>
      <c r="F583"/>
      <c r="G583"/>
      <c r="H583"/>
      <c r="I583"/>
      <c r="J583"/>
      <c r="K583"/>
      <c r="L583"/>
    </row>
    <row r="584" spans="1:21" ht="15" x14ac:dyDescent="0.25">
      <c r="A584"/>
      <c r="B584"/>
      <c r="C584"/>
      <c r="D584"/>
      <c r="E584"/>
      <c r="F584"/>
      <c r="G584"/>
      <c r="H584"/>
      <c r="I584"/>
      <c r="J584"/>
      <c r="K584"/>
      <c r="L584"/>
    </row>
    <row r="585" spans="1:21" ht="15" x14ac:dyDescent="0.25">
      <c r="A585"/>
      <c r="B585"/>
      <c r="C585"/>
      <c r="D585"/>
      <c r="E585"/>
      <c r="F585"/>
      <c r="G585"/>
      <c r="H585"/>
      <c r="I585"/>
      <c r="J585"/>
      <c r="K585"/>
      <c r="L585"/>
    </row>
    <row r="586" spans="1:21" ht="15" x14ac:dyDescent="0.25">
      <c r="A586"/>
      <c r="B586"/>
      <c r="C586"/>
      <c r="D586"/>
      <c r="E586"/>
      <c r="F586"/>
      <c r="G586"/>
      <c r="H586"/>
      <c r="I586"/>
      <c r="J586"/>
      <c r="K586"/>
      <c r="L586"/>
    </row>
    <row r="587" spans="1:21" ht="15" x14ac:dyDescent="0.25">
      <c r="A587"/>
      <c r="B587"/>
      <c r="C587"/>
      <c r="D587"/>
      <c r="E587"/>
      <c r="F587"/>
      <c r="G587"/>
      <c r="H587"/>
      <c r="I587"/>
      <c r="J587"/>
      <c r="K587"/>
      <c r="L587"/>
    </row>
    <row r="588" spans="1:21" ht="15" x14ac:dyDescent="0.25">
      <c r="A588"/>
      <c r="B588"/>
      <c r="C588"/>
      <c r="D588"/>
      <c r="E588"/>
      <c r="F588"/>
      <c r="G588"/>
      <c r="H588"/>
      <c r="I588"/>
      <c r="J588"/>
      <c r="K588"/>
      <c r="L588"/>
    </row>
    <row r="589" spans="1:21" ht="15" x14ac:dyDescent="0.25">
      <c r="A589"/>
      <c r="B589"/>
      <c r="C589"/>
      <c r="D589"/>
      <c r="E589"/>
      <c r="F589"/>
      <c r="G589"/>
      <c r="H589"/>
      <c r="I589"/>
      <c r="J589"/>
      <c r="K589"/>
      <c r="L589"/>
    </row>
    <row r="590" spans="1:21" ht="15" x14ac:dyDescent="0.25">
      <c r="A590"/>
      <c r="B590"/>
      <c r="C590"/>
      <c r="D590"/>
      <c r="E590"/>
      <c r="F590"/>
      <c r="G590"/>
      <c r="H590"/>
      <c r="I590"/>
      <c r="J590"/>
      <c r="K590"/>
      <c r="L590"/>
    </row>
    <row r="591" spans="1:21" ht="15" x14ac:dyDescent="0.25">
      <c r="A591"/>
      <c r="B591"/>
      <c r="C591"/>
      <c r="D591"/>
      <c r="E591"/>
      <c r="F591"/>
      <c r="G591"/>
      <c r="H591"/>
      <c r="I591"/>
      <c r="J591"/>
      <c r="K591"/>
      <c r="L591"/>
    </row>
    <row r="592" spans="1:21" ht="15" x14ac:dyDescent="0.25">
      <c r="A592"/>
      <c r="B592"/>
      <c r="C592"/>
      <c r="D592"/>
      <c r="E592"/>
      <c r="F592"/>
      <c r="G592"/>
      <c r="H592"/>
      <c r="I592"/>
      <c r="J592"/>
      <c r="K592"/>
      <c r="L592"/>
    </row>
    <row r="593" spans="1:12" ht="15" x14ac:dyDescent="0.25">
      <c r="A593"/>
      <c r="B593"/>
      <c r="C593"/>
      <c r="D593"/>
      <c r="E593"/>
      <c r="F593"/>
      <c r="G593"/>
      <c r="H593"/>
      <c r="I593"/>
      <c r="J593"/>
      <c r="K593"/>
      <c r="L593"/>
    </row>
    <row r="594" spans="1:12" ht="15" x14ac:dyDescent="0.25">
      <c r="A594"/>
      <c r="B594"/>
      <c r="C594"/>
      <c r="D594"/>
      <c r="E594"/>
      <c r="F594"/>
      <c r="G594"/>
      <c r="H594"/>
      <c r="I594"/>
      <c r="J594"/>
      <c r="K594"/>
      <c r="L594"/>
    </row>
    <row r="595" spans="1:12" ht="15" x14ac:dyDescent="0.25">
      <c r="A595"/>
      <c r="B595"/>
      <c r="C595"/>
      <c r="D595"/>
      <c r="E595"/>
      <c r="F595"/>
      <c r="G595"/>
      <c r="H595"/>
      <c r="I595"/>
      <c r="J595"/>
      <c r="K595"/>
      <c r="L595"/>
    </row>
    <row r="596" spans="1:12" ht="15" x14ac:dyDescent="0.25">
      <c r="A596"/>
      <c r="B596"/>
      <c r="C596"/>
      <c r="D596"/>
      <c r="E596"/>
      <c r="F596"/>
      <c r="G596"/>
      <c r="H596"/>
      <c r="I596"/>
      <c r="J596"/>
      <c r="K596"/>
      <c r="L596"/>
    </row>
    <row r="597" spans="1:12" ht="15" x14ac:dyDescent="0.25">
      <c r="A597"/>
      <c r="B597"/>
      <c r="C597"/>
      <c r="D597"/>
      <c r="E597"/>
      <c r="F597"/>
      <c r="G597"/>
      <c r="H597"/>
      <c r="I597"/>
      <c r="J597"/>
      <c r="K597"/>
      <c r="L597"/>
    </row>
    <row r="598" spans="1:12" ht="15" x14ac:dyDescent="0.25">
      <c r="A598"/>
      <c r="B598"/>
      <c r="C598"/>
      <c r="D598"/>
      <c r="E598"/>
      <c r="F598"/>
      <c r="G598"/>
      <c r="H598"/>
      <c r="I598"/>
      <c r="J598"/>
      <c r="K598"/>
      <c r="L598"/>
    </row>
    <row r="599" spans="1:12" ht="15" x14ac:dyDescent="0.25">
      <c r="A599"/>
      <c r="B599"/>
      <c r="C599"/>
      <c r="D599"/>
      <c r="E599"/>
      <c r="F599"/>
      <c r="G599"/>
      <c r="H599"/>
      <c r="I599"/>
      <c r="J599"/>
      <c r="K599"/>
      <c r="L599"/>
    </row>
    <row r="600" spans="1:12" ht="15" x14ac:dyDescent="0.25">
      <c r="A600"/>
      <c r="B600"/>
      <c r="C600"/>
      <c r="D600"/>
      <c r="E600"/>
      <c r="F600"/>
      <c r="G600"/>
      <c r="H600"/>
      <c r="I600"/>
      <c r="J600"/>
      <c r="K600"/>
      <c r="L600"/>
    </row>
    <row r="601" spans="1:12" ht="15" x14ac:dyDescent="0.25">
      <c r="A601"/>
      <c r="B601"/>
      <c r="C601"/>
      <c r="D601"/>
      <c r="E601"/>
      <c r="F601"/>
      <c r="G601"/>
      <c r="H601"/>
      <c r="I601"/>
      <c r="J601"/>
      <c r="K601"/>
      <c r="L601"/>
    </row>
    <row r="602" spans="1:12" ht="15" x14ac:dyDescent="0.25">
      <c r="A602"/>
      <c r="B602"/>
      <c r="C602"/>
      <c r="D602"/>
      <c r="E602"/>
      <c r="F602"/>
      <c r="G602"/>
      <c r="H602"/>
      <c r="I602"/>
      <c r="J602"/>
      <c r="K602"/>
      <c r="L602"/>
    </row>
    <row r="603" spans="1:12" ht="15" x14ac:dyDescent="0.25">
      <c r="A603"/>
      <c r="B603"/>
      <c r="C603"/>
      <c r="D603"/>
      <c r="E603"/>
      <c r="F603"/>
      <c r="G603"/>
      <c r="H603"/>
      <c r="I603"/>
      <c r="J603"/>
      <c r="K603"/>
      <c r="L603"/>
    </row>
    <row r="604" spans="1:12" ht="15" x14ac:dyDescent="0.25">
      <c r="A604"/>
      <c r="B604"/>
      <c r="C604"/>
      <c r="D604"/>
      <c r="E604"/>
      <c r="F604"/>
      <c r="G604"/>
      <c r="H604"/>
      <c r="I604"/>
      <c r="J604"/>
      <c r="K604"/>
      <c r="L604"/>
    </row>
    <row r="605" spans="1:12" ht="15" x14ac:dyDescent="0.25">
      <c r="A605"/>
      <c r="B605"/>
      <c r="C605"/>
      <c r="D605"/>
      <c r="E605"/>
      <c r="F605"/>
      <c r="G605"/>
      <c r="H605"/>
      <c r="I605"/>
      <c r="J605"/>
      <c r="K605"/>
      <c r="L605"/>
    </row>
    <row r="606" spans="1:12" ht="15" x14ac:dyDescent="0.25">
      <c r="A606"/>
      <c r="B606"/>
      <c r="C606"/>
      <c r="D606"/>
      <c r="E606"/>
      <c r="F606"/>
      <c r="G606"/>
      <c r="H606"/>
      <c r="I606"/>
      <c r="J606"/>
      <c r="K606"/>
      <c r="L606"/>
    </row>
    <row r="607" spans="1:12" ht="15" x14ac:dyDescent="0.25">
      <c r="A607"/>
      <c r="B607"/>
      <c r="C607"/>
      <c r="D607"/>
      <c r="E607"/>
      <c r="F607"/>
      <c r="G607"/>
      <c r="H607"/>
      <c r="I607"/>
      <c r="J607"/>
      <c r="K607"/>
      <c r="L607"/>
    </row>
    <row r="608" spans="1:12" ht="15" x14ac:dyDescent="0.25">
      <c r="A608"/>
      <c r="B608"/>
      <c r="C608"/>
      <c r="D608"/>
      <c r="E608"/>
      <c r="F608"/>
      <c r="G608"/>
      <c r="H608"/>
      <c r="I608"/>
      <c r="J608"/>
      <c r="K608"/>
      <c r="L608"/>
    </row>
    <row r="609" spans="1:12" ht="15" x14ac:dyDescent="0.25">
      <c r="A609"/>
      <c r="B609"/>
      <c r="C609"/>
      <c r="D609"/>
      <c r="E609"/>
      <c r="F609"/>
      <c r="G609"/>
      <c r="H609"/>
      <c r="I609"/>
      <c r="J609"/>
      <c r="K609"/>
      <c r="L609"/>
    </row>
    <row r="610" spans="1:12" ht="15" x14ac:dyDescent="0.25">
      <c r="A610"/>
      <c r="B610"/>
      <c r="C610"/>
      <c r="D610"/>
      <c r="E610"/>
      <c r="F610"/>
      <c r="G610"/>
      <c r="H610"/>
      <c r="I610"/>
      <c r="J610"/>
      <c r="K610"/>
      <c r="L610"/>
    </row>
    <row r="611" spans="1:12" ht="15" x14ac:dyDescent="0.25">
      <c r="A611"/>
      <c r="B611"/>
      <c r="C611"/>
      <c r="D611"/>
      <c r="E611"/>
      <c r="F611"/>
      <c r="G611"/>
      <c r="H611"/>
      <c r="I611"/>
      <c r="J611"/>
      <c r="K611"/>
      <c r="L611"/>
    </row>
    <row r="612" spans="1:12" ht="15" x14ac:dyDescent="0.25">
      <c r="A612"/>
      <c r="B612"/>
      <c r="C612"/>
      <c r="D612"/>
      <c r="E612"/>
      <c r="F612"/>
      <c r="G612"/>
      <c r="H612"/>
      <c r="I612"/>
      <c r="J612"/>
      <c r="K612"/>
      <c r="L612"/>
    </row>
    <row r="613" spans="1:12" ht="15" x14ac:dyDescent="0.25">
      <c r="A613"/>
      <c r="B613"/>
      <c r="C613"/>
      <c r="D613"/>
      <c r="E613"/>
      <c r="F613"/>
      <c r="G613"/>
      <c r="H613"/>
      <c r="I613"/>
      <c r="J613"/>
      <c r="K613"/>
      <c r="L613"/>
    </row>
    <row r="614" spans="1:12" ht="15" x14ac:dyDescent="0.25">
      <c r="A614"/>
      <c r="B614"/>
      <c r="C614"/>
      <c r="D614"/>
      <c r="E614"/>
      <c r="F614"/>
      <c r="G614"/>
      <c r="H614"/>
      <c r="I614"/>
      <c r="J614"/>
      <c r="K614"/>
      <c r="L614"/>
    </row>
    <row r="615" spans="1:12" ht="15" x14ac:dyDescent="0.25">
      <c r="A615"/>
      <c r="B615"/>
      <c r="C615"/>
      <c r="D615"/>
      <c r="E615"/>
      <c r="F615"/>
      <c r="G615"/>
      <c r="H615"/>
      <c r="I615"/>
      <c r="J615"/>
      <c r="K615"/>
      <c r="L615"/>
    </row>
    <row r="616" spans="1:12" ht="15" x14ac:dyDescent="0.25">
      <c r="A616"/>
      <c r="B616"/>
      <c r="C616"/>
      <c r="D616"/>
      <c r="E616"/>
      <c r="F616"/>
      <c r="G616"/>
      <c r="H616"/>
      <c r="I616"/>
      <c r="J616"/>
      <c r="K616"/>
      <c r="L616"/>
    </row>
    <row r="617" spans="1:12" ht="15" x14ac:dyDescent="0.25">
      <c r="A617"/>
      <c r="B617"/>
      <c r="C617"/>
      <c r="D617"/>
      <c r="E617"/>
      <c r="F617"/>
      <c r="G617"/>
      <c r="H617"/>
      <c r="I617"/>
      <c r="J617"/>
      <c r="K617"/>
      <c r="L617"/>
    </row>
    <row r="618" spans="1:12" ht="15" x14ac:dyDescent="0.25">
      <c r="A618"/>
      <c r="B618"/>
      <c r="C618"/>
      <c r="D618"/>
      <c r="E618"/>
      <c r="F618"/>
      <c r="G618"/>
      <c r="H618"/>
      <c r="I618"/>
      <c r="J618"/>
      <c r="K618"/>
      <c r="L618"/>
    </row>
    <row r="619" spans="1:12" ht="15" x14ac:dyDescent="0.25">
      <c r="A619"/>
      <c r="B619"/>
      <c r="C619"/>
      <c r="D619"/>
      <c r="E619"/>
      <c r="F619"/>
      <c r="G619"/>
      <c r="H619"/>
      <c r="I619"/>
      <c r="J619"/>
      <c r="K619"/>
      <c r="L619"/>
    </row>
    <row r="620" spans="1:12" ht="15" x14ac:dyDescent="0.25">
      <c r="A620"/>
      <c r="B620"/>
      <c r="C620"/>
      <c r="D620"/>
      <c r="E620"/>
      <c r="F620"/>
      <c r="G620"/>
      <c r="H620"/>
      <c r="I620"/>
      <c r="J620"/>
      <c r="K620"/>
      <c r="L620"/>
    </row>
    <row r="621" spans="1:12" ht="15" x14ac:dyDescent="0.25">
      <c r="A621"/>
      <c r="B621"/>
      <c r="C621"/>
      <c r="D621"/>
      <c r="E621"/>
      <c r="F621"/>
      <c r="G621"/>
      <c r="H621"/>
      <c r="I621"/>
      <c r="J621"/>
      <c r="K621"/>
      <c r="L621"/>
    </row>
    <row r="622" spans="1:12" ht="15" x14ac:dyDescent="0.25">
      <c r="A622"/>
      <c r="B622"/>
      <c r="C622"/>
      <c r="D622"/>
      <c r="E622"/>
      <c r="F622"/>
      <c r="G622"/>
      <c r="H622"/>
      <c r="I622"/>
      <c r="J622"/>
      <c r="K622"/>
      <c r="L622"/>
    </row>
    <row r="623" spans="1:12" ht="15" x14ac:dyDescent="0.25">
      <c r="A623"/>
      <c r="B623"/>
      <c r="C623"/>
      <c r="D623"/>
      <c r="E623"/>
      <c r="F623"/>
      <c r="G623"/>
      <c r="H623"/>
      <c r="I623"/>
      <c r="J623"/>
      <c r="K623"/>
      <c r="L623"/>
    </row>
    <row r="624" spans="1:12" ht="15" x14ac:dyDescent="0.25">
      <c r="A624"/>
      <c r="B624"/>
      <c r="C624"/>
      <c r="D624"/>
      <c r="E624"/>
      <c r="F624"/>
      <c r="G624"/>
      <c r="H624"/>
      <c r="I624"/>
      <c r="J624"/>
      <c r="K624"/>
      <c r="L624"/>
    </row>
    <row r="625" spans="1:12" ht="15" x14ac:dyDescent="0.25">
      <c r="A625"/>
      <c r="B625"/>
      <c r="C625"/>
      <c r="D625"/>
      <c r="E625"/>
      <c r="F625"/>
      <c r="G625"/>
      <c r="H625"/>
      <c r="I625"/>
      <c r="J625"/>
      <c r="K625"/>
      <c r="L625"/>
    </row>
    <row r="626" spans="1:12" ht="15" x14ac:dyDescent="0.25">
      <c r="A626"/>
      <c r="B626"/>
      <c r="C626"/>
      <c r="D626"/>
      <c r="E626"/>
      <c r="F626"/>
      <c r="G626"/>
      <c r="H626"/>
      <c r="I626"/>
      <c r="J626"/>
      <c r="K626"/>
      <c r="L626"/>
    </row>
    <row r="627" spans="1:12" ht="15" x14ac:dyDescent="0.25">
      <c r="A627"/>
      <c r="B627"/>
      <c r="C627"/>
      <c r="D627"/>
      <c r="E627"/>
      <c r="F627"/>
      <c r="G627"/>
      <c r="H627"/>
      <c r="I627"/>
      <c r="J627"/>
      <c r="K627"/>
      <c r="L627"/>
    </row>
    <row r="628" spans="1:12" ht="15" x14ac:dyDescent="0.25">
      <c r="A628"/>
      <c r="B628"/>
      <c r="C628"/>
      <c r="D628"/>
      <c r="E628"/>
      <c r="F628"/>
      <c r="G628"/>
      <c r="H628"/>
      <c r="I628"/>
      <c r="J628"/>
      <c r="K628"/>
      <c r="L628"/>
    </row>
    <row r="629" spans="1:12" ht="15" x14ac:dyDescent="0.25">
      <c r="A629"/>
      <c r="B629"/>
      <c r="C629"/>
      <c r="D629"/>
      <c r="E629"/>
      <c r="F629"/>
      <c r="G629"/>
      <c r="H629"/>
      <c r="I629"/>
      <c r="J629"/>
      <c r="K629"/>
      <c r="L629"/>
    </row>
    <row r="630" spans="1:12" ht="15" x14ac:dyDescent="0.25">
      <c r="A630"/>
      <c r="B630"/>
      <c r="C630"/>
      <c r="D630"/>
      <c r="E630"/>
      <c r="F630"/>
      <c r="G630"/>
      <c r="H630"/>
      <c r="I630"/>
      <c r="J630"/>
      <c r="K630"/>
      <c r="L630"/>
    </row>
    <row r="631" spans="1:12" ht="15" x14ac:dyDescent="0.25">
      <c r="A631"/>
      <c r="B631"/>
      <c r="C631"/>
      <c r="D631"/>
      <c r="E631"/>
      <c r="F631"/>
      <c r="G631"/>
      <c r="H631"/>
      <c r="I631"/>
      <c r="J631"/>
      <c r="K631"/>
      <c r="L631"/>
    </row>
  </sheetData>
  <mergeCells count="11">
    <mergeCell ref="C24:C29"/>
    <mergeCell ref="T3:U3"/>
    <mergeCell ref="A3:A4"/>
    <mergeCell ref="L3:M3"/>
    <mergeCell ref="N3:O3"/>
    <mergeCell ref="P3:Q3"/>
    <mergeCell ref="R3:S3"/>
    <mergeCell ref="B3:C3"/>
    <mergeCell ref="F3:G3"/>
    <mergeCell ref="H3:I3"/>
    <mergeCell ref="J3:K3"/>
  </mergeCells>
  <phoneticPr fontId="15" type="noConversion"/>
  <pageMargins left="0.70866141732283472" right="0.27559055118110237" top="1.299212598425197" bottom="0.55118110236220474" header="0.31496062992125984" footer="0.31496062992125984"/>
  <pageSetup paperSize="9" scale="70" orientation="landscape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Algodão em Pluma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K1"/>
  <sheetViews>
    <sheetView showGridLines="0" zoomScaleNormal="100" workbookViewId="0">
      <selection activeCell="O9" sqref="O9"/>
    </sheetView>
  </sheetViews>
  <sheetFormatPr defaultColWidth="9.140625" defaultRowHeight="12.75" x14ac:dyDescent="0.25"/>
  <cols>
    <col min="1" max="16384" width="9.140625" style="1"/>
  </cols>
  <sheetData>
    <row r="1" spans="1:11" ht="15.75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</row>
  </sheetData>
  <pageMargins left="0.70866141732283472" right="0.27559055118110237" top="1.299212598425197" bottom="0.55118110236220474" header="0.31496062992125984" footer="0.31496062992125984"/>
  <pageSetup paperSize="9" orientation="portrait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Algodão em Pluma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5C0E7-FDBD-4AC6-8E71-FD926AE94D90}">
  <sheetPr>
    <pageSetUpPr fitToPage="1"/>
  </sheetPr>
  <dimension ref="A1:L77"/>
  <sheetViews>
    <sheetView showGridLines="0" zoomScaleNormal="100" workbookViewId="0">
      <selection activeCell="C21" sqref="C21"/>
    </sheetView>
  </sheetViews>
  <sheetFormatPr defaultRowHeight="15" x14ac:dyDescent="0.25"/>
  <cols>
    <col min="1" max="1" width="17" bestFit="1" customWidth="1"/>
    <col min="2" max="8" width="12.5703125" customWidth="1"/>
    <col min="9" max="9" width="12.5703125" style="10" customWidth="1"/>
  </cols>
  <sheetData>
    <row r="1" spans="1:12" ht="15.75" x14ac:dyDescent="0.25">
      <c r="A1" s="123" t="s">
        <v>41</v>
      </c>
      <c r="B1" s="123"/>
      <c r="C1" s="123"/>
      <c r="D1" s="123"/>
      <c r="E1" s="123"/>
      <c r="F1" s="123"/>
      <c r="G1" s="123"/>
      <c r="H1" s="123"/>
      <c r="I1" s="123"/>
      <c r="K1" s="38">
        <v>217.73099999999999</v>
      </c>
      <c r="L1" t="s">
        <v>32</v>
      </c>
    </row>
    <row r="2" spans="1:12" ht="18.75" x14ac:dyDescent="0.3">
      <c r="A2" s="29"/>
      <c r="B2" s="85"/>
      <c r="C2" s="85"/>
      <c r="D2" s="85"/>
      <c r="E2" s="85"/>
      <c r="F2" s="85"/>
      <c r="G2" s="85"/>
      <c r="H2" s="85"/>
      <c r="I2" s="89"/>
    </row>
    <row r="3" spans="1:12" ht="44.45" customHeight="1" x14ac:dyDescent="0.25">
      <c r="A3" s="117" t="s">
        <v>72</v>
      </c>
      <c r="B3" t="s">
        <v>73</v>
      </c>
      <c r="C3" t="s">
        <v>74</v>
      </c>
      <c r="D3" t="s">
        <v>75</v>
      </c>
      <c r="E3" t="s">
        <v>76</v>
      </c>
      <c r="F3" t="s">
        <v>78</v>
      </c>
      <c r="G3" t="s">
        <v>77</v>
      </c>
      <c r="H3" t="s">
        <v>79</v>
      </c>
      <c r="I3" t="s">
        <v>80</v>
      </c>
    </row>
    <row r="4" spans="1:12" x14ac:dyDescent="0.25">
      <c r="A4" s="118" t="s">
        <v>71</v>
      </c>
      <c r="I4"/>
    </row>
    <row r="5" spans="1:12" x14ac:dyDescent="0.25">
      <c r="A5" s="13" t="s">
        <v>61</v>
      </c>
      <c r="B5">
        <v>97.619</v>
      </c>
      <c r="C5">
        <v>119.998</v>
      </c>
      <c r="D5">
        <v>36.530999999999999</v>
      </c>
      <c r="E5">
        <v>254.148</v>
      </c>
      <c r="F5">
        <v>112.429</v>
      </c>
      <c r="G5">
        <v>36.222000000000001</v>
      </c>
      <c r="H5">
        <v>105.289</v>
      </c>
      <c r="I5">
        <v>0.93649325351999901</v>
      </c>
    </row>
    <row r="6" spans="1:12" x14ac:dyDescent="0.25">
      <c r="A6" s="13" t="s">
        <v>62</v>
      </c>
      <c r="B6">
        <v>105.289</v>
      </c>
      <c r="C6">
        <v>97.596000000000004</v>
      </c>
      <c r="D6">
        <v>35.628</v>
      </c>
      <c r="E6">
        <v>238.51300000000001</v>
      </c>
      <c r="F6">
        <v>113.321</v>
      </c>
      <c r="G6">
        <v>34.887</v>
      </c>
      <c r="H6">
        <v>90.215999999999994</v>
      </c>
      <c r="I6">
        <v>0.79611016492971298</v>
      </c>
    </row>
    <row r="7" spans="1:12" x14ac:dyDescent="0.25">
      <c r="A7" s="13" t="s">
        <v>63</v>
      </c>
      <c r="B7">
        <v>90.215999999999994</v>
      </c>
      <c r="C7">
        <v>106.279</v>
      </c>
      <c r="D7">
        <v>37.765999999999998</v>
      </c>
      <c r="E7">
        <v>234.261</v>
      </c>
      <c r="F7">
        <v>116.745</v>
      </c>
      <c r="G7">
        <v>38.115000000000002</v>
      </c>
      <c r="H7">
        <v>79.465000000000003</v>
      </c>
      <c r="I7">
        <v>0.68067154910274497</v>
      </c>
    </row>
    <row r="8" spans="1:12" x14ac:dyDescent="0.25">
      <c r="A8" s="13" t="s">
        <v>64</v>
      </c>
      <c r="B8">
        <v>79.465000000000003</v>
      </c>
      <c r="C8">
        <v>122.146</v>
      </c>
      <c r="D8">
        <v>41.343000000000004</v>
      </c>
      <c r="E8">
        <v>242.95400000000001</v>
      </c>
      <c r="F8">
        <v>123.197</v>
      </c>
      <c r="G8">
        <v>41.606999999999999</v>
      </c>
      <c r="H8">
        <v>78.344999999999999</v>
      </c>
      <c r="I8">
        <v>0.63593269316623002</v>
      </c>
    </row>
    <row r="9" spans="1:12" x14ac:dyDescent="0.25">
      <c r="A9" s="13" t="s">
        <v>65</v>
      </c>
      <c r="B9">
        <v>78.344999999999999</v>
      </c>
      <c r="C9">
        <v>114.514</v>
      </c>
      <c r="D9">
        <v>42.378999999999998</v>
      </c>
      <c r="E9">
        <v>235.238</v>
      </c>
      <c r="F9">
        <v>119.51900000000001</v>
      </c>
      <c r="G9">
        <v>41.639000000000003</v>
      </c>
      <c r="H9">
        <v>74.242999999999995</v>
      </c>
      <c r="I9">
        <v>0.62118156945757597</v>
      </c>
    </row>
    <row r="10" spans="1:12" x14ac:dyDescent="0.25">
      <c r="A10" s="13" t="s">
        <v>66</v>
      </c>
      <c r="B10">
        <v>74.242999999999995</v>
      </c>
      <c r="C10">
        <v>119.09399999999999</v>
      </c>
      <c r="D10">
        <v>40.728999999999999</v>
      </c>
      <c r="E10">
        <v>234.066</v>
      </c>
      <c r="F10">
        <v>104.96599999999999</v>
      </c>
      <c r="G10">
        <v>41.207000000000001</v>
      </c>
      <c r="H10">
        <v>88.058999999999997</v>
      </c>
      <c r="I10">
        <v>0.83892879599108305</v>
      </c>
    </row>
    <row r="11" spans="1:12" x14ac:dyDescent="0.25">
      <c r="A11" s="13" t="s">
        <v>67</v>
      </c>
      <c r="B11">
        <v>88.058999999999997</v>
      </c>
      <c r="C11">
        <v>113.98</v>
      </c>
      <c r="D11">
        <v>48.648000000000003</v>
      </c>
      <c r="E11">
        <v>250.68700000000001</v>
      </c>
      <c r="F11">
        <v>124.158</v>
      </c>
      <c r="G11">
        <v>48.999000000000002</v>
      </c>
      <c r="H11">
        <v>77.671999999999997</v>
      </c>
      <c r="I11">
        <v>0.62558997406530403</v>
      </c>
    </row>
    <row r="12" spans="1:12" x14ac:dyDescent="0.25">
      <c r="A12" s="13" t="s">
        <v>68</v>
      </c>
      <c r="B12">
        <v>77.671999999999997</v>
      </c>
      <c r="C12">
        <v>114.50700000000001</v>
      </c>
      <c r="D12">
        <v>42.969000000000001</v>
      </c>
      <c r="E12">
        <v>235.148</v>
      </c>
      <c r="F12">
        <v>116.104</v>
      </c>
      <c r="G12">
        <v>43.322000000000003</v>
      </c>
      <c r="H12">
        <v>76.319999999999993</v>
      </c>
      <c r="I12">
        <v>0.657341693653965</v>
      </c>
    </row>
    <row r="13" spans="1:12" x14ac:dyDescent="0.25">
      <c r="A13" s="13" t="s">
        <v>69</v>
      </c>
      <c r="B13">
        <v>76.319999999999993</v>
      </c>
      <c r="C13">
        <v>116.148</v>
      </c>
      <c r="D13">
        <v>37.679000000000002</v>
      </c>
      <c r="E13">
        <v>230.14699999999999</v>
      </c>
      <c r="F13">
        <v>111.22499999999999</v>
      </c>
      <c r="G13">
        <v>37.036999999999999</v>
      </c>
      <c r="H13">
        <v>82.605999999999995</v>
      </c>
      <c r="I13">
        <v>0.74269273994156004</v>
      </c>
    </row>
    <row r="14" spans="1:12" x14ac:dyDescent="0.25">
      <c r="A14" s="13" t="s">
        <v>70</v>
      </c>
      <c r="B14">
        <v>82.605999999999995</v>
      </c>
      <c r="C14">
        <v>112.922</v>
      </c>
      <c r="D14">
        <v>43.936</v>
      </c>
      <c r="E14">
        <v>239.464</v>
      </c>
      <c r="F14">
        <v>112.81699999999999</v>
      </c>
      <c r="G14">
        <v>43.966000000000001</v>
      </c>
      <c r="H14">
        <v>83.075999999999993</v>
      </c>
      <c r="I14">
        <v>0.736378382690552</v>
      </c>
    </row>
    <row r="15" spans="1:12" x14ac:dyDescent="0.25">
      <c r="A15" s="118" t="s">
        <v>21</v>
      </c>
      <c r="I15"/>
    </row>
    <row r="16" spans="1:12" x14ac:dyDescent="0.25">
      <c r="A16" s="13" t="s">
        <v>61</v>
      </c>
      <c r="B16">
        <v>3.0219999999999998</v>
      </c>
      <c r="C16">
        <v>7.96</v>
      </c>
      <c r="D16">
        <v>2.4E-2</v>
      </c>
      <c r="E16">
        <v>11.006</v>
      </c>
      <c r="F16">
        <v>3.4</v>
      </c>
      <c r="G16">
        <v>3.91</v>
      </c>
      <c r="H16">
        <v>3.6960000000000002</v>
      </c>
      <c r="I16">
        <v>1.0870588235294101</v>
      </c>
    </row>
    <row r="17" spans="1:9" x14ac:dyDescent="0.25">
      <c r="A17" s="13" t="s">
        <v>62</v>
      </c>
      <c r="B17">
        <v>3.6960000000000002</v>
      </c>
      <c r="C17">
        <v>7.18</v>
      </c>
      <c r="D17">
        <v>9.0999999999999998E-2</v>
      </c>
      <c r="E17">
        <v>10.967000000000001</v>
      </c>
      <c r="F17">
        <v>3.1</v>
      </c>
      <c r="G17">
        <v>4.3140000000000001</v>
      </c>
      <c r="H17">
        <v>3.5529999999999999</v>
      </c>
      <c r="I17">
        <v>1.14612903225806</v>
      </c>
    </row>
    <row r="18" spans="1:9" x14ac:dyDescent="0.25">
      <c r="A18" s="13" t="s">
        <v>63</v>
      </c>
      <c r="B18">
        <v>3.5529999999999999</v>
      </c>
      <c r="C18">
        <v>5.92</v>
      </c>
      <c r="D18">
        <v>0.189</v>
      </c>
      <c r="E18">
        <v>9.6620000000000008</v>
      </c>
      <c r="F18">
        <v>3.2</v>
      </c>
      <c r="G18">
        <v>2.7890000000000001</v>
      </c>
      <c r="H18">
        <v>3.673</v>
      </c>
      <c r="I18">
        <v>1.1478124999999999</v>
      </c>
    </row>
    <row r="19" spans="1:9" x14ac:dyDescent="0.25">
      <c r="A19" s="13" t="s">
        <v>64</v>
      </c>
      <c r="B19">
        <v>3.673</v>
      </c>
      <c r="C19">
        <v>7.02</v>
      </c>
      <c r="D19">
        <v>8.2000000000000003E-2</v>
      </c>
      <c r="E19">
        <v>10.775</v>
      </c>
      <c r="F19">
        <v>3.4</v>
      </c>
      <c r="G19">
        <v>4.1740000000000004</v>
      </c>
      <c r="H19">
        <v>3.2010000000000001</v>
      </c>
      <c r="I19">
        <v>0.94147058823529395</v>
      </c>
    </row>
    <row r="20" spans="1:9" x14ac:dyDescent="0.25">
      <c r="A20" s="13" t="s">
        <v>65</v>
      </c>
      <c r="B20">
        <v>3.2010000000000001</v>
      </c>
      <c r="C20">
        <v>9.2200000000000006</v>
      </c>
      <c r="D20">
        <v>1.7000000000000001E-2</v>
      </c>
      <c r="E20">
        <v>12.438000000000001</v>
      </c>
      <c r="F20">
        <v>3.4</v>
      </c>
      <c r="G20">
        <v>6.0179999999999998</v>
      </c>
      <c r="H20">
        <v>3.02</v>
      </c>
      <c r="I20">
        <v>0.88823529411764701</v>
      </c>
    </row>
    <row r="21" spans="1:9" x14ac:dyDescent="0.25">
      <c r="A21" s="13" t="s">
        <v>66</v>
      </c>
      <c r="B21">
        <v>3.02</v>
      </c>
      <c r="C21">
        <v>13</v>
      </c>
      <c r="D21">
        <v>5.0000000000000001E-3</v>
      </c>
      <c r="E21">
        <v>16.024999999999999</v>
      </c>
      <c r="F21">
        <v>2.7</v>
      </c>
      <c r="G21">
        <v>8.9369999999999994</v>
      </c>
      <c r="H21">
        <v>4.3879999999999999</v>
      </c>
      <c r="I21">
        <v>1.62518518518519</v>
      </c>
    </row>
    <row r="22" spans="1:9" x14ac:dyDescent="0.25">
      <c r="A22" s="13" t="s">
        <v>67</v>
      </c>
      <c r="B22">
        <v>4.3879999999999999</v>
      </c>
      <c r="C22">
        <v>13.78</v>
      </c>
      <c r="D22">
        <v>1.2E-2</v>
      </c>
      <c r="E22">
        <v>18.18</v>
      </c>
      <c r="F22">
        <v>3.1</v>
      </c>
      <c r="G22">
        <v>11.013999999999999</v>
      </c>
      <c r="H22">
        <v>4.0659999999999998</v>
      </c>
      <c r="I22">
        <v>1.3116129032258099</v>
      </c>
    </row>
    <row r="23" spans="1:9" x14ac:dyDescent="0.25">
      <c r="A23" s="13" t="s">
        <v>68</v>
      </c>
      <c r="B23">
        <v>4.0659999999999998</v>
      </c>
      <c r="C23">
        <v>10.82</v>
      </c>
      <c r="D23">
        <v>2.4E-2</v>
      </c>
      <c r="E23">
        <v>14.91</v>
      </c>
      <c r="F23">
        <v>3.3</v>
      </c>
      <c r="G23">
        <v>7.7270000000000003</v>
      </c>
      <c r="H23">
        <v>3.883</v>
      </c>
      <c r="I23">
        <v>1.1766666666666701</v>
      </c>
    </row>
    <row r="24" spans="1:9" x14ac:dyDescent="0.25">
      <c r="A24" s="13" t="s">
        <v>69</v>
      </c>
      <c r="B24">
        <v>3.883</v>
      </c>
      <c r="C24">
        <v>11.72</v>
      </c>
      <c r="D24">
        <v>8.0000000000000002E-3</v>
      </c>
      <c r="E24">
        <v>15.611000000000001</v>
      </c>
      <c r="F24">
        <v>3.2</v>
      </c>
      <c r="G24">
        <v>6.6559999999999997</v>
      </c>
      <c r="H24">
        <v>5.7549999999999999</v>
      </c>
      <c r="I24">
        <v>1.7984374999999999</v>
      </c>
    </row>
    <row r="25" spans="1:9" x14ac:dyDescent="0.25">
      <c r="A25" s="13" t="s">
        <v>70</v>
      </c>
      <c r="B25">
        <v>5.7549999999999999</v>
      </c>
      <c r="C25">
        <v>14.56</v>
      </c>
      <c r="D25">
        <v>0.01</v>
      </c>
      <c r="E25">
        <v>20.324999999999999</v>
      </c>
      <c r="F25">
        <v>3.3</v>
      </c>
      <c r="G25">
        <v>11.7</v>
      </c>
      <c r="H25">
        <v>5.3250000000000002</v>
      </c>
      <c r="I25">
        <v>1.61363636363636</v>
      </c>
    </row>
    <row r="26" spans="1:9" x14ac:dyDescent="0.25">
      <c r="I26"/>
    </row>
    <row r="27" spans="1:9" x14ac:dyDescent="0.25">
      <c r="A27" s="13"/>
      <c r="B27" s="34"/>
      <c r="C27" s="34"/>
      <c r="D27" s="34"/>
      <c r="E27" s="34"/>
      <c r="F27" s="34"/>
      <c r="G27" s="34"/>
      <c r="H27" s="12"/>
      <c r="I27" s="114"/>
    </row>
    <row r="28" spans="1:9" x14ac:dyDescent="0.25">
      <c r="A28" s="13"/>
      <c r="B28" s="34"/>
      <c r="C28" s="34"/>
      <c r="D28" s="34"/>
      <c r="E28" s="34"/>
      <c r="F28" s="34"/>
      <c r="G28" s="34"/>
      <c r="H28" s="12"/>
      <c r="I28" s="114"/>
    </row>
    <row r="29" spans="1:9" x14ac:dyDescent="0.25">
      <c r="A29" s="13"/>
      <c r="B29" s="34"/>
      <c r="C29" s="34"/>
      <c r="D29" s="34"/>
      <c r="E29" s="34"/>
      <c r="F29" s="34"/>
      <c r="G29" s="34"/>
      <c r="H29" s="12"/>
      <c r="I29" s="114"/>
    </row>
    <row r="30" spans="1:9" x14ac:dyDescent="0.25">
      <c r="A30" s="13"/>
      <c r="B30" s="34"/>
      <c r="C30" s="34"/>
      <c r="D30" s="34"/>
      <c r="E30" s="34"/>
      <c r="F30" s="34"/>
      <c r="G30" s="34"/>
      <c r="H30" s="12"/>
      <c r="I30" s="114"/>
    </row>
    <row r="31" spans="1:9" x14ac:dyDescent="0.25">
      <c r="A31" s="13"/>
      <c r="B31" s="34"/>
      <c r="C31" s="34"/>
      <c r="D31" s="34"/>
      <c r="E31" s="34"/>
      <c r="F31" s="34"/>
      <c r="G31" s="34"/>
      <c r="H31" s="12"/>
      <c r="I31" s="114"/>
    </row>
    <row r="32" spans="1:9" x14ac:dyDescent="0.25">
      <c r="A32" s="13"/>
      <c r="B32" s="34"/>
      <c r="C32" s="34"/>
      <c r="D32" s="34"/>
      <c r="E32" s="34"/>
      <c r="F32" s="34"/>
      <c r="G32" s="34"/>
      <c r="H32" s="12"/>
      <c r="I32" s="114"/>
    </row>
    <row r="33" spans="1:9" x14ac:dyDescent="0.25">
      <c r="A33" s="13"/>
      <c r="B33" s="34"/>
      <c r="C33" s="34"/>
      <c r="D33" s="34"/>
      <c r="E33" s="34"/>
      <c r="F33" s="34"/>
      <c r="G33" s="34"/>
      <c r="H33" s="12"/>
      <c r="I33" s="114"/>
    </row>
    <row r="34" spans="1:9" x14ac:dyDescent="0.25">
      <c r="A34" s="13"/>
      <c r="B34" s="34"/>
      <c r="C34" s="34"/>
      <c r="D34" s="34"/>
      <c r="E34" s="34"/>
      <c r="F34" s="34"/>
      <c r="G34" s="34"/>
      <c r="H34" s="12"/>
      <c r="I34" s="114"/>
    </row>
    <row r="35" spans="1:9" x14ac:dyDescent="0.25">
      <c r="A35" s="13"/>
      <c r="B35" s="34"/>
      <c r="C35" s="34"/>
      <c r="D35" s="34"/>
      <c r="E35" s="34"/>
      <c r="F35" s="34"/>
      <c r="G35" s="34"/>
      <c r="H35" s="12"/>
      <c r="I35" s="114"/>
    </row>
    <row r="36" spans="1:9" x14ac:dyDescent="0.25">
      <c r="A36" s="13"/>
      <c r="B36" s="34"/>
      <c r="C36" s="34"/>
      <c r="D36" s="34"/>
      <c r="E36" s="34"/>
      <c r="F36" s="34"/>
      <c r="G36" s="34"/>
      <c r="H36" s="12"/>
      <c r="I36" s="114"/>
    </row>
    <row r="37" spans="1:9" x14ac:dyDescent="0.25">
      <c r="A37" s="13"/>
      <c r="B37" s="34"/>
      <c r="C37" s="34"/>
      <c r="D37" s="34"/>
      <c r="E37" s="34"/>
      <c r="F37" s="34"/>
      <c r="G37" s="34"/>
      <c r="H37" s="12"/>
      <c r="I37" s="114"/>
    </row>
    <row r="38" spans="1:9" x14ac:dyDescent="0.25">
      <c r="A38" s="13"/>
      <c r="B38" s="34"/>
      <c r="C38" s="34"/>
      <c r="D38" s="34"/>
      <c r="E38" s="34"/>
      <c r="F38" s="34"/>
      <c r="G38" s="34"/>
      <c r="H38" s="12"/>
      <c r="I38" s="114"/>
    </row>
    <row r="39" spans="1:9" x14ac:dyDescent="0.25">
      <c r="A39" s="13"/>
      <c r="B39" s="34"/>
      <c r="C39" s="34"/>
      <c r="D39" s="34"/>
      <c r="E39" s="34"/>
      <c r="F39" s="34"/>
      <c r="G39" s="34"/>
      <c r="H39" s="12"/>
      <c r="I39" s="114"/>
    </row>
    <row r="40" spans="1:9" x14ac:dyDescent="0.25">
      <c r="A40" s="13"/>
      <c r="B40" s="34"/>
      <c r="C40" s="34"/>
      <c r="D40" s="34"/>
      <c r="E40" s="34"/>
      <c r="F40" s="34"/>
      <c r="G40" s="34"/>
      <c r="H40" s="12"/>
      <c r="I40" s="114"/>
    </row>
    <row r="41" spans="1:9" x14ac:dyDescent="0.25">
      <c r="A41" s="13"/>
      <c r="B41" s="34"/>
      <c r="C41" s="34"/>
      <c r="D41" s="34"/>
      <c r="E41" s="34"/>
      <c r="F41" s="34"/>
      <c r="G41" s="34"/>
      <c r="H41" s="12"/>
      <c r="I41" s="114"/>
    </row>
    <row r="42" spans="1:9" x14ac:dyDescent="0.25">
      <c r="A42" s="13"/>
      <c r="B42" s="34"/>
      <c r="C42" s="34"/>
      <c r="D42" s="34"/>
      <c r="E42" s="34"/>
      <c r="F42" s="34"/>
      <c r="G42" s="34"/>
      <c r="H42" s="12"/>
      <c r="I42" s="114"/>
    </row>
    <row r="43" spans="1:9" x14ac:dyDescent="0.25">
      <c r="A43" s="13"/>
      <c r="B43" s="34"/>
      <c r="C43" s="34"/>
      <c r="D43" s="34"/>
      <c r="E43" s="34"/>
      <c r="F43" s="34"/>
      <c r="G43" s="34"/>
      <c r="H43" s="12"/>
      <c r="I43" s="114"/>
    </row>
    <row r="44" spans="1:9" x14ac:dyDescent="0.25">
      <c r="A44" s="13"/>
      <c r="B44" s="34"/>
      <c r="C44" s="34"/>
      <c r="D44" s="34"/>
      <c r="E44" s="34"/>
      <c r="F44" s="34"/>
      <c r="G44" s="34"/>
      <c r="H44" s="12"/>
      <c r="I44" s="114"/>
    </row>
    <row r="45" spans="1:9" x14ac:dyDescent="0.25">
      <c r="A45" s="13"/>
      <c r="B45" s="34"/>
      <c r="C45" s="34"/>
      <c r="D45" s="34"/>
      <c r="E45" s="34"/>
      <c r="F45" s="34"/>
      <c r="G45" s="34"/>
      <c r="H45" s="12"/>
      <c r="I45" s="114"/>
    </row>
    <row r="46" spans="1:9" x14ac:dyDescent="0.25">
      <c r="A46" s="13"/>
      <c r="B46" s="34"/>
      <c r="C46" s="34"/>
      <c r="D46" s="34"/>
      <c r="E46" s="34"/>
      <c r="F46" s="34"/>
      <c r="G46" s="34"/>
      <c r="H46" s="12"/>
      <c r="I46" s="114"/>
    </row>
    <row r="47" spans="1:9" x14ac:dyDescent="0.25">
      <c r="A47" s="13"/>
      <c r="B47" s="34"/>
      <c r="C47" s="34"/>
      <c r="D47" s="34"/>
      <c r="E47" s="34"/>
      <c r="F47" s="34"/>
      <c r="G47" s="34"/>
      <c r="H47" s="12"/>
      <c r="I47" s="114"/>
    </row>
    <row r="48" spans="1:9" x14ac:dyDescent="0.25">
      <c r="A48" s="13"/>
      <c r="B48" s="34"/>
      <c r="C48" s="34"/>
      <c r="D48" s="34"/>
      <c r="E48" s="34"/>
      <c r="F48" s="34"/>
      <c r="G48" s="34"/>
      <c r="H48" s="12"/>
      <c r="I48" s="114"/>
    </row>
    <row r="49" spans="1:9" x14ac:dyDescent="0.25">
      <c r="A49" s="13"/>
      <c r="B49" s="34"/>
      <c r="C49" s="34"/>
      <c r="D49" s="34"/>
      <c r="E49" s="34"/>
      <c r="F49" s="34"/>
      <c r="G49" s="34"/>
      <c r="H49" s="12"/>
      <c r="I49" s="114"/>
    </row>
    <row r="50" spans="1:9" x14ac:dyDescent="0.25">
      <c r="A50" s="13"/>
      <c r="B50" s="34"/>
      <c r="C50" s="34"/>
      <c r="D50" s="34"/>
      <c r="E50" s="34"/>
      <c r="F50" s="34"/>
      <c r="G50" s="34"/>
      <c r="H50" s="12"/>
      <c r="I50" s="114"/>
    </row>
    <row r="51" spans="1:9" x14ac:dyDescent="0.25">
      <c r="A51" s="13"/>
      <c r="B51" s="34"/>
      <c r="C51" s="34"/>
      <c r="D51" s="34"/>
      <c r="E51" s="34"/>
      <c r="F51" s="34"/>
      <c r="G51" s="34"/>
      <c r="H51" s="12"/>
      <c r="I51" s="114"/>
    </row>
    <row r="52" spans="1:9" x14ac:dyDescent="0.25">
      <c r="A52" s="13"/>
      <c r="B52" s="34"/>
      <c r="C52" s="34"/>
      <c r="D52" s="34"/>
      <c r="E52" s="34"/>
      <c r="F52" s="34"/>
      <c r="G52" s="34"/>
      <c r="H52" s="12"/>
      <c r="I52" s="114"/>
    </row>
    <row r="53" spans="1:9" x14ac:dyDescent="0.25">
      <c r="A53" s="13"/>
      <c r="B53" s="34"/>
      <c r="C53" s="34"/>
      <c r="D53" s="34"/>
      <c r="E53" s="34"/>
      <c r="F53" s="34"/>
      <c r="G53" s="34"/>
      <c r="H53" s="12"/>
      <c r="I53" s="114"/>
    </row>
    <row r="54" spans="1:9" x14ac:dyDescent="0.25">
      <c r="A54" s="13"/>
      <c r="B54" s="34"/>
      <c r="C54" s="34"/>
      <c r="D54" s="34"/>
      <c r="E54" s="34"/>
      <c r="F54" s="34"/>
      <c r="G54" s="34"/>
      <c r="H54" s="12"/>
      <c r="I54" s="114"/>
    </row>
    <row r="55" spans="1:9" x14ac:dyDescent="0.25">
      <c r="A55" s="13"/>
      <c r="B55" s="34"/>
      <c r="C55" s="34"/>
      <c r="D55" s="34"/>
      <c r="E55" s="34"/>
      <c r="F55" s="34"/>
      <c r="G55" s="34"/>
      <c r="H55" s="12"/>
      <c r="I55" s="114"/>
    </row>
    <row r="56" spans="1:9" x14ac:dyDescent="0.25">
      <c r="A56" s="13"/>
      <c r="B56" s="34"/>
      <c r="C56" s="34"/>
      <c r="D56" s="34"/>
      <c r="E56" s="34"/>
      <c r="F56" s="34"/>
      <c r="G56" s="34"/>
      <c r="H56" s="12"/>
      <c r="I56" s="114"/>
    </row>
    <row r="57" spans="1:9" x14ac:dyDescent="0.25">
      <c r="A57" s="13"/>
      <c r="B57" s="34"/>
      <c r="C57" s="34"/>
      <c r="D57" s="34"/>
      <c r="E57" s="34"/>
      <c r="F57" s="34"/>
      <c r="G57" s="34"/>
      <c r="H57" s="12"/>
      <c r="I57" s="114"/>
    </row>
    <row r="58" spans="1:9" x14ac:dyDescent="0.25">
      <c r="A58" s="13"/>
      <c r="B58" s="34"/>
      <c r="C58" s="34"/>
      <c r="D58" s="34"/>
      <c r="E58" s="34"/>
      <c r="F58" s="34"/>
      <c r="G58" s="34"/>
      <c r="H58" s="12"/>
      <c r="I58" s="114"/>
    </row>
    <row r="59" spans="1:9" x14ac:dyDescent="0.25">
      <c r="A59" s="13"/>
      <c r="B59" s="34"/>
      <c r="C59" s="34"/>
      <c r="D59" s="34"/>
      <c r="E59" s="34"/>
      <c r="F59" s="34"/>
      <c r="G59" s="34"/>
      <c r="H59" s="12"/>
      <c r="I59" s="114"/>
    </row>
    <row r="60" spans="1:9" x14ac:dyDescent="0.25">
      <c r="A60" s="2" t="str">
        <f>[2]Planilha1!$E$2</f>
        <v>Fonte: Usda (www.usda.gov) - dezembro-2024</v>
      </c>
    </row>
    <row r="61" spans="1:9" ht="15.75" x14ac:dyDescent="0.25">
      <c r="A61" s="120" t="s">
        <v>34</v>
      </c>
      <c r="B61" s="120"/>
      <c r="C61" s="120"/>
      <c r="D61" s="120"/>
      <c r="E61" s="120"/>
      <c r="F61" s="120"/>
      <c r="G61" s="120"/>
      <c r="H61" s="120"/>
      <c r="I61" s="120"/>
    </row>
    <row r="62" spans="1:9" hidden="1" x14ac:dyDescent="0.25">
      <c r="A62" s="69"/>
      <c r="B62" s="69"/>
      <c r="C62" s="69"/>
      <c r="D62" s="69"/>
      <c r="E62" s="69"/>
      <c r="F62" s="69"/>
      <c r="G62" s="69"/>
      <c r="H62" s="69"/>
      <c r="I62" s="37"/>
    </row>
    <row r="63" spans="1:9" hidden="1" x14ac:dyDescent="0.25">
      <c r="A63" s="69"/>
      <c r="B63" s="121"/>
      <c r="C63" s="122"/>
      <c r="D63" s="122"/>
      <c r="E63" s="122"/>
      <c r="F63" s="122"/>
      <c r="G63" s="122"/>
      <c r="H63" s="122"/>
      <c r="I63" s="35"/>
    </row>
    <row r="64" spans="1:9" ht="45" x14ac:dyDescent="0.25">
      <c r="A64" s="76" t="str">
        <f>A3</f>
        <v>Rótulos de Linha</v>
      </c>
      <c r="B64" s="30" t="str">
        <f>B3</f>
        <v>Soma de Estoque_Inicial</v>
      </c>
      <c r="C64" s="30" t="str">
        <f t="shared" ref="C64:H64" si="0">C3</f>
        <v>Soma de Producao_</v>
      </c>
      <c r="D64" s="30" t="str">
        <f t="shared" si="0"/>
        <v>Soma de Importacao_</v>
      </c>
      <c r="E64" s="30" t="str">
        <f t="shared" si="0"/>
        <v>Soma de Suprimento_Total</v>
      </c>
      <c r="F64" s="30" t="str">
        <f t="shared" si="0"/>
        <v>Soma de Uso_Domestico</v>
      </c>
      <c r="G64" s="30" t="str">
        <f t="shared" si="0"/>
        <v>Soma de Exportacao_</v>
      </c>
      <c r="H64" s="30" t="str">
        <f t="shared" si="0"/>
        <v>Soma de Estoque_Final</v>
      </c>
      <c r="I64" s="37" t="s">
        <v>1</v>
      </c>
    </row>
    <row r="65" spans="1:9" hidden="1" x14ac:dyDescent="0.25">
      <c r="A65" s="70" t="str">
        <f>[3]Conab_algodao!A4</f>
        <v>2013/14</v>
      </c>
      <c r="B65" s="71">
        <f>[3]Conab_algodao!B4</f>
        <v>445.45600000000013</v>
      </c>
      <c r="C65" s="71">
        <f>[3]Conab_algodao!C4</f>
        <v>1734</v>
      </c>
      <c r="D65" s="71">
        <f>[3]Conab_algodao!D4</f>
        <v>31.456565999999999</v>
      </c>
      <c r="E65" s="71">
        <f>[3]Conab_algodao!E4</f>
        <v>2210.912566</v>
      </c>
      <c r="F65" s="71">
        <f>[3]Conab_algodao!F4</f>
        <v>810</v>
      </c>
      <c r="G65" s="71">
        <f>[3]Conab_algodao!G4</f>
        <v>748.6</v>
      </c>
      <c r="H65" s="71">
        <f>[3]Conab_algodao!H4</f>
        <v>652.31256600000006</v>
      </c>
      <c r="I65" s="116">
        <f>[3]Conab_algodao!I4</f>
        <v>0.80532415555555559</v>
      </c>
    </row>
    <row r="66" spans="1:9" hidden="1" x14ac:dyDescent="0.25">
      <c r="A66" s="72" t="str">
        <f>[3]Conab_algodao!A5</f>
        <v>2014/15</v>
      </c>
      <c r="B66" s="73">
        <f>[3]Conab_algodao!B5</f>
        <v>652.31256600000006</v>
      </c>
      <c r="C66" s="73">
        <f>[3]Conab_algodao!C5</f>
        <v>1562.8</v>
      </c>
      <c r="D66" s="73">
        <f>[3]Conab_algodao!D5</f>
        <v>2.1</v>
      </c>
      <c r="E66" s="73">
        <f>[3]Conab_algodao!E5</f>
        <v>2217.2125659999997</v>
      </c>
      <c r="F66" s="73">
        <f>[3]Conab_algodao!F5</f>
        <v>670</v>
      </c>
      <c r="G66" s="73">
        <f>[3]Conab_algodao!G5</f>
        <v>834.3</v>
      </c>
      <c r="H66" s="73">
        <f>[3]Conab_algodao!H5</f>
        <v>712.91256599999974</v>
      </c>
      <c r="I66" s="114">
        <f>[3]Conab_algodao!I5</f>
        <v>1.0640486059701488</v>
      </c>
    </row>
    <row r="67" spans="1:9" x14ac:dyDescent="0.25">
      <c r="A67" s="72" t="str">
        <f>[3]Conab_algodao!A6</f>
        <v>2015/16</v>
      </c>
      <c r="B67" s="73">
        <f>[3]Conab_algodao!B6</f>
        <v>712.9</v>
      </c>
      <c r="C67" s="73">
        <f>[3]Conab_algodao!C6</f>
        <v>1289.2</v>
      </c>
      <c r="D67" s="73">
        <f>[3]Conab_algodao!D6</f>
        <v>27</v>
      </c>
      <c r="E67" s="73">
        <f>[3]Conab_algodao!E6</f>
        <v>2029.1</v>
      </c>
      <c r="F67" s="73">
        <f>[3]Conab_algodao!F6</f>
        <v>640</v>
      </c>
      <c r="G67" s="73">
        <f>[3]Conab_algodao!G6</f>
        <v>804</v>
      </c>
      <c r="H67" s="73">
        <f>[3]Conab_algodao!H6</f>
        <v>585.09999999999991</v>
      </c>
      <c r="I67" s="114">
        <f>[3]Conab_algodao!I6</f>
        <v>0.91421874999999986</v>
      </c>
    </row>
    <row r="68" spans="1:9" x14ac:dyDescent="0.25">
      <c r="A68" s="72" t="str">
        <f>[3]Conab_algodao!A7</f>
        <v>2016/17</v>
      </c>
      <c r="B68" s="73">
        <f>[3]Conab_algodao!B7</f>
        <v>585.1</v>
      </c>
      <c r="C68" s="73">
        <f>[3]Conab_algodao!C7</f>
        <v>1529.5</v>
      </c>
      <c r="D68" s="73">
        <f>[3]Conab_algodao!D7</f>
        <v>33.6</v>
      </c>
      <c r="E68" s="73">
        <f>[3]Conab_algodao!E7</f>
        <v>2148.1999999999998</v>
      </c>
      <c r="F68" s="73">
        <f>[3]Conab_algodao!F7</f>
        <v>685</v>
      </c>
      <c r="G68" s="73">
        <f>[3]Conab_algodao!G7</f>
        <v>834.1</v>
      </c>
      <c r="H68" s="73">
        <f>[3]Conab_algodao!H7</f>
        <v>629.0999999999998</v>
      </c>
      <c r="I68" s="114">
        <f>[3]Conab_algodao!I7</f>
        <v>0.9183941605839413</v>
      </c>
    </row>
    <row r="69" spans="1:9" x14ac:dyDescent="0.25">
      <c r="A69" s="72" t="str">
        <f>[3]Conab_algodao!A8</f>
        <v>2017/18</v>
      </c>
      <c r="B69" s="73">
        <f>[3]Conab_algodao!B8</f>
        <v>629.0999999999998</v>
      </c>
      <c r="C69" s="73">
        <f>[3]Conab_algodao!C8</f>
        <v>2005.8</v>
      </c>
      <c r="D69" s="73">
        <f>[3]Conab_algodao!D8</f>
        <v>19.600000000000001</v>
      </c>
      <c r="E69" s="73">
        <f>[3]Conab_algodao!E8</f>
        <v>2654.4999999999995</v>
      </c>
      <c r="F69" s="73">
        <f>[3]Conab_algodao!F8</f>
        <v>700</v>
      </c>
      <c r="G69" s="73">
        <f>[3]Conab_algodao!G8</f>
        <v>974</v>
      </c>
      <c r="H69" s="73">
        <f>[3]Conab_algodao!H8</f>
        <v>980.49999999999955</v>
      </c>
      <c r="I69" s="114">
        <f>[3]Conab_algodao!I8</f>
        <v>1.4007142857142851</v>
      </c>
    </row>
    <row r="70" spans="1:9" x14ac:dyDescent="0.25">
      <c r="A70" s="72" t="str">
        <f>[3]Conab_algodao!A9</f>
        <v>2018/19</v>
      </c>
      <c r="B70" s="73">
        <f>[3]Conab_algodao!B9</f>
        <v>980.49999999999955</v>
      </c>
      <c r="C70" s="73">
        <f>[3]Conab_algodao!C9</f>
        <v>2778.8</v>
      </c>
      <c r="D70" s="73">
        <f>[3]Conab_algodao!D9</f>
        <v>1.7</v>
      </c>
      <c r="E70" s="73">
        <f>[3]Conab_algodao!E9</f>
        <v>3760.9999999999995</v>
      </c>
      <c r="F70" s="73">
        <f>[3]Conab_algodao!F9</f>
        <v>720</v>
      </c>
      <c r="G70" s="73">
        <f>[3]Conab_algodao!G9</f>
        <v>1613.7</v>
      </c>
      <c r="H70" s="73">
        <f>[3]Conab_algodao!H9</f>
        <v>1427.2999999999995</v>
      </c>
      <c r="I70" s="114">
        <f>[3]Conab_algodao!I9</f>
        <v>1.9823611111111104</v>
      </c>
    </row>
    <row r="71" spans="1:9" x14ac:dyDescent="0.25">
      <c r="A71" s="72" t="str">
        <f>[3]Conab_algodao!A10</f>
        <v>2019/20</v>
      </c>
      <c r="B71" s="73">
        <f>[3]Conab_algodao!B10</f>
        <v>1427.2999999999995</v>
      </c>
      <c r="C71" s="73">
        <f>[3]Conab_algodao!C10</f>
        <v>3001.6</v>
      </c>
      <c r="D71" s="73">
        <f>[3]Conab_algodao!D10</f>
        <v>2.2000000000000002</v>
      </c>
      <c r="E71" s="73">
        <f>[3]Conab_algodao!E10</f>
        <v>4431.0999999999995</v>
      </c>
      <c r="F71" s="73">
        <f>[3]Conab_algodao!F10</f>
        <v>690</v>
      </c>
      <c r="G71" s="73">
        <f>[3]Conab_algodao!G10</f>
        <v>2125.4</v>
      </c>
      <c r="H71" s="73">
        <f>[3]Conab_algodao!H10</f>
        <v>1615.6999999999994</v>
      </c>
      <c r="I71" s="114">
        <f>[3]Conab_algodao!I10</f>
        <v>2.3415942028985497</v>
      </c>
    </row>
    <row r="72" spans="1:9" x14ac:dyDescent="0.25">
      <c r="A72" s="72" t="str">
        <f>[3]Conab_algodao!A11</f>
        <v>2020/21</v>
      </c>
      <c r="B72" s="73">
        <f>[3]Conab_algodao!B11</f>
        <v>1615.6999999999994</v>
      </c>
      <c r="C72" s="73">
        <f>[3]Conab_algodao!C11</f>
        <v>2359</v>
      </c>
      <c r="D72" s="73">
        <f>[3]Conab_algodao!D11</f>
        <v>4.5999999999999996</v>
      </c>
      <c r="E72" s="73">
        <f>[3]Conab_algodao!E11</f>
        <v>3979.2999999999993</v>
      </c>
      <c r="F72" s="73">
        <f>[3]Conab_algodao!F11</f>
        <v>720</v>
      </c>
      <c r="G72" s="73">
        <f>[3]Conab_algodao!G11</f>
        <v>2016.6</v>
      </c>
      <c r="H72" s="73">
        <f>[3]Conab_algodao!H11</f>
        <v>1242.6999999999994</v>
      </c>
      <c r="I72" s="114">
        <f>[3]Conab_algodao!I11</f>
        <v>1.7259722222222214</v>
      </c>
    </row>
    <row r="73" spans="1:9" x14ac:dyDescent="0.25">
      <c r="A73" s="72" t="str">
        <f>[3]Conab_algodao!A12</f>
        <v>2021/22</v>
      </c>
      <c r="B73" s="73">
        <f>[3]Conab_algodao!B12</f>
        <v>1242.6999999999994</v>
      </c>
      <c r="C73" s="73">
        <f>[3]Conab_algodao!C12</f>
        <v>2554.1000000000004</v>
      </c>
      <c r="D73" s="73">
        <f>[3]Conab_algodao!D12</f>
        <v>2.2999999999999998</v>
      </c>
      <c r="E73" s="73">
        <f>[3]Conab_algodao!E12</f>
        <v>3799.1</v>
      </c>
      <c r="F73" s="73">
        <f>[3]Conab_algodao!F12</f>
        <v>675</v>
      </c>
      <c r="G73" s="73">
        <f>[3]Conab_algodao!G12</f>
        <v>1803.7</v>
      </c>
      <c r="H73" s="73">
        <f>[3]Conab_algodao!H12</f>
        <v>1320.3999999999999</v>
      </c>
      <c r="I73" s="114">
        <f>[3]Conab_algodao!I12</f>
        <v>1.956148148148148</v>
      </c>
    </row>
    <row r="74" spans="1:9" x14ac:dyDescent="0.25">
      <c r="A74" s="72" t="str">
        <f>[3]Conab_algodao!A13</f>
        <v>2022/23</v>
      </c>
      <c r="B74" s="73">
        <f>[3]Conab_algodao!B13</f>
        <v>1320.3999999999999</v>
      </c>
      <c r="C74" s="73">
        <f>[3]Conab_algodao!C13</f>
        <v>3173.3000000000006</v>
      </c>
      <c r="D74" s="73">
        <f>[3]Conab_algodao!D13</f>
        <v>1.7</v>
      </c>
      <c r="E74" s="73">
        <f>[3]Conab_algodao!E13</f>
        <v>4495.4000000000005</v>
      </c>
      <c r="F74" s="73">
        <f>[3]Conab_algodao!F13</f>
        <v>710</v>
      </c>
      <c r="G74" s="73">
        <f>[3]Conab_algodao!G13</f>
        <v>1618.2</v>
      </c>
      <c r="H74" s="73">
        <f>[3]Conab_algodao!H13</f>
        <v>2167.2000000000007</v>
      </c>
      <c r="I74" s="114">
        <f>[3]Conab_algodao!I13</f>
        <v>3.0523943661971842</v>
      </c>
    </row>
    <row r="75" spans="1:9" x14ac:dyDescent="0.25">
      <c r="A75" s="72" t="str">
        <f>[3]Conab_algodao!A14</f>
        <v>2023/24</v>
      </c>
      <c r="B75" s="73">
        <f>[3]Conab_algodao!B14</f>
        <v>2167.2000000000007</v>
      </c>
      <c r="C75" s="73">
        <f>[3]Conab_algodao!C14</f>
        <v>3701.4000000000005</v>
      </c>
      <c r="D75" s="73">
        <f>[3]Conab_algodao!D14</f>
        <v>1.1000000000000001</v>
      </c>
      <c r="E75" s="73">
        <f>[3]Conab_algodao!E14</f>
        <v>5869.7000000000016</v>
      </c>
      <c r="F75" s="73">
        <f>[3]Conab_algodao!F14</f>
        <v>695</v>
      </c>
      <c r="G75" s="73">
        <f>[3]Conab_algodao!G14</f>
        <v>2852</v>
      </c>
      <c r="H75" s="73">
        <f>[3]Conab_algodao!H14</f>
        <v>2322.7000000000016</v>
      </c>
      <c r="I75" s="114">
        <f>[3]Conab_algodao!I14</f>
        <v>3.3420143884892108</v>
      </c>
    </row>
    <row r="76" spans="1:9" x14ac:dyDescent="0.25">
      <c r="A76" s="74" t="str">
        <f>[3]Conab_algodao!A15</f>
        <v>2024/25</v>
      </c>
      <c r="B76" s="75">
        <f>[3]Conab_algodao!B15</f>
        <v>2322.7000000000016</v>
      </c>
      <c r="C76" s="75">
        <f>[3]Conab_algodao!C15</f>
        <v>3694.8999999999996</v>
      </c>
      <c r="D76" s="75">
        <f>[3]Conab_algodao!D15</f>
        <v>1</v>
      </c>
      <c r="E76" s="75">
        <f>[3]Conab_algodao!E15</f>
        <v>6018.6000000000013</v>
      </c>
      <c r="F76" s="75">
        <f>[3]Conab_algodao!F15</f>
        <v>710</v>
      </c>
      <c r="G76" s="75">
        <f>[3]Conab_algodao!G15</f>
        <v>2930</v>
      </c>
      <c r="H76" s="75">
        <f>[3]Conab_algodao!H15</f>
        <v>2378.6000000000013</v>
      </c>
      <c r="I76" s="115">
        <f>[3]Conab_algodao!I15</f>
        <v>3.3501408450704244</v>
      </c>
    </row>
    <row r="77" spans="1:9" x14ac:dyDescent="0.25">
      <c r="A77" s="39" t="str">
        <f>[2]Planilha1!$E$3</f>
        <v>Fonte: Conab (www.conab.gov.br) - Safra 2024/25 - 3° Levantamento da safra de grãos - dezembro-2024</v>
      </c>
    </row>
  </sheetData>
  <sheetProtection selectLockedCells="1"/>
  <mergeCells count="3">
    <mergeCell ref="A1:I1"/>
    <mergeCell ref="A61:I61"/>
    <mergeCell ref="B63:H63"/>
  </mergeCells>
  <pageMargins left="0.70866141732283472" right="0.27559055118110237" top="1.299212598425197" bottom="0.55118110236220474" header="0.31496062992125984" footer="0.31496062992125984"/>
  <pageSetup paperSize="9" scale="99" orientation="portrait" r:id="rId2"/>
  <headerFooter>
    <oddHeader>&amp;L&amp;8Ministério da Agricultura e Pecuária
Secretaria de Política Agrícola
Departamento de Análise Econômica e Políticas Públicas
Coordenação-Geral de Políticas Públicas&amp;C
&amp;"-,Negrito"&amp;10Sumário Executivo - Algodão em Pluma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7FA44D-9672-4CFB-A8AE-817995AFABA1}">
  <dimension ref="A1:L21"/>
  <sheetViews>
    <sheetView workbookViewId="0">
      <selection activeCell="C21" sqref="C21"/>
    </sheetView>
  </sheetViews>
  <sheetFormatPr defaultRowHeight="15" x14ac:dyDescent="0.25"/>
  <cols>
    <col min="1" max="1" width="11" bestFit="1" customWidth="1"/>
    <col min="2" max="2" width="7.42578125" bestFit="1" customWidth="1"/>
    <col min="3" max="3" width="9.5703125" bestFit="1" customWidth="1"/>
    <col min="4" max="4" width="15.85546875" bestFit="1" customWidth="1"/>
    <col min="5" max="5" width="12.140625" bestFit="1" customWidth="1"/>
    <col min="6" max="6" width="13.85546875" bestFit="1" customWidth="1"/>
    <col min="7" max="7" width="18.28515625" bestFit="1" customWidth="1"/>
    <col min="8" max="8" width="13.5703125" bestFit="1" customWidth="1"/>
    <col min="9" max="9" width="21.140625" bestFit="1" customWidth="1"/>
    <col min="10" max="10" width="16.28515625" bestFit="1" customWidth="1"/>
    <col min="11" max="11" width="14.85546875" bestFit="1" customWidth="1"/>
    <col min="12" max="12" width="17.28515625" bestFit="1" customWidth="1"/>
  </cols>
  <sheetData>
    <row r="1" spans="1:12" x14ac:dyDescent="0.25">
      <c r="A1" t="s">
        <v>48</v>
      </c>
      <c r="B1" t="s">
        <v>49</v>
      </c>
      <c r="C1" t="s">
        <v>50</v>
      </c>
      <c r="D1" t="s">
        <v>51</v>
      </c>
      <c r="E1" t="s">
        <v>52</v>
      </c>
      <c r="F1" t="s">
        <v>53</v>
      </c>
      <c r="G1" t="s">
        <v>54</v>
      </c>
      <c r="H1" t="s">
        <v>55</v>
      </c>
      <c r="I1" t="s">
        <v>56</v>
      </c>
      <c r="J1" t="s">
        <v>57</v>
      </c>
      <c r="K1" t="s">
        <v>58</v>
      </c>
      <c r="L1" t="s">
        <v>59</v>
      </c>
    </row>
    <row r="2" spans="1:12" x14ac:dyDescent="0.25">
      <c r="A2" t="s">
        <v>60</v>
      </c>
      <c r="B2" t="s">
        <v>21</v>
      </c>
      <c r="C2" t="s">
        <v>61</v>
      </c>
      <c r="D2">
        <v>3.0219999999999998</v>
      </c>
      <c r="E2">
        <v>7.96</v>
      </c>
      <c r="F2">
        <v>2.4E-2</v>
      </c>
      <c r="G2">
        <v>11.006</v>
      </c>
      <c r="H2">
        <v>3.91</v>
      </c>
      <c r="I2">
        <v>0</v>
      </c>
      <c r="J2">
        <v>3.4</v>
      </c>
      <c r="K2">
        <v>3.6960000000000002</v>
      </c>
      <c r="L2">
        <v>1.0870588235294101</v>
      </c>
    </row>
    <row r="3" spans="1:12" x14ac:dyDescent="0.25">
      <c r="A3" t="s">
        <v>60</v>
      </c>
      <c r="B3" t="s">
        <v>21</v>
      </c>
      <c r="C3" t="s">
        <v>62</v>
      </c>
      <c r="D3">
        <v>3.6960000000000002</v>
      </c>
      <c r="E3">
        <v>7.18</v>
      </c>
      <c r="F3">
        <v>9.0999999999999998E-2</v>
      </c>
      <c r="G3">
        <v>10.967000000000001</v>
      </c>
      <c r="H3">
        <v>4.3140000000000001</v>
      </c>
      <c r="I3">
        <v>0</v>
      </c>
      <c r="J3">
        <v>3.1</v>
      </c>
      <c r="K3">
        <v>3.5529999999999999</v>
      </c>
      <c r="L3">
        <v>1.14612903225806</v>
      </c>
    </row>
    <row r="4" spans="1:12" x14ac:dyDescent="0.25">
      <c r="A4" t="s">
        <v>60</v>
      </c>
      <c r="B4" t="s">
        <v>21</v>
      </c>
      <c r="C4" t="s">
        <v>63</v>
      </c>
      <c r="D4">
        <v>3.5529999999999999</v>
      </c>
      <c r="E4">
        <v>5.92</v>
      </c>
      <c r="F4">
        <v>0.189</v>
      </c>
      <c r="G4">
        <v>9.6620000000000008</v>
      </c>
      <c r="H4">
        <v>2.7890000000000001</v>
      </c>
      <c r="I4">
        <v>0</v>
      </c>
      <c r="J4">
        <v>3.2</v>
      </c>
      <c r="K4">
        <v>3.673</v>
      </c>
      <c r="L4">
        <v>1.1478124999999999</v>
      </c>
    </row>
    <row r="5" spans="1:12" x14ac:dyDescent="0.25">
      <c r="A5" t="s">
        <v>60</v>
      </c>
      <c r="B5" t="s">
        <v>21</v>
      </c>
      <c r="C5" t="s">
        <v>64</v>
      </c>
      <c r="D5">
        <v>3.673</v>
      </c>
      <c r="E5">
        <v>7.02</v>
      </c>
      <c r="F5">
        <v>8.2000000000000003E-2</v>
      </c>
      <c r="G5">
        <v>10.775</v>
      </c>
      <c r="H5">
        <v>4.1740000000000004</v>
      </c>
      <c r="I5">
        <v>0</v>
      </c>
      <c r="J5">
        <v>3.4</v>
      </c>
      <c r="K5">
        <v>3.2010000000000001</v>
      </c>
      <c r="L5">
        <v>0.94147058823529395</v>
      </c>
    </row>
    <row r="6" spans="1:12" x14ac:dyDescent="0.25">
      <c r="A6" t="s">
        <v>60</v>
      </c>
      <c r="B6" t="s">
        <v>21</v>
      </c>
      <c r="C6" t="s">
        <v>65</v>
      </c>
      <c r="D6">
        <v>3.2010000000000001</v>
      </c>
      <c r="E6">
        <v>9.2200000000000006</v>
      </c>
      <c r="F6">
        <v>1.7000000000000001E-2</v>
      </c>
      <c r="G6">
        <v>12.438000000000001</v>
      </c>
      <c r="H6">
        <v>6.0179999999999998</v>
      </c>
      <c r="I6">
        <v>0</v>
      </c>
      <c r="J6">
        <v>3.4</v>
      </c>
      <c r="K6">
        <v>3.02</v>
      </c>
      <c r="L6">
        <v>0.88823529411764701</v>
      </c>
    </row>
    <row r="7" spans="1:12" x14ac:dyDescent="0.25">
      <c r="A7" t="s">
        <v>60</v>
      </c>
      <c r="B7" t="s">
        <v>21</v>
      </c>
      <c r="C7" t="s">
        <v>66</v>
      </c>
      <c r="D7">
        <v>3.02</v>
      </c>
      <c r="E7">
        <v>13</v>
      </c>
      <c r="F7">
        <v>5.0000000000000001E-3</v>
      </c>
      <c r="G7">
        <v>16.024999999999999</v>
      </c>
      <c r="H7">
        <v>8.9369999999999994</v>
      </c>
      <c r="I7">
        <v>0</v>
      </c>
      <c r="J7">
        <v>2.7</v>
      </c>
      <c r="K7">
        <v>4.3879999999999999</v>
      </c>
      <c r="L7">
        <v>1.62518518518519</v>
      </c>
    </row>
    <row r="8" spans="1:12" x14ac:dyDescent="0.25">
      <c r="A8" t="s">
        <v>60</v>
      </c>
      <c r="B8" t="s">
        <v>21</v>
      </c>
      <c r="C8" t="s">
        <v>67</v>
      </c>
      <c r="D8">
        <v>4.3879999999999999</v>
      </c>
      <c r="E8">
        <v>13.78</v>
      </c>
      <c r="F8">
        <v>1.2E-2</v>
      </c>
      <c r="G8">
        <v>18.18</v>
      </c>
      <c r="H8">
        <v>11.013999999999999</v>
      </c>
      <c r="I8">
        <v>0</v>
      </c>
      <c r="J8">
        <v>3.1</v>
      </c>
      <c r="K8">
        <v>4.0659999999999998</v>
      </c>
      <c r="L8">
        <v>1.3116129032258099</v>
      </c>
    </row>
    <row r="9" spans="1:12" x14ac:dyDescent="0.25">
      <c r="A9" t="s">
        <v>60</v>
      </c>
      <c r="B9" t="s">
        <v>21</v>
      </c>
      <c r="C9" t="s">
        <v>68</v>
      </c>
      <c r="D9">
        <v>4.0659999999999998</v>
      </c>
      <c r="E9">
        <v>10.82</v>
      </c>
      <c r="F9">
        <v>2.4E-2</v>
      </c>
      <c r="G9">
        <v>14.91</v>
      </c>
      <c r="H9">
        <v>7.7270000000000003</v>
      </c>
      <c r="I9">
        <v>0</v>
      </c>
      <c r="J9">
        <v>3.3</v>
      </c>
      <c r="K9">
        <v>3.883</v>
      </c>
      <c r="L9">
        <v>1.1766666666666701</v>
      </c>
    </row>
    <row r="10" spans="1:12" x14ac:dyDescent="0.25">
      <c r="A10" t="s">
        <v>60</v>
      </c>
      <c r="B10" t="s">
        <v>21</v>
      </c>
      <c r="C10" t="s">
        <v>69</v>
      </c>
      <c r="D10">
        <v>3.883</v>
      </c>
      <c r="E10">
        <v>11.72</v>
      </c>
      <c r="F10">
        <v>8.0000000000000002E-3</v>
      </c>
      <c r="G10">
        <v>15.611000000000001</v>
      </c>
      <c r="H10">
        <v>6.6559999999999997</v>
      </c>
      <c r="I10">
        <v>0</v>
      </c>
      <c r="J10">
        <v>3.2</v>
      </c>
      <c r="K10">
        <v>5.7549999999999999</v>
      </c>
      <c r="L10">
        <v>1.7984374999999999</v>
      </c>
    </row>
    <row r="11" spans="1:12" x14ac:dyDescent="0.25">
      <c r="A11" t="s">
        <v>60</v>
      </c>
      <c r="B11" t="s">
        <v>21</v>
      </c>
      <c r="C11" t="s">
        <v>70</v>
      </c>
      <c r="D11">
        <v>5.7549999999999999</v>
      </c>
      <c r="E11">
        <v>14.56</v>
      </c>
      <c r="F11">
        <v>0.01</v>
      </c>
      <c r="G11">
        <v>20.324999999999999</v>
      </c>
      <c r="H11">
        <v>11.7</v>
      </c>
      <c r="I11">
        <v>0</v>
      </c>
      <c r="J11">
        <v>3.3</v>
      </c>
      <c r="K11">
        <v>5.3250000000000002</v>
      </c>
      <c r="L11">
        <v>1.61363636363636</v>
      </c>
    </row>
    <row r="12" spans="1:12" x14ac:dyDescent="0.25">
      <c r="A12" t="s">
        <v>60</v>
      </c>
      <c r="B12" t="s">
        <v>71</v>
      </c>
      <c r="C12" t="s">
        <v>61</v>
      </c>
      <c r="D12">
        <v>97.619</v>
      </c>
      <c r="E12">
        <v>119.998</v>
      </c>
      <c r="F12">
        <v>36.530999999999999</v>
      </c>
      <c r="G12">
        <v>254.148</v>
      </c>
      <c r="H12">
        <v>36.222000000000001</v>
      </c>
      <c r="I12">
        <v>0</v>
      </c>
      <c r="J12">
        <v>112.429</v>
      </c>
      <c r="K12">
        <v>105.289</v>
      </c>
      <c r="L12">
        <v>0.93649325351999901</v>
      </c>
    </row>
    <row r="13" spans="1:12" x14ac:dyDescent="0.25">
      <c r="A13" t="s">
        <v>60</v>
      </c>
      <c r="B13" t="s">
        <v>71</v>
      </c>
      <c r="C13" t="s">
        <v>62</v>
      </c>
      <c r="D13">
        <v>105.289</v>
      </c>
      <c r="E13">
        <v>97.596000000000004</v>
      </c>
      <c r="F13">
        <v>35.628</v>
      </c>
      <c r="G13">
        <v>238.51300000000001</v>
      </c>
      <c r="H13">
        <v>34.887</v>
      </c>
      <c r="I13">
        <v>0</v>
      </c>
      <c r="J13">
        <v>113.321</v>
      </c>
      <c r="K13">
        <v>90.215999999999994</v>
      </c>
      <c r="L13">
        <v>0.79611016492971298</v>
      </c>
    </row>
    <row r="14" spans="1:12" x14ac:dyDescent="0.25">
      <c r="A14" t="s">
        <v>60</v>
      </c>
      <c r="B14" t="s">
        <v>71</v>
      </c>
      <c r="C14" t="s">
        <v>63</v>
      </c>
      <c r="D14">
        <v>90.215999999999994</v>
      </c>
      <c r="E14">
        <v>106.279</v>
      </c>
      <c r="F14">
        <v>37.765999999999998</v>
      </c>
      <c r="G14">
        <v>234.261</v>
      </c>
      <c r="H14">
        <v>38.115000000000002</v>
      </c>
      <c r="I14">
        <v>0</v>
      </c>
      <c r="J14">
        <v>116.745</v>
      </c>
      <c r="K14">
        <v>79.465000000000003</v>
      </c>
      <c r="L14">
        <v>0.68067154910274497</v>
      </c>
    </row>
    <row r="15" spans="1:12" x14ac:dyDescent="0.25">
      <c r="A15" t="s">
        <v>60</v>
      </c>
      <c r="B15" t="s">
        <v>71</v>
      </c>
      <c r="C15" t="s">
        <v>64</v>
      </c>
      <c r="D15">
        <v>79.465000000000003</v>
      </c>
      <c r="E15">
        <v>122.146</v>
      </c>
      <c r="F15">
        <v>41.343000000000004</v>
      </c>
      <c r="G15">
        <v>242.95400000000001</v>
      </c>
      <c r="H15">
        <v>41.606999999999999</v>
      </c>
      <c r="I15">
        <v>0</v>
      </c>
      <c r="J15">
        <v>123.197</v>
      </c>
      <c r="K15">
        <v>78.344999999999999</v>
      </c>
      <c r="L15">
        <v>0.63593269316623002</v>
      </c>
    </row>
    <row r="16" spans="1:12" x14ac:dyDescent="0.25">
      <c r="A16" t="s">
        <v>60</v>
      </c>
      <c r="B16" t="s">
        <v>71</v>
      </c>
      <c r="C16" t="s">
        <v>65</v>
      </c>
      <c r="D16">
        <v>78.344999999999999</v>
      </c>
      <c r="E16">
        <v>114.514</v>
      </c>
      <c r="F16">
        <v>42.378999999999998</v>
      </c>
      <c r="G16">
        <v>235.238</v>
      </c>
      <c r="H16">
        <v>41.639000000000003</v>
      </c>
      <c r="I16">
        <v>0</v>
      </c>
      <c r="J16">
        <v>119.51900000000001</v>
      </c>
      <c r="K16">
        <v>74.242999999999995</v>
      </c>
      <c r="L16">
        <v>0.62118156945757597</v>
      </c>
    </row>
    <row r="17" spans="1:12" x14ac:dyDescent="0.25">
      <c r="A17" t="s">
        <v>60</v>
      </c>
      <c r="B17" t="s">
        <v>71</v>
      </c>
      <c r="C17" t="s">
        <v>66</v>
      </c>
      <c r="D17">
        <v>74.242999999999995</v>
      </c>
      <c r="E17">
        <v>119.09399999999999</v>
      </c>
      <c r="F17">
        <v>40.728999999999999</v>
      </c>
      <c r="G17">
        <v>234.066</v>
      </c>
      <c r="H17">
        <v>41.207000000000001</v>
      </c>
      <c r="I17">
        <v>0</v>
      </c>
      <c r="J17">
        <v>104.96599999999999</v>
      </c>
      <c r="K17">
        <v>88.058999999999997</v>
      </c>
      <c r="L17">
        <v>0.83892879599108305</v>
      </c>
    </row>
    <row r="18" spans="1:12" x14ac:dyDescent="0.25">
      <c r="A18" t="s">
        <v>60</v>
      </c>
      <c r="B18" t="s">
        <v>71</v>
      </c>
      <c r="C18" t="s">
        <v>67</v>
      </c>
      <c r="D18">
        <v>88.058999999999997</v>
      </c>
      <c r="E18">
        <v>113.98</v>
      </c>
      <c r="F18">
        <v>48.648000000000003</v>
      </c>
      <c r="G18">
        <v>250.68700000000001</v>
      </c>
      <c r="H18">
        <v>48.999000000000002</v>
      </c>
      <c r="I18">
        <v>0</v>
      </c>
      <c r="J18">
        <v>124.158</v>
      </c>
      <c r="K18">
        <v>77.671999999999997</v>
      </c>
      <c r="L18">
        <v>0.62558997406530403</v>
      </c>
    </row>
    <row r="19" spans="1:12" x14ac:dyDescent="0.25">
      <c r="A19" t="s">
        <v>60</v>
      </c>
      <c r="B19" t="s">
        <v>71</v>
      </c>
      <c r="C19" t="s">
        <v>68</v>
      </c>
      <c r="D19">
        <v>77.671999999999997</v>
      </c>
      <c r="E19">
        <v>114.50700000000001</v>
      </c>
      <c r="F19">
        <v>42.969000000000001</v>
      </c>
      <c r="G19">
        <v>235.148</v>
      </c>
      <c r="H19">
        <v>43.322000000000003</v>
      </c>
      <c r="I19">
        <v>0</v>
      </c>
      <c r="J19">
        <v>116.104</v>
      </c>
      <c r="K19">
        <v>76.319999999999993</v>
      </c>
      <c r="L19">
        <v>0.657341693653965</v>
      </c>
    </row>
    <row r="20" spans="1:12" x14ac:dyDescent="0.25">
      <c r="A20" t="s">
        <v>60</v>
      </c>
      <c r="B20" t="s">
        <v>71</v>
      </c>
      <c r="C20" t="s">
        <v>69</v>
      </c>
      <c r="D20">
        <v>76.319999999999993</v>
      </c>
      <c r="E20">
        <v>116.148</v>
      </c>
      <c r="F20">
        <v>37.679000000000002</v>
      </c>
      <c r="G20">
        <v>230.14699999999999</v>
      </c>
      <c r="H20">
        <v>37.036999999999999</v>
      </c>
      <c r="I20">
        <v>0</v>
      </c>
      <c r="J20">
        <v>111.22499999999999</v>
      </c>
      <c r="K20">
        <v>82.605999999999995</v>
      </c>
      <c r="L20">
        <v>0.74269273994156004</v>
      </c>
    </row>
    <row r="21" spans="1:12" x14ac:dyDescent="0.25">
      <c r="A21" t="s">
        <v>60</v>
      </c>
      <c r="B21" t="s">
        <v>71</v>
      </c>
      <c r="C21" t="s">
        <v>70</v>
      </c>
      <c r="D21">
        <v>82.605999999999995</v>
      </c>
      <c r="E21">
        <v>112.922</v>
      </c>
      <c r="F21">
        <v>43.936</v>
      </c>
      <c r="G21">
        <v>239.464</v>
      </c>
      <c r="H21">
        <v>43.966000000000001</v>
      </c>
      <c r="I21">
        <v>0</v>
      </c>
      <c r="J21">
        <v>112.81699999999999</v>
      </c>
      <c r="K21">
        <v>83.075999999999993</v>
      </c>
      <c r="L21">
        <v>0.736378382690552</v>
      </c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J 8 E A A B Q S w M E F A A C A A g A C F F u W b A 3 k f y l A A A A 9 g A A A B I A H A B D b 2 5 m a W c v U G F j a 2 F n Z S 5 4 b W w g o h g A K K A U A A A A A A A A A A A A A A A A A A A A A A A A A A A A h Y 9 N D o I w G E S v Q r q n P 0 i M I R 8 l 0 a 0 k R h P j t q k V G q E Q W i x 3 c + G R v I I Y R d 2 5 n D d v M X O / 3 i A b 6 i q 4 q M 7 q x q S I Y Y o C Z W R z 1 K Z I U e 9 O 4 Q J l H D Z C n k W h g l E 2 N h n s M U W l c 2 1 C i P c e + x l u u o J E l D J y y N c 7 W a p a o I + s / 8 u h N t Y J I x X i s H + N 4 R F m b I 5 j G m M K Z I K Q a / M V o n H v s / 2 B s O o r 1 3 e K t y 5 c b o F M E c j 7 A 3 8 A U E s D B B Q A A g A I A A h R b l k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I U W 5 Z p 4 G C m Z g B A A B g A w A A E w A c A E Z v c m 1 1 b G F z L 1 N l Y 3 R p b 2 4 x L m 0 g o h g A K K A U A A A A A A A A A A A A A A A A A A A A A A A A A A A A f V J N a x s x E L 0 b / B + E e r F h M R R C D w k + m I 1 N T S i U e k s P t l n G u 5 N Y R N J s p V H Y 1 v j 3 l P 6 O / L F o 1 8 7 3 x r o I z X t 6 7 8 1 I H g t W Z M X i s H + + 6 P f 6 P b 8 F h 6 U I v o S 8 I O u D Z s h B 3 1 A J J M Z C I / d 7 I q 4 Z W c Z Y m N Y F 6 t E v c r c b o t v B T G k c p Q 1 m 2 Q 9 k e r 7 6 B h W s U j L 3 / 1 2 h K P I Z n S K 3 S q e r 1 u S o P a q 1 r + U w E T Z o n Q h 2 A Y f J w a o z S 7 7 Y I n I M 0 A b Z L e e M Z i w 7 q T K 5 U r Y c y / a G X O + X l 8 C w P o p / k i l s 8 P 4 f 6 C 1 5 8 d 2 R o T t V k p d R O o N N 7 K a t M X 5 F K N H 5 w Y k 0 i V g e y R O t F w V o c H 7 c d L I e P r l l q i I x 0 X E I U N K z S e b A + m t y J i U d j M 3 + V O g H H 2 Z L d j s Z j 2 V g y m U c V m Q L x p r 3 i Y g A K P + + O r E d 1 K l n + h 0 w n 1 t V K N C P u A 1 m g + 4 g 1 r g U 8 H z 3 B T Y 3 F T m G D 9 B F q J w y 8 R t Q n h F 3 i k / r U w J p M 2 N D + S U Z 9 K y K + I 5 i b v n L 2 a i Z T k v 5 6 V / D 7 w y O / c 2 U 7 Q z w A 3 X r / v R R T n U x c Y 7 + v q H s h / 2 e s t 1 v e / E A U E s B A i 0 A F A A C A A g A C F F u W b A 3 k f y l A A A A 9 g A A A B I A A A A A A A A A A A A A A A A A A A A A A E N v b m Z p Z y 9 Q Y W N r Y W d l L n h t b F B L A Q I t A B Q A A g A I A A h R b l k P y u m r p A A A A O k A A A A T A A A A A A A A A A A A A A A A A P E A A A B b Q 2 9 u d G V u d F 9 U e X B l c 1 0 u e G 1 s U E s B A i 0 A F A A C A A g A C F F u W a e B g p m Y A Q A A Y A M A A B M A A A A A A A A A A A A A A A A A 4 g E A A E Z v c m 1 1 b G F z L 1 N l Y 3 R p b 2 4 x L m 1 Q S w U G A A A A A A M A A w D C A A A A x w M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G R I A A A A A A A D 3 E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d X N k Y V 9 j b 2 5 z d W x 0 Y V 9 h b G d v Z G F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V G F y Z 2 V 0 I i B W Y W x 1 Z T 0 i c 3 V z Z G F f Y 2 9 u c 3 V s d G F f Y W x n b 2 R h b y I g L z 4 8 R W 5 0 c n k g V H l w Z T 0 i R m l s b G V k Q 2 9 t c G x l d G V S Z X N 1 b H R U b 1 d v c m t z a G V l d C I g V m F s d W U 9 I m w x I i A v P j x F b n R y e S B U e X B l P S J R d W V y e U l E I i B W Y W x 1 Z T 0 i c z J l Y 2 F l N m Q 1 L W Z h Z j g t N G Y 4 O C 1 h O W U 5 L T U z Y W M 0 O W N j M j d k M S I g L z 4 8 R W 5 0 c n k g V H l w Z T 0 i R m l s b E x h c 3 R V c G R h d G V k I i B W Y W x 1 Z T 0 i Z D I w M j Q t M T E t M T R U M T M 6 M D g 6 M T U u N T E 2 M T U 5 M l o i I C 8 + P E V u d H J 5 I F R 5 c G U 9 I k Z p b G x D b 2 x 1 b W 5 U e X B l c y I g V m F s d W U 9 I n N C Z 1 l H Q l F V R k J R V U R C U V V G Q l E 9 P S I g L z 4 8 R W 5 0 c n k g V H l w Z T 0 i R m l s b E V y c m 9 y Q 2 9 1 b n Q i I F Z h b H V l P S J s M C I g L z 4 8 R W 5 0 c n k g V H l w Z T 0 i R m l s b E N v b H V t b k 5 h b W V z I i B W Y W x 1 Z T 0 i c 1 s m c X V v d D t Q c m 9 k d X R v X y Z x d W 9 0 O y w m c X V v d D t Q Y W l z X y Z x d W 9 0 O y w m c X V v d D t B b m 9 f J n F 1 b 3 Q 7 L C Z x d W 9 0 O 0 V z d G 9 x d W V f S W 5 p Y 2 l h b C Z x d W 9 0 O y w m c X V v d D t Q c m 9 k d W N h b 1 8 m c X V v d D s s J n F 1 b 3 Q 7 S W 1 w b 3 J 0 Y W N h b 1 8 m c X V v d D s s J n F 1 b 3 Q 7 U 3 V w c m l t Z W 5 0 b 1 9 U b 3 R h b C Z x d W 9 0 O y w m c X V v d D t F e H B v c n R h Y 2 F v X y Z x d W 9 0 O y w m c X V v d D t D b 2 5 z d W 1 v X 0 R v b W V z d G l j b y Z x d W 9 0 O y w m c X V v d D t V c 2 9 f R G 9 t Z X N 0 a W N v J n F 1 b 3 Q 7 L C Z x d W 9 0 O 0 V z d G 9 x d W V f R m l u Y W w m c X V v d D s s J n F 1 b 3 Q 7 U m V s Y W N h b 1 9 h b G d v Z G F v J n F 1 b 3 Q 7 L C Z x d W 9 0 O 1 N 1 c H J p b W V u d G 9 f Q X J y b 3 o m c X V v d D t d I i A v P j x F b n R y e S B U e X B l P S J G a W x s R X J y b 3 J D b 2 R l I i B W Y W x 1 Z T 0 i c 1 V u a 2 5 v d 2 4 i I C 8 + P E V u d H J 5 I F R 5 c G U 9 I k Z p b G x D b 3 V u d C I g V m F s d W U 9 I m w w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1 c 2 R h X 2 N v b n N 1 b H R h X 2 F s Z 2 9 k Y W 8 v V G l w b y B B b H R l c m F k b y 5 7 U H J v Z H V 0 b 1 8 s M H 0 m c X V v d D s s J n F 1 b 3 Q 7 U 2 V j d G l v b j E v d X N k Y V 9 j b 2 5 z d W x 0 Y V 9 h b G d v Z G F v L 1 R p c G 8 g Q W x 0 Z X J h Z G 8 u e 1 B h a X N f L D F 9 J n F 1 b 3 Q 7 L C Z x d W 9 0 O 1 N l Y 3 R p b 2 4 x L 3 V z Z G F f Y 2 9 u c 3 V s d G F f Y W x n b 2 R h b y 9 U a X B v I E F s d G V y Y W R v L n t B b m 9 f L D J 9 J n F 1 b 3 Q 7 L C Z x d W 9 0 O 1 N l Y 3 R p b 2 4 x L 3 V z Z G F f Y 2 9 u c 3 V s d G F f Y W x n b 2 R h b y 9 U a X B v I E F s d G V y Y W R v L n t F c 3 R v c X V l X 0 l u a W N p Y W w s M 3 0 m c X V v d D s s J n F 1 b 3 Q 7 U 2 V j d G l v b j E v d X N k Y V 9 j b 2 5 z d W x 0 Y V 9 h b G d v Z G F v L 1 R p c G 8 g Q W x 0 Z X J h Z G 8 u e 1 B y b 2 R 1 Y 2 F v X y w 0 f S Z x d W 9 0 O y w m c X V v d D t T Z W N 0 a W 9 u M S 9 1 c 2 R h X 2 N v b n N 1 b H R h X 2 F s Z 2 9 k Y W 8 v V G l w b y B B b H R l c m F k b y 5 7 S W 1 w b 3 J 0 Y W N h b 1 8 s N X 0 m c X V v d D s s J n F 1 b 3 Q 7 U 2 V j d G l v b j E v d X N k Y V 9 j b 2 5 z d W x 0 Y V 9 h b G d v Z G F v L 1 R p c G 8 g Q W x 0 Z X J h Z G 8 u e 1 N 1 c H J p b W V u d G 9 f V G 9 0 Y W w s N n 0 m c X V v d D s s J n F 1 b 3 Q 7 U 2 V j d G l v b j E v d X N k Y V 9 j b 2 5 z d W x 0 Y V 9 h b G d v Z G F v L 1 R p c G 8 g Q W x 0 Z X J h Z G 8 u e 0 V 4 c G 9 y d G F j Y W 9 f L D d 9 J n F 1 b 3 Q 7 L C Z x d W 9 0 O 1 N l Y 3 R p b 2 4 x L 3 V z Z G F f Y 2 9 u c 3 V s d G F f Y W x n b 2 R h b y 9 U a X B v I E F s d G V y Y W R v L n t D b 2 5 z d W 1 v X 0 R v b W V z d G l j b y w 4 f S Z x d W 9 0 O y w m c X V v d D t T Z W N 0 a W 9 u M S 9 1 c 2 R h X 2 N v b n N 1 b H R h X 2 F s Z 2 9 k Y W 8 v V G l w b y B B b H R l c m F k b y 5 7 V X N v X 0 R v b W V z d G l j b y w 5 f S Z x d W 9 0 O y w m c X V v d D t T Z W N 0 a W 9 u M S 9 1 c 2 R h X 2 N v b n N 1 b H R h X 2 F s Z 2 9 k Y W 8 v V G l w b y B B b H R l c m F k b y 5 7 R X N 0 b 3 F 1 Z V 9 G a W 5 h b C w x M H 0 m c X V v d D s s J n F 1 b 3 Q 7 U 2 V j d G l v b j E v d X N k Y V 9 j b 2 5 z d W x 0 Y V 9 h b G d v Z G F v L 1 R p c G 8 g Q W x 0 Z X J h Z G 8 u e 1 J l b G F j Y W 9 f Y W x n b 2 R h b y w x M X 0 m c X V v d D s s J n F 1 b 3 Q 7 U 2 V j d G l v b j E v d X N k Y V 9 j b 2 5 z d W x 0 Y V 9 h b G d v Z G F v L 1 R p c G 8 g Q W x 0 Z X J h Z G 8 u e 1 N 1 c H J p b W V u d G 9 f Q X J y b 3 o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1 c 2 R h X 2 N v b n N 1 b H R h X 2 F s Z 2 9 k Y W 8 v V G l w b y B B b H R l c m F k b y 5 7 U H J v Z H V 0 b 1 8 s M H 0 m c X V v d D s s J n F 1 b 3 Q 7 U 2 V j d G l v b j E v d X N k Y V 9 j b 2 5 z d W x 0 Y V 9 h b G d v Z G F v L 1 R p c G 8 g Q W x 0 Z X J h Z G 8 u e 1 B h a X N f L D F 9 J n F 1 b 3 Q 7 L C Z x d W 9 0 O 1 N l Y 3 R p b 2 4 x L 3 V z Z G F f Y 2 9 u c 3 V s d G F f Y W x n b 2 R h b y 9 U a X B v I E F s d G V y Y W R v L n t B b m 9 f L D J 9 J n F 1 b 3 Q 7 L C Z x d W 9 0 O 1 N l Y 3 R p b 2 4 x L 3 V z Z G F f Y 2 9 u c 3 V s d G F f Y W x n b 2 R h b y 9 U a X B v I E F s d G V y Y W R v L n t F c 3 R v c X V l X 0 l u a W N p Y W w s M 3 0 m c X V v d D s s J n F 1 b 3 Q 7 U 2 V j d G l v b j E v d X N k Y V 9 j b 2 5 z d W x 0 Y V 9 h b G d v Z G F v L 1 R p c G 8 g Q W x 0 Z X J h Z G 8 u e 1 B y b 2 R 1 Y 2 F v X y w 0 f S Z x d W 9 0 O y w m c X V v d D t T Z W N 0 a W 9 u M S 9 1 c 2 R h X 2 N v b n N 1 b H R h X 2 F s Z 2 9 k Y W 8 v V G l w b y B B b H R l c m F k b y 5 7 S W 1 w b 3 J 0 Y W N h b 1 8 s N X 0 m c X V v d D s s J n F 1 b 3 Q 7 U 2 V j d G l v b j E v d X N k Y V 9 j b 2 5 z d W x 0 Y V 9 h b G d v Z G F v L 1 R p c G 8 g Q W x 0 Z X J h Z G 8 u e 1 N 1 c H J p b W V u d G 9 f V G 9 0 Y W w s N n 0 m c X V v d D s s J n F 1 b 3 Q 7 U 2 V j d G l v b j E v d X N k Y V 9 j b 2 5 z d W x 0 Y V 9 h b G d v Z G F v L 1 R p c G 8 g Q W x 0 Z X J h Z G 8 u e 0 V 4 c G 9 y d G F j Y W 9 f L D d 9 J n F 1 b 3 Q 7 L C Z x d W 9 0 O 1 N l Y 3 R p b 2 4 x L 3 V z Z G F f Y 2 9 u c 3 V s d G F f Y W x n b 2 R h b y 9 U a X B v I E F s d G V y Y W R v L n t D b 2 5 z d W 1 v X 0 R v b W V z d G l j b y w 4 f S Z x d W 9 0 O y w m c X V v d D t T Z W N 0 a W 9 u M S 9 1 c 2 R h X 2 N v b n N 1 b H R h X 2 F s Z 2 9 k Y W 8 v V G l w b y B B b H R l c m F k b y 5 7 V X N v X 0 R v b W V z d G l j b y w 5 f S Z x d W 9 0 O y w m c X V v d D t T Z W N 0 a W 9 u M S 9 1 c 2 R h X 2 N v b n N 1 b H R h X 2 F s Z 2 9 k Y W 8 v V G l w b y B B b H R l c m F k b y 5 7 R X N 0 b 3 F 1 Z V 9 G a W 5 h b C w x M H 0 m c X V v d D s s J n F 1 b 3 Q 7 U 2 V j d G l v b j E v d X N k Y V 9 j b 2 5 z d W x 0 Y V 9 h b G d v Z G F v L 1 R p c G 8 g Q W x 0 Z X J h Z G 8 u e 1 J l b G F j Y W 9 f Y W x n b 2 R h b y w x M X 0 m c X V v d D s s J n F 1 b 3 Q 7 U 2 V j d G l v b j E v d X N k Y V 9 j b 2 5 z d W x 0 Y V 9 h b G d v Z G F v L 1 R p c G 8 g Q W x 0 Z X J h Z G 8 u e 1 N 1 c H J p b W V u d G 9 f Q X J y b 3 o s M T J 9 J n F 1 b 3 Q 7 X S w m c X V v d D t S Z W x h d G l v b n N o a X B J b m Z v J n F 1 b 3 Q 7 O l t d f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3 V z Z G F f Y 2 9 u c 3 V s d G F f Y W x n b 2 R h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V z Z G F f Y 2 9 u c 3 V s d G F f Y W x n b 2 R h b y 9 1 c 2 R h X 2 N v b n N 1 b H R h X 2 F s Z 2 9 k Y W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1 c 2 R h X 2 N v b n N 1 b H R h X 2 F s Z 2 9 k Y W 8 v Q 2 F i Z S V D M y V B N 2 F s a G 9 z J T I w U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V z Z G F f Y 2 9 u c 3 V s d G F f Y W x n b 2 R h b y 9 U a X B v J T I w Q W x 0 Z X J h Z G 8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d y x J V j y b t 0 y 3 f 7 6 L q V c F e w A A A A A C A A A A A A A D Z g A A w A A A A B A A A A A b z b T 2 W O s m s y t r L J A m 8 K B t A A A A A A S A A A C g A A A A E A A A A K m d c s R Q q g N b x + B Y p c Z t s f F Q A A A A F T w d N 4 6 k M m 3 n 5 X 1 J m e h h J l a r 9 O j y G 3 h n / 2 8 o y 5 K 5 h 3 z P G E a x Y C 0 T 4 2 / z H T L B + o 5 h A A 7 D U p 0 e I f h C 2 B 9 g s C t e c Q T Y 8 c G p q 1 W x Z a s U w d D D w U I U A A A A h Z + 3 9 5 X N w I y x p Z 1 d 3 U B n r w 7 y F j 4 = < / D a t a M a s h u p > 
</file>

<file path=customXml/itemProps1.xml><?xml version="1.0" encoding="utf-8"?>
<ds:datastoreItem xmlns:ds="http://schemas.openxmlformats.org/officeDocument/2006/customXml" ds:itemID="{133500DB-33B5-4B8A-8EE6-9311E1D12AB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9</vt:i4>
      </vt:variant>
      <vt:variant>
        <vt:lpstr>Intervalos Nomeados</vt:lpstr>
      </vt:variant>
      <vt:variant>
        <vt:i4>6</vt:i4>
      </vt:variant>
    </vt:vector>
  </HeadingPairs>
  <TitlesOfParts>
    <vt:vector size="15" baseType="lpstr">
      <vt:lpstr>Capa</vt:lpstr>
      <vt:lpstr>Oferta e Demanda</vt:lpstr>
      <vt:lpstr>Área e Produção</vt:lpstr>
      <vt:lpstr>Comércio Exterior - Mensal</vt:lpstr>
      <vt:lpstr>Comércio Exterior - Destinos</vt:lpstr>
      <vt:lpstr>Comércio Exterior - Portos</vt:lpstr>
      <vt:lpstr>Gráficos de Preços</vt:lpstr>
      <vt:lpstr>base_algodao</vt:lpstr>
      <vt:lpstr>usda_consulta_algodao</vt:lpstr>
      <vt:lpstr>base_algodao!Area_de_impressao</vt:lpstr>
      <vt:lpstr>Capa!Area_de_impressao</vt:lpstr>
      <vt:lpstr>'Comércio Exterior - Destinos'!Area_de_impressao</vt:lpstr>
      <vt:lpstr>'Comércio Exterior - Mensal'!Area_de_impressao</vt:lpstr>
      <vt:lpstr>'Comércio Exterior - Portos'!Area_de_impressao</vt:lpstr>
      <vt:lpstr>'Oferta e Demanda'!Area_de_impressao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Usuário do Windows</dc:creator>
  <cp:lastModifiedBy>Fabio Alves Cavalcante</cp:lastModifiedBy>
  <cp:lastPrinted>2024-12-12T14:00:27Z</cp:lastPrinted>
  <dcterms:created xsi:type="dcterms:W3CDTF">2019-02-12T17:22:58Z</dcterms:created>
  <dcterms:modified xsi:type="dcterms:W3CDTF">2024-12-12T14:01:08Z</dcterms:modified>
</cp:coreProperties>
</file>