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RI\DAC\INTELIGÊNCIA COMERCIAL\Balança Comercial\1 - Nota Mensal da Balança\1.3 - Tabela Resumida\!Balança do Mês\"/>
    </mc:Choice>
  </mc:AlternateContent>
  <bookViews>
    <workbookView xWindow="0" yWindow="0" windowWidth="28800" windowHeight="12330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U61" i="1"/>
  <c r="V4" i="1"/>
  <c r="U4" i="1"/>
  <c r="AA4" i="1" s="1"/>
  <c r="D4" i="1"/>
  <c r="M4" i="1" s="1"/>
  <c r="C4" i="1"/>
  <c r="R4" i="1" s="1"/>
  <c r="C2" i="1"/>
  <c r="C61" i="1" s="1"/>
  <c r="J4" i="1" l="1"/>
  <c r="X4" i="1"/>
  <c r="L2" i="1"/>
  <c r="L61" i="1" s="1"/>
  <c r="V63" i="1"/>
  <c r="AB63" i="1"/>
  <c r="Y63" i="1"/>
  <c r="F4" i="1"/>
  <c r="J63" i="1"/>
  <c r="S63" i="1"/>
  <c r="G63" i="1"/>
  <c r="P63" i="1"/>
  <c r="D63" i="1"/>
  <c r="M63" i="1"/>
  <c r="AB4" i="1"/>
  <c r="G4" i="1"/>
  <c r="S4" i="1"/>
  <c r="L63" i="1"/>
  <c r="I63" i="1"/>
  <c r="R63" i="1"/>
  <c r="F63" i="1"/>
  <c r="O63" i="1"/>
  <c r="C63" i="1"/>
  <c r="O4" i="1"/>
  <c r="P4" i="1"/>
  <c r="I4" i="1"/>
  <c r="X63" i="1"/>
  <c r="U63" i="1"/>
  <c r="AA63" i="1"/>
  <c r="L4" i="1"/>
  <c r="Y4" i="1"/>
</calcChain>
</file>

<file path=xl/sharedStrings.xml><?xml version="1.0" encoding="utf-8"?>
<sst xmlns="http://schemas.openxmlformats.org/spreadsheetml/2006/main" count="202" uniqueCount="108">
  <si>
    <t>BALANÇA COMERCIAL DO AGRONEGÓCIO - SÍNTESE DOS RESULTADOS DO MÊS, DO ACUMULADO NO ANO E DOZE MESES</t>
  </si>
  <si>
    <t>Produtos</t>
  </si>
  <si>
    <t>Principais Produtos</t>
  </si>
  <si>
    <t>Acumulado 12 meses</t>
  </si>
  <si>
    <t>Valor (US$ milhões)</t>
  </si>
  <si>
    <t>Quantidade (mil toneladas)</t>
  </si>
  <si>
    <t>Preço Médio (US$/t)</t>
  </si>
  <si>
    <r>
      <t>D</t>
    </r>
    <r>
      <rPr>
        <b/>
        <sz val="7"/>
        <rFont val="Arial"/>
        <family val="2"/>
      </rPr>
      <t>%</t>
    </r>
  </si>
  <si>
    <t>EXPORTAÇÕES DO AGRONEGÓCIO</t>
  </si>
  <si>
    <t>COMPLEXO SOJA</t>
  </si>
  <si>
    <t>Complexo Soja</t>
  </si>
  <si>
    <t>SOJA EM GRÃOS</t>
  </si>
  <si>
    <t>Soja em grãos</t>
  </si>
  <si>
    <t>FARELO DE SOJA</t>
  </si>
  <si>
    <t>Farelo de soja</t>
  </si>
  <si>
    <t>OLEO DE SOJA</t>
  </si>
  <si>
    <t>Óleo de soja</t>
  </si>
  <si>
    <t>CARNES</t>
  </si>
  <si>
    <t>Carnes</t>
  </si>
  <si>
    <t>CARNE DE FRANGO</t>
  </si>
  <si>
    <t>Carne de Frango</t>
  </si>
  <si>
    <t>CARNE DE FRANGO in natura</t>
  </si>
  <si>
    <t>in natura</t>
  </si>
  <si>
    <t>CARNE BOVINA</t>
  </si>
  <si>
    <t>Carne Bovina</t>
  </si>
  <si>
    <t>CARNE BOVINA in natura</t>
  </si>
  <si>
    <t>CARNE SUÍNA</t>
  </si>
  <si>
    <t>Carne Suína</t>
  </si>
  <si>
    <t>CARNE SUÍNA in natura</t>
  </si>
  <si>
    <t>PRODUTOS FLORESTAIS</t>
  </si>
  <si>
    <t>Produtos Florestais</t>
  </si>
  <si>
    <t>CELULOSE</t>
  </si>
  <si>
    <t>Celulose</t>
  </si>
  <si>
    <t>MADEIRA</t>
  </si>
  <si>
    <t>Madeiras e suas obras</t>
  </si>
  <si>
    <t>PAPEL</t>
  </si>
  <si>
    <t>Papel</t>
  </si>
  <si>
    <t>CEREAIS, FARINHAS E PREPARAÇÕES</t>
  </si>
  <si>
    <t>Cereais, farinhas e preparações</t>
  </si>
  <si>
    <t>MILHO</t>
  </si>
  <si>
    <t>Milho</t>
  </si>
  <si>
    <t>COMPLEXO SUCROALCOOLEIRO</t>
  </si>
  <si>
    <t>Complexo Sucroalcooleiro</t>
  </si>
  <si>
    <t>AÇÚCAR DE CANA OU BETERRABA</t>
  </si>
  <si>
    <t>Açúcar</t>
  </si>
  <si>
    <t>ÁLCOOL</t>
  </si>
  <si>
    <t>Álcool</t>
  </si>
  <si>
    <t>CAFÉ</t>
  </si>
  <si>
    <t>Café</t>
  </si>
  <si>
    <t>CAFÉ VERDE</t>
  </si>
  <si>
    <t>Café verde</t>
  </si>
  <si>
    <t>CAFÉ SOLÚVEL</t>
  </si>
  <si>
    <t>Café solúvel</t>
  </si>
  <si>
    <t>FIBRAS E PRODUTOS TÊXTEIS</t>
  </si>
  <si>
    <t>Fibras e produtos têxteis</t>
  </si>
  <si>
    <t>Algodão</t>
  </si>
  <si>
    <t>FUMO E SEUS PRODUTOS</t>
  </si>
  <si>
    <t>Fumo e seus produtos</t>
  </si>
  <si>
    <t>SUCOS</t>
  </si>
  <si>
    <t>Sucos</t>
  </si>
  <si>
    <t>COUROS, PRODUTOS DE COURO E PELETERIA</t>
  </si>
  <si>
    <t>Couros e seus produtos</t>
  </si>
  <si>
    <t>FRUTAS (INCLUI NOZES E CASTANHAS)</t>
  </si>
  <si>
    <t>Frutas (inclui nozes e castanhas)</t>
  </si>
  <si>
    <t>ANIMAIS VIVOS (EXCETO PESCADOS)</t>
  </si>
  <si>
    <t>Animais vivos</t>
  </si>
  <si>
    <t>CACAU E SEUS PRODUTOS</t>
  </si>
  <si>
    <t>Cacau e seus produtos</t>
  </si>
  <si>
    <t>PESCADOS</t>
  </si>
  <si>
    <t>Pescados</t>
  </si>
  <si>
    <t>LÁCTEOS</t>
  </si>
  <si>
    <t>Lácteos</t>
  </si>
  <si>
    <t>Demais Produtos</t>
  </si>
  <si>
    <t>-</t>
  </si>
  <si>
    <t>IMPORTAÇÕES DO AGRONEGÓCIO</t>
  </si>
  <si>
    <t>TRIGO</t>
  </si>
  <si>
    <t>Trigo</t>
  </si>
  <si>
    <t>MALTE</t>
  </si>
  <si>
    <t>Malte</t>
  </si>
  <si>
    <t>ARROZ</t>
  </si>
  <si>
    <t>Arroz</t>
  </si>
  <si>
    <t>Produtos florestais</t>
  </si>
  <si>
    <t>BORRACHA NATURAL</t>
  </si>
  <si>
    <t>Borracha natural</t>
  </si>
  <si>
    <t>SALMÕES, FRESCOS OU REFRIGERADOS</t>
  </si>
  <si>
    <t>Salmões, frescos ou refrigerados</t>
  </si>
  <si>
    <t>PRODUTOS HORTÍCOLAS, LEGUMINOSAS, RAÍZES E TUBÉRCULOS</t>
  </si>
  <si>
    <t>Hortícolas, leguminosas, raízes e tubérculos</t>
  </si>
  <si>
    <t>PRODUTOS OLEAGINOSOS (EXCLUI SOJA)</t>
  </si>
  <si>
    <t>Produtos oleaginosos (exclui soja)</t>
  </si>
  <si>
    <t>OLEO DE DENDÊ OU DE PALMA</t>
  </si>
  <si>
    <t>Óleo de dendê ou de palma</t>
  </si>
  <si>
    <t>AZEITE DE OLIVA</t>
  </si>
  <si>
    <t>Azeite de oliva</t>
  </si>
  <si>
    <t>Complexo sucroalcooleiro</t>
  </si>
  <si>
    <t xml:space="preserve">Lácteos </t>
  </si>
  <si>
    <t>LEITE EM PÓ</t>
  </si>
  <si>
    <t>Leite em pó</t>
  </si>
  <si>
    <t>Exportação (US$ milhões)</t>
  </si>
  <si>
    <t>Importação (US$ milhões)</t>
  </si>
  <si>
    <t>Saldo</t>
  </si>
  <si>
    <t>Total Brasil</t>
  </si>
  <si>
    <t>Agronegócio</t>
  </si>
  <si>
    <t>Participação %</t>
  </si>
  <si>
    <t>Fonte: AgroStat Brasil a partir dos dados da SECEX/Ministério da Economia</t>
  </si>
  <si>
    <t>Reprodução permitida desde que citada a fonte</t>
  </si>
  <si>
    <t>Elaboração: MAPA/SCRI/DNAC</t>
  </si>
  <si>
    <t>Elaboração: MAPA/SCRI/DNAC/CGEA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</si>
</sst>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;[Red]\-#,##0.0;_(* &quot;---&quot;_);_(@_)"/>
    <numFmt numFmtId="166" formatCode="_(* #,##0_);_(* \(#,##0\);_(* &quot;-&quot;??_);_(@_)"/>
    <numFmt numFmtId="167" formatCode="#,##0;[Red]\-#,##0;_(* &quot;---&quot;_);_(@_)"/>
    <numFmt numFmtId="168" formatCode="_(* #,##0.0_);_(* \(#,##0.0\);_(* &quot;-&quot;??_);_(@_)"/>
  </numFmts>
  <fonts count="9" x14ac:knownFonts="1">
    <font>
      <sz val="10"/>
      <name val="Arial"/>
    </font>
    <font>
      <b/>
      <sz val="7"/>
      <name val="Arial"/>
      <family val="2"/>
    </font>
    <font>
      <sz val="7"/>
      <name val="Arial"/>
      <family val="2"/>
    </font>
    <font>
      <b/>
      <sz val="7"/>
      <name val="Symbol"/>
      <family val="1"/>
      <charset val="2"/>
    </font>
    <font>
      <sz val="10"/>
      <name val="Arial"/>
      <family val="2"/>
    </font>
    <font>
      <i/>
      <sz val="7"/>
      <name val="Arial"/>
      <family val="2"/>
    </font>
    <font>
      <sz val="7"/>
      <color indexed="8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 wrapText="1"/>
    </xf>
    <xf numFmtId="17" fontId="1" fillId="2" borderId="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4" fontId="1" fillId="0" borderId="12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indent="1"/>
    </xf>
    <xf numFmtId="4" fontId="2" fillId="5" borderId="12" xfId="1" applyNumberFormat="1" applyFont="1" applyFill="1" applyBorder="1" applyAlignment="1">
      <alignment vertical="center"/>
    </xf>
    <xf numFmtId="4" fontId="2" fillId="5" borderId="0" xfId="1" applyNumberFormat="1" applyFont="1" applyFill="1" applyBorder="1" applyAlignment="1">
      <alignment vertical="center"/>
    </xf>
    <xf numFmtId="165" fontId="2" fillId="5" borderId="0" xfId="1" applyNumberFormat="1" applyFont="1" applyFill="1" applyBorder="1" applyAlignment="1">
      <alignment vertical="center"/>
    </xf>
    <xf numFmtId="3" fontId="2" fillId="5" borderId="12" xfId="1" applyNumberFormat="1" applyFont="1" applyFill="1" applyBorder="1" applyAlignment="1">
      <alignment vertical="center"/>
    </xf>
    <xf numFmtId="3" fontId="2" fillId="5" borderId="0" xfId="1" applyNumberFormat="1" applyFont="1" applyFill="1" applyBorder="1" applyAlignment="1">
      <alignment vertical="center"/>
    </xf>
    <xf numFmtId="165" fontId="2" fillId="5" borderId="1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1"/>
    </xf>
    <xf numFmtId="4" fontId="2" fillId="0" borderId="12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4" fontId="1" fillId="5" borderId="12" xfId="1" applyNumberFormat="1" applyFont="1" applyFill="1" applyBorder="1" applyAlignment="1">
      <alignment vertical="center"/>
    </xf>
    <xf numFmtId="4" fontId="1" fillId="5" borderId="0" xfId="1" applyNumberFormat="1" applyFont="1" applyFill="1" applyBorder="1" applyAlignment="1">
      <alignment vertical="center"/>
    </xf>
    <xf numFmtId="165" fontId="1" fillId="5" borderId="0" xfId="1" applyNumberFormat="1" applyFont="1" applyFill="1" applyBorder="1" applyAlignment="1">
      <alignment vertical="center"/>
    </xf>
    <xf numFmtId="3" fontId="1" fillId="5" borderId="12" xfId="1" applyNumberFormat="1" applyFont="1" applyFill="1" applyBorder="1" applyAlignment="1">
      <alignment vertical="center"/>
    </xf>
    <xf numFmtId="3" fontId="1" fillId="5" borderId="0" xfId="1" applyNumberFormat="1" applyFont="1" applyFill="1" applyBorder="1" applyAlignment="1">
      <alignment vertical="center"/>
    </xf>
    <xf numFmtId="165" fontId="1" fillId="5" borderId="13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4" fontId="1" fillId="5" borderId="15" xfId="1" applyNumberFormat="1" applyFont="1" applyFill="1" applyBorder="1" applyAlignment="1">
      <alignment vertical="center"/>
    </xf>
    <xf numFmtId="4" fontId="1" fillId="5" borderId="16" xfId="1" applyNumberFormat="1" applyFont="1" applyFill="1" applyBorder="1" applyAlignment="1">
      <alignment vertical="center"/>
    </xf>
    <xf numFmtId="165" fontId="1" fillId="5" borderId="16" xfId="1" applyNumberFormat="1" applyFont="1" applyFill="1" applyBorder="1" applyAlignment="1">
      <alignment vertical="center"/>
    </xf>
    <xf numFmtId="3" fontId="1" fillId="5" borderId="15" xfId="1" applyNumberFormat="1" applyFont="1" applyFill="1" applyBorder="1" applyAlignment="1">
      <alignment horizontal="right" vertical="center"/>
    </xf>
    <xf numFmtId="3" fontId="1" fillId="5" borderId="16" xfId="1" applyNumberFormat="1" applyFont="1" applyFill="1" applyBorder="1" applyAlignment="1">
      <alignment horizontal="right" vertical="center"/>
    </xf>
    <xf numFmtId="165" fontId="1" fillId="5" borderId="16" xfId="1" applyNumberFormat="1" applyFont="1" applyFill="1" applyBorder="1" applyAlignment="1">
      <alignment horizontal="right" vertical="center"/>
    </xf>
    <xf numFmtId="165" fontId="1" fillId="5" borderId="17" xfId="1" applyNumberFormat="1" applyFont="1" applyFill="1" applyBorder="1" applyAlignment="1">
      <alignment horizontal="right" vertical="center"/>
    </xf>
    <xf numFmtId="3" fontId="1" fillId="5" borderId="15" xfId="1" applyNumberFormat="1" applyFont="1" applyFill="1" applyBorder="1" applyAlignment="1">
      <alignment vertical="center"/>
    </xf>
    <xf numFmtId="3" fontId="1" fillId="5" borderId="16" xfId="1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165" fontId="1" fillId="5" borderId="17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wrapText="1" indent="1"/>
    </xf>
    <xf numFmtId="0" fontId="2" fillId="5" borderId="0" xfId="0" applyFont="1" applyFill="1" applyBorder="1" applyAlignment="1">
      <alignment horizontal="left" vertical="center"/>
    </xf>
    <xf numFmtId="166" fontId="2" fillId="5" borderId="0" xfId="1" applyNumberFormat="1" applyFont="1" applyFill="1" applyBorder="1" applyAlignment="1">
      <alignment vertical="center"/>
    </xf>
    <xf numFmtId="167" fontId="2" fillId="5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6" fillId="0" borderId="0" xfId="2" applyFont="1" applyFill="1" applyBorder="1" applyAlignment="1">
      <alignment horizontal="left" vertical="center" wrapText="1"/>
    </xf>
    <xf numFmtId="167" fontId="2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8" fontId="2" fillId="0" borderId="1" xfId="1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right" vertical="center"/>
    </xf>
    <xf numFmtId="168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21" xfId="3" applyFont="1" applyFill="1" applyBorder="1" applyAlignment="1" applyProtection="1">
      <alignment horizontal="left" vertical="center"/>
    </xf>
    <xf numFmtId="0" fontId="2" fillId="0" borderId="21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_Balança Janeiro-02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Fevereiro%202023_02%20-%20Balan&#231;a%20Comercial%20do%20Agroneg&#243;cio%20Resumida%20-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  <sheetName val="BAL RESUM."/>
    </sheetNames>
    <sheetDataSet>
      <sheetData sheetId="0">
        <row r="1">
          <cell r="C1" t="str">
            <v>Fevereiro/2022</v>
          </cell>
          <cell r="E1" t="str">
            <v>Fevereiro/2023</v>
          </cell>
          <cell r="M1" t="str">
            <v>Fevereiro</v>
          </cell>
        </row>
        <row r="3">
          <cell r="M3">
            <v>2023</v>
          </cell>
        </row>
      </sheetData>
      <sheetData sheetId="1"/>
      <sheetData sheetId="2">
        <row r="1">
          <cell r="C1" t="str">
            <v>Março/21 - Fevereiro/22</v>
          </cell>
          <cell r="E1" t="str">
            <v>Março/22 - Fevereiro/23</v>
          </cell>
          <cell r="M1" t="str">
            <v>Março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488"/>
  <sheetViews>
    <sheetView showGridLines="0" tabSelected="1" topLeftCell="B7" zoomScaleNormal="100" zoomScaleSheetLayoutView="75" workbookViewId="0">
      <selection activeCell="J46" sqref="J46"/>
    </sheetView>
  </sheetViews>
  <sheetFormatPr defaultRowHeight="9" x14ac:dyDescent="0.2"/>
  <cols>
    <col min="1" max="1" width="37.42578125" style="86" hidden="1" customWidth="1"/>
    <col min="2" max="2" width="30.42578125" style="86" customWidth="1"/>
    <col min="3" max="4" width="8" style="86" customWidth="1"/>
    <col min="5" max="5" width="5.42578125" style="86" customWidth="1"/>
    <col min="6" max="7" width="8" style="86" customWidth="1"/>
    <col min="8" max="8" width="5.42578125" style="86" customWidth="1"/>
    <col min="9" max="10" width="8" style="86" customWidth="1"/>
    <col min="11" max="11" width="5.42578125" style="86" customWidth="1"/>
    <col min="12" max="13" width="7.85546875" style="86" customWidth="1"/>
    <col min="14" max="14" width="5.42578125" style="86" bestFit="1" customWidth="1"/>
    <col min="15" max="16" width="7.85546875" style="86" customWidth="1"/>
    <col min="17" max="17" width="5.42578125" style="86" bestFit="1" customWidth="1"/>
    <col min="18" max="19" width="7.7109375" style="86" customWidth="1"/>
    <col min="20" max="20" width="5.42578125" style="86" bestFit="1" customWidth="1"/>
    <col min="21" max="22" width="10.28515625" style="86" bestFit="1" customWidth="1"/>
    <col min="23" max="23" width="5.42578125" style="86" bestFit="1" customWidth="1"/>
    <col min="24" max="25" width="10.28515625" style="86" customWidth="1"/>
    <col min="26" max="26" width="5.42578125" style="86" bestFit="1" customWidth="1"/>
    <col min="27" max="28" width="10.28515625" style="86" customWidth="1"/>
    <col min="29" max="29" width="5.42578125" style="86" bestFit="1" customWidth="1"/>
    <col min="30" max="16384" width="9.140625" style="2"/>
  </cols>
  <sheetData>
    <row r="1" spans="1:30" x14ac:dyDescent="0.2">
      <c r="A1" s="1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2"/>
      <c r="V1" s="2"/>
      <c r="W1" s="2"/>
      <c r="X1" s="2"/>
      <c r="Y1" s="2"/>
      <c r="Z1" s="2"/>
      <c r="AA1" s="2"/>
      <c r="AB1" s="2"/>
      <c r="AC1" s="2"/>
    </row>
    <row r="2" spans="1:30" x14ac:dyDescent="0.2">
      <c r="A2" s="105" t="s">
        <v>1</v>
      </c>
      <c r="B2" s="105" t="s">
        <v>2</v>
      </c>
      <c r="C2" s="96" t="str">
        <f>[1]Mês!M1</f>
        <v>Fevereiro</v>
      </c>
      <c r="D2" s="99"/>
      <c r="E2" s="99"/>
      <c r="F2" s="99"/>
      <c r="G2" s="99"/>
      <c r="H2" s="99"/>
      <c r="I2" s="99"/>
      <c r="J2" s="99"/>
      <c r="K2" s="108"/>
      <c r="L2" s="109" t="str">
        <f>"Janeiro"&amp;" - "&amp;C2</f>
        <v>Janeiro - Fevereiro</v>
      </c>
      <c r="M2" s="99"/>
      <c r="N2" s="99"/>
      <c r="O2" s="99"/>
      <c r="P2" s="99"/>
      <c r="Q2" s="99"/>
      <c r="R2" s="99"/>
      <c r="S2" s="99"/>
      <c r="T2" s="99"/>
      <c r="U2" s="109" t="s">
        <v>3</v>
      </c>
      <c r="V2" s="99"/>
      <c r="W2" s="99"/>
      <c r="X2" s="99"/>
      <c r="Y2" s="99"/>
      <c r="Z2" s="99"/>
      <c r="AA2" s="99"/>
      <c r="AB2" s="99"/>
      <c r="AC2" s="99"/>
    </row>
    <row r="3" spans="1:30" x14ac:dyDescent="0.2">
      <c r="A3" s="106"/>
      <c r="B3" s="106"/>
      <c r="C3" s="95" t="s">
        <v>4</v>
      </c>
      <c r="D3" s="95"/>
      <c r="E3" s="95"/>
      <c r="F3" s="95" t="s">
        <v>5</v>
      </c>
      <c r="G3" s="95"/>
      <c r="H3" s="95"/>
      <c r="I3" s="95" t="s">
        <v>6</v>
      </c>
      <c r="J3" s="95"/>
      <c r="K3" s="102"/>
      <c r="L3" s="94" t="s">
        <v>4</v>
      </c>
      <c r="M3" s="95"/>
      <c r="N3" s="95"/>
      <c r="O3" s="95" t="s">
        <v>5</v>
      </c>
      <c r="P3" s="95"/>
      <c r="Q3" s="95"/>
      <c r="R3" s="95" t="s">
        <v>6</v>
      </c>
      <c r="S3" s="95"/>
      <c r="T3" s="102"/>
      <c r="U3" s="94" t="s">
        <v>4</v>
      </c>
      <c r="V3" s="95"/>
      <c r="W3" s="95"/>
      <c r="X3" s="95" t="s">
        <v>5</v>
      </c>
      <c r="Y3" s="95"/>
      <c r="Z3" s="95"/>
      <c r="AA3" s="95" t="s">
        <v>6</v>
      </c>
      <c r="AB3" s="95"/>
      <c r="AC3" s="96"/>
    </row>
    <row r="4" spans="1:30" ht="27" x14ac:dyDescent="0.2">
      <c r="A4" s="107"/>
      <c r="B4" s="107"/>
      <c r="C4" s="3" t="str">
        <f>RIGHT([1]Mês!C1,4)</f>
        <v>2022</v>
      </c>
      <c r="D4" s="3" t="str">
        <f>RIGHT([1]Mês!E1,4)</f>
        <v>2023</v>
      </c>
      <c r="E4" s="4" t="s">
        <v>7</v>
      </c>
      <c r="F4" s="3" t="str">
        <f>$C$4</f>
        <v>2022</v>
      </c>
      <c r="G4" s="3" t="str">
        <f>$D$4</f>
        <v>2023</v>
      </c>
      <c r="H4" s="4" t="s">
        <v>7</v>
      </c>
      <c r="I4" s="3" t="str">
        <f>$C$4</f>
        <v>2022</v>
      </c>
      <c r="J4" s="3" t="str">
        <f>$D$4</f>
        <v>2023</v>
      </c>
      <c r="K4" s="5" t="s">
        <v>7</v>
      </c>
      <c r="L4" s="3" t="str">
        <f>$C$4</f>
        <v>2022</v>
      </c>
      <c r="M4" s="3" t="str">
        <f>$D$4</f>
        <v>2023</v>
      </c>
      <c r="N4" s="4" t="s">
        <v>7</v>
      </c>
      <c r="O4" s="3" t="str">
        <f>$C$4</f>
        <v>2022</v>
      </c>
      <c r="P4" s="3" t="str">
        <f>$D$4</f>
        <v>2023</v>
      </c>
      <c r="Q4" s="4" t="s">
        <v>7</v>
      </c>
      <c r="R4" s="3" t="str">
        <f>$C$4</f>
        <v>2022</v>
      </c>
      <c r="S4" s="3" t="str">
        <f>$D$4</f>
        <v>2023</v>
      </c>
      <c r="T4" s="5" t="s">
        <v>7</v>
      </c>
      <c r="U4" s="6" t="str">
        <f>'[1]12 meses'!C1</f>
        <v>Março/21 - Fevereiro/22</v>
      </c>
      <c r="V4" s="7" t="str">
        <f>'[1]12 meses'!E1</f>
        <v>Março/22 - Fevereiro/23</v>
      </c>
      <c r="W4" s="4" t="s">
        <v>7</v>
      </c>
      <c r="X4" s="7" t="str">
        <f>$U$4</f>
        <v>Março/21 - Fevereiro/22</v>
      </c>
      <c r="Y4" s="7" t="str">
        <f>$V$4</f>
        <v>Março/22 - Fevereiro/23</v>
      </c>
      <c r="Z4" s="4" t="s">
        <v>7</v>
      </c>
      <c r="AA4" s="7" t="str">
        <f>$U$4</f>
        <v>Março/21 - Fevereiro/22</v>
      </c>
      <c r="AB4" s="7" t="str">
        <f>$V$4</f>
        <v>Março/22 - Fevereiro/23</v>
      </c>
      <c r="AC4" s="8" t="s">
        <v>7</v>
      </c>
    </row>
    <row r="5" spans="1:30" x14ac:dyDescent="0.2">
      <c r="A5" s="9" t="s">
        <v>8</v>
      </c>
      <c r="B5" s="9" t="s">
        <v>8</v>
      </c>
      <c r="C5" s="10"/>
      <c r="D5" s="11"/>
      <c r="E5" s="12"/>
      <c r="F5" s="10"/>
      <c r="G5" s="11"/>
      <c r="H5" s="12"/>
      <c r="I5" s="10"/>
      <c r="J5" s="11"/>
      <c r="K5" s="13"/>
      <c r="L5" s="14"/>
      <c r="M5" s="14"/>
      <c r="N5" s="14"/>
      <c r="O5" s="15"/>
      <c r="P5" s="14"/>
      <c r="Q5" s="14"/>
      <c r="R5" s="15"/>
      <c r="S5" s="14"/>
      <c r="T5" s="14"/>
      <c r="U5" s="14"/>
      <c r="V5" s="14"/>
      <c r="W5" s="14"/>
      <c r="X5" s="15"/>
      <c r="Y5" s="14"/>
      <c r="Z5" s="14"/>
      <c r="AA5" s="15"/>
      <c r="AB5" s="14"/>
      <c r="AC5" s="14"/>
    </row>
    <row r="6" spans="1:30" s="24" customFormat="1" x14ac:dyDescent="0.2">
      <c r="A6" s="16" t="s">
        <v>9</v>
      </c>
      <c r="B6" s="16" t="s">
        <v>10</v>
      </c>
      <c r="C6" s="17">
        <v>3983.2783559999998</v>
      </c>
      <c r="D6" s="18">
        <v>3859.1480670000001</v>
      </c>
      <c r="E6" s="19">
        <v>-3.1162845753177848</v>
      </c>
      <c r="F6" s="20">
        <v>7941.6577770000004</v>
      </c>
      <c r="G6" s="21">
        <v>6728.1930309999998</v>
      </c>
      <c r="H6" s="19">
        <v>-15.27974108270368</v>
      </c>
      <c r="I6" s="20">
        <v>501.56761571067119</v>
      </c>
      <c r="J6" s="21">
        <v>573.5786784384843</v>
      </c>
      <c r="K6" s="22">
        <v>14.357199402872256</v>
      </c>
      <c r="L6" s="20">
        <v>6071.0531179999998</v>
      </c>
      <c r="M6" s="21">
        <v>5370.6972919999998</v>
      </c>
      <c r="N6" s="19">
        <v>-11.535985806540261</v>
      </c>
      <c r="O6" s="20">
        <v>12000.469300999999</v>
      </c>
      <c r="P6" s="21">
        <v>9166.9820330000002</v>
      </c>
      <c r="Q6" s="19">
        <v>-23.611470492773844</v>
      </c>
      <c r="R6" s="20">
        <v>505.90130816751469</v>
      </c>
      <c r="S6" s="21">
        <v>585.87409385838816</v>
      </c>
      <c r="T6" s="19">
        <v>15.807981596361632</v>
      </c>
      <c r="U6" s="20">
        <v>51986.341788999998</v>
      </c>
      <c r="V6" s="21">
        <v>60119.359173999997</v>
      </c>
      <c r="W6" s="19">
        <v>15.644527206799719</v>
      </c>
      <c r="X6" s="20">
        <v>112047.77208</v>
      </c>
      <c r="Y6" s="21">
        <v>98842.838132000004</v>
      </c>
      <c r="Z6" s="19">
        <v>-11.78509282502459</v>
      </c>
      <c r="AA6" s="20">
        <v>463.96586762905673</v>
      </c>
      <c r="AB6" s="21">
        <v>608.2318184117031</v>
      </c>
      <c r="AC6" s="19">
        <v>31.094087054263177</v>
      </c>
      <c r="AD6" s="23"/>
    </row>
    <row r="7" spans="1:30" x14ac:dyDescent="0.2">
      <c r="A7" s="25" t="s">
        <v>11</v>
      </c>
      <c r="B7" s="26" t="s">
        <v>12</v>
      </c>
      <c r="C7" s="27">
        <v>3135.2824139999998</v>
      </c>
      <c r="D7" s="28">
        <v>2880.5772350000002</v>
      </c>
      <c r="E7" s="29">
        <v>-8.1238352839496315</v>
      </c>
      <c r="F7" s="30">
        <v>6271.1303770000004</v>
      </c>
      <c r="G7" s="31">
        <v>5199.8486059999996</v>
      </c>
      <c r="H7" s="29">
        <v>-17.082753931078109</v>
      </c>
      <c r="I7" s="30">
        <v>499.95490852796848</v>
      </c>
      <c r="J7" s="31">
        <v>553.97328908310146</v>
      </c>
      <c r="K7" s="32">
        <v>10.804650506218817</v>
      </c>
      <c r="L7" s="30">
        <v>4377.1034769999997</v>
      </c>
      <c r="M7" s="31">
        <v>3384.8082519999998</v>
      </c>
      <c r="N7" s="29">
        <v>-22.670134033022769</v>
      </c>
      <c r="O7" s="30">
        <v>8723.1036860000004</v>
      </c>
      <c r="P7" s="31">
        <v>6039.4370980000003</v>
      </c>
      <c r="Q7" s="29">
        <v>-30.765042863208258</v>
      </c>
      <c r="R7" s="30">
        <v>501.78280971541801</v>
      </c>
      <c r="S7" s="31">
        <v>560.4509488344371</v>
      </c>
      <c r="T7" s="29">
        <v>11.69193881956463</v>
      </c>
      <c r="U7" s="30">
        <v>41946.628512000003</v>
      </c>
      <c r="V7" s="31">
        <v>45560.964515</v>
      </c>
      <c r="W7" s="29">
        <v>8.61651134122976</v>
      </c>
      <c r="X7" s="30">
        <v>92128.017225999996</v>
      </c>
      <c r="Y7" s="31">
        <v>76042.707546000005</v>
      </c>
      <c r="Z7" s="29">
        <v>-17.459737183468292</v>
      </c>
      <c r="AA7" s="30">
        <v>455.30805693017771</v>
      </c>
      <c r="AB7" s="31">
        <v>599.14968818593309</v>
      </c>
      <c r="AC7" s="29">
        <v>31.592155918693464</v>
      </c>
      <c r="AD7" s="33"/>
    </row>
    <row r="8" spans="1:30" x14ac:dyDescent="0.2">
      <c r="A8" s="34" t="s">
        <v>13</v>
      </c>
      <c r="B8" s="35" t="s">
        <v>14</v>
      </c>
      <c r="C8" s="36">
        <v>690.59981700000003</v>
      </c>
      <c r="D8" s="37">
        <v>710.25322100000005</v>
      </c>
      <c r="E8" s="38">
        <v>2.8458455267734273</v>
      </c>
      <c r="F8" s="39">
        <v>1560.9761590000001</v>
      </c>
      <c r="G8" s="40">
        <v>1303.9677939999999</v>
      </c>
      <c r="H8" s="38">
        <v>-16.464592589591255</v>
      </c>
      <c r="I8" s="39">
        <v>442.41535209763572</v>
      </c>
      <c r="J8" s="40">
        <v>544.68616806957732</v>
      </c>
      <c r="K8" s="41">
        <v>23.116470865453074</v>
      </c>
      <c r="L8" s="39">
        <v>1327.700208</v>
      </c>
      <c r="M8" s="40">
        <v>1458.686256</v>
      </c>
      <c r="N8" s="38">
        <v>9.8656343661580603</v>
      </c>
      <c r="O8" s="39">
        <v>3015.757024</v>
      </c>
      <c r="P8" s="40">
        <v>2702.833392</v>
      </c>
      <c r="Q8" s="38">
        <v>-10.376287927365857</v>
      </c>
      <c r="R8" s="39">
        <v>440.25436977644256</v>
      </c>
      <c r="S8" s="40">
        <v>539.68781809396853</v>
      </c>
      <c r="T8" s="38">
        <v>22.585454033770858</v>
      </c>
      <c r="U8" s="39">
        <v>7755.4656859999996</v>
      </c>
      <c r="V8" s="40">
        <v>10467.352034</v>
      </c>
      <c r="W8" s="38">
        <v>34.967421142684429</v>
      </c>
      <c r="X8" s="39">
        <v>18099.974708000002</v>
      </c>
      <c r="Y8" s="40">
        <v>20040.225653000001</v>
      </c>
      <c r="Z8" s="38">
        <v>10.719633459722067</v>
      </c>
      <c r="AA8" s="39">
        <v>428.4793659171338</v>
      </c>
      <c r="AB8" s="40">
        <v>522.31707443039932</v>
      </c>
      <c r="AC8" s="38">
        <v>21.900169757862599</v>
      </c>
      <c r="AD8" s="33"/>
    </row>
    <row r="9" spans="1:30" x14ac:dyDescent="0.2">
      <c r="A9" s="25" t="s">
        <v>15</v>
      </c>
      <c r="B9" s="26" t="s">
        <v>16</v>
      </c>
      <c r="C9" s="27">
        <v>157.39612500000001</v>
      </c>
      <c r="D9" s="28">
        <v>268.317611</v>
      </c>
      <c r="E9" s="29">
        <v>70.472818819395954</v>
      </c>
      <c r="F9" s="30">
        <v>109.551241</v>
      </c>
      <c r="G9" s="31">
        <v>224.376631</v>
      </c>
      <c r="H9" s="29">
        <v>104.814321546572</v>
      </c>
      <c r="I9" s="30">
        <v>1436.7352077736848</v>
      </c>
      <c r="J9" s="31">
        <v>1195.8358132224562</v>
      </c>
      <c r="K9" s="32">
        <v>-16.767139362062267</v>
      </c>
      <c r="L9" s="30">
        <v>366.24943300000001</v>
      </c>
      <c r="M9" s="31">
        <v>527.20278399999995</v>
      </c>
      <c r="N9" s="29">
        <v>43.946375474661806</v>
      </c>
      <c r="O9" s="30">
        <v>261.60859099999999</v>
      </c>
      <c r="P9" s="31">
        <v>424.71154300000001</v>
      </c>
      <c r="Q9" s="29">
        <v>62.346175779831349</v>
      </c>
      <c r="R9" s="30">
        <v>1399.9900828944874</v>
      </c>
      <c r="S9" s="31">
        <v>1241.3196502172771</v>
      </c>
      <c r="T9" s="29">
        <v>-11.333682617891006</v>
      </c>
      <c r="U9" s="30">
        <v>2284.2475909999998</v>
      </c>
      <c r="V9" s="31">
        <v>4091.042625</v>
      </c>
      <c r="W9" s="29">
        <v>79.09803828266358</v>
      </c>
      <c r="X9" s="30">
        <v>1819.7801460000001</v>
      </c>
      <c r="Y9" s="31">
        <v>2759.9049329999998</v>
      </c>
      <c r="Z9" s="29">
        <v>51.661448723157989</v>
      </c>
      <c r="AA9" s="30">
        <v>1255.2327246898096</v>
      </c>
      <c r="AB9" s="31">
        <v>1482.3128782747824</v>
      </c>
      <c r="AC9" s="29">
        <v>18.090681442446321</v>
      </c>
      <c r="AD9" s="33"/>
    </row>
    <row r="10" spans="1:30" s="24" customFormat="1" x14ac:dyDescent="0.2">
      <c r="A10" s="16" t="s">
        <v>17</v>
      </c>
      <c r="B10" s="16" t="s">
        <v>18</v>
      </c>
      <c r="C10" s="17">
        <v>1796.9277039999999</v>
      </c>
      <c r="D10" s="18">
        <v>1626.546701</v>
      </c>
      <c r="E10" s="19">
        <v>-9.4817951006447405</v>
      </c>
      <c r="F10" s="20">
        <v>631.13252699999998</v>
      </c>
      <c r="G10" s="21">
        <v>614.74850900000001</v>
      </c>
      <c r="H10" s="19">
        <v>-2.5959710994264751</v>
      </c>
      <c r="I10" s="20">
        <v>2847.1479873513158</v>
      </c>
      <c r="J10" s="21">
        <v>2645.8733566444484</v>
      </c>
      <c r="K10" s="22">
        <v>-7.0693420784956107</v>
      </c>
      <c r="L10" s="20">
        <v>3395.9021250000001</v>
      </c>
      <c r="M10" s="21">
        <v>3570.0423780000001</v>
      </c>
      <c r="N10" s="19">
        <v>5.1279526496954109</v>
      </c>
      <c r="O10" s="20">
        <v>1221.937079</v>
      </c>
      <c r="P10" s="21">
        <v>1319.9496360000001</v>
      </c>
      <c r="Q10" s="19">
        <v>8.021080519154955</v>
      </c>
      <c r="R10" s="20">
        <v>2779.1137394563011</v>
      </c>
      <c r="S10" s="21">
        <v>2704.6807549557143</v>
      </c>
      <c r="T10" s="19">
        <v>-2.6782993241272868</v>
      </c>
      <c r="U10" s="20">
        <v>20826.329912000001</v>
      </c>
      <c r="V10" s="21">
        <v>25842.401204000002</v>
      </c>
      <c r="W10" s="19">
        <v>24.085238797210117</v>
      </c>
      <c r="X10" s="20">
        <v>7913.0048630000001</v>
      </c>
      <c r="Y10" s="21">
        <v>8463.5090749999999</v>
      </c>
      <c r="Z10" s="19">
        <v>6.9569553100374382</v>
      </c>
      <c r="AA10" s="20">
        <v>2631.9116786318095</v>
      </c>
      <c r="AB10" s="21">
        <v>3053.3908541948363</v>
      </c>
      <c r="AC10" s="19">
        <v>16.014183871934918</v>
      </c>
      <c r="AD10" s="23"/>
    </row>
    <row r="11" spans="1:30" x14ac:dyDescent="0.2">
      <c r="A11" s="25" t="s">
        <v>19</v>
      </c>
      <c r="B11" s="26" t="s">
        <v>20</v>
      </c>
      <c r="C11" s="27">
        <v>642.45001999999999</v>
      </c>
      <c r="D11" s="28">
        <v>726.25053600000001</v>
      </c>
      <c r="E11" s="29">
        <v>13.043896550894353</v>
      </c>
      <c r="F11" s="30">
        <v>359.59480200000002</v>
      </c>
      <c r="G11" s="31">
        <v>371.91393699999998</v>
      </c>
      <c r="H11" s="29">
        <v>3.4258378962886082</v>
      </c>
      <c r="I11" s="30">
        <v>1786.5942900921018</v>
      </c>
      <c r="J11" s="31">
        <v>1952.7381572688953</v>
      </c>
      <c r="K11" s="32">
        <v>9.299473758433896</v>
      </c>
      <c r="L11" s="30">
        <v>1246.7028749999999</v>
      </c>
      <c r="M11" s="31">
        <v>1565.7034149999999</v>
      </c>
      <c r="N11" s="29">
        <v>25.587535442235996</v>
      </c>
      <c r="O11" s="30">
        <v>699.00901099999999</v>
      </c>
      <c r="P11" s="31">
        <v>781.141075</v>
      </c>
      <c r="Q11" s="29">
        <v>11.749786155474906</v>
      </c>
      <c r="R11" s="30">
        <v>1783.5290466663241</v>
      </c>
      <c r="S11" s="31">
        <v>2004.3798298533973</v>
      </c>
      <c r="T11" s="29">
        <v>12.382797106661947</v>
      </c>
      <c r="U11" s="30">
        <v>7800.9680699999999</v>
      </c>
      <c r="V11" s="31">
        <v>9836.9475430000002</v>
      </c>
      <c r="W11" s="29">
        <v>26.099061741192344</v>
      </c>
      <c r="X11" s="30">
        <v>4544.1869690000003</v>
      </c>
      <c r="Y11" s="31">
        <v>4734.9032340000003</v>
      </c>
      <c r="Z11" s="29">
        <v>4.1969282140248199</v>
      </c>
      <c r="AA11" s="30">
        <v>1716.6917037563467</v>
      </c>
      <c r="AB11" s="31">
        <v>2077.5392984514788</v>
      </c>
      <c r="AC11" s="29">
        <v>21.019941664863317</v>
      </c>
      <c r="AD11" s="33"/>
    </row>
    <row r="12" spans="1:30" x14ac:dyDescent="0.2">
      <c r="A12" s="34" t="s">
        <v>21</v>
      </c>
      <c r="B12" s="35" t="s">
        <v>22</v>
      </c>
      <c r="C12" s="36">
        <v>612.057143</v>
      </c>
      <c r="D12" s="37">
        <v>696.63514599999996</v>
      </c>
      <c r="E12" s="38">
        <v>13.818644871202812</v>
      </c>
      <c r="F12" s="39">
        <v>349.73993899999999</v>
      </c>
      <c r="G12" s="40">
        <v>362.92627800000002</v>
      </c>
      <c r="H12" s="38">
        <v>3.7703268999540906</v>
      </c>
      <c r="I12" s="39">
        <v>1750.035025310621</v>
      </c>
      <c r="J12" s="40">
        <v>1919.4949173672123</v>
      </c>
      <c r="K12" s="41">
        <v>9.6832285986112367</v>
      </c>
      <c r="L12" s="39">
        <v>1187.355902</v>
      </c>
      <c r="M12" s="40">
        <v>1503.3315009999999</v>
      </c>
      <c r="N12" s="38">
        <v>26.611700709767462</v>
      </c>
      <c r="O12" s="39">
        <v>679.72969999999998</v>
      </c>
      <c r="P12" s="40">
        <v>762.98224900000002</v>
      </c>
      <c r="Q12" s="38">
        <v>12.247890448217881</v>
      </c>
      <c r="R12" s="39">
        <v>1746.805975963681</v>
      </c>
      <c r="S12" s="40">
        <v>1970.3361421190807</v>
      </c>
      <c r="T12" s="38">
        <v>12.796507982638561</v>
      </c>
      <c r="U12" s="39">
        <v>7493.3430250000001</v>
      </c>
      <c r="V12" s="40">
        <v>9461.3792200000007</v>
      </c>
      <c r="W12" s="38">
        <v>26.263794256235862</v>
      </c>
      <c r="X12" s="39">
        <v>4436.5315870000004</v>
      </c>
      <c r="Y12" s="40">
        <v>4621.1137310000004</v>
      </c>
      <c r="Z12" s="38">
        <v>4.1605055746896102</v>
      </c>
      <c r="AA12" s="39">
        <v>1689.0092807987933</v>
      </c>
      <c r="AB12" s="40">
        <v>2047.4240130749988</v>
      </c>
      <c r="AC12" s="38">
        <v>21.220412247036215</v>
      </c>
      <c r="AD12" s="33"/>
    </row>
    <row r="13" spans="1:30" x14ac:dyDescent="0.2">
      <c r="A13" s="25" t="s">
        <v>23</v>
      </c>
      <c r="B13" s="26" t="s">
        <v>24</v>
      </c>
      <c r="C13" s="27">
        <v>963.54750799999999</v>
      </c>
      <c r="D13" s="28">
        <v>684.89035000000001</v>
      </c>
      <c r="E13" s="29">
        <v>-28.919918912809848</v>
      </c>
      <c r="F13" s="30">
        <v>174.79674700000001</v>
      </c>
      <c r="G13" s="31">
        <v>145.025396</v>
      </c>
      <c r="H13" s="29">
        <v>-17.031982294270044</v>
      </c>
      <c r="I13" s="30">
        <v>5512.3880995336822</v>
      </c>
      <c r="J13" s="31">
        <v>4722.5545931279512</v>
      </c>
      <c r="K13" s="32">
        <v>-14.32833632436995</v>
      </c>
      <c r="L13" s="30">
        <v>1759.1174109999999</v>
      </c>
      <c r="M13" s="31">
        <v>1533.152081</v>
      </c>
      <c r="N13" s="29">
        <v>-12.84538079078793</v>
      </c>
      <c r="O13" s="30">
        <v>330.95337499999999</v>
      </c>
      <c r="P13" s="31">
        <v>326.788138</v>
      </c>
      <c r="Q13" s="29">
        <v>-1.2585570399455737</v>
      </c>
      <c r="R13" s="30">
        <v>5315.3028307990517</v>
      </c>
      <c r="S13" s="31">
        <v>4691.578128824247</v>
      </c>
      <c r="T13" s="29">
        <v>-11.734509243023506</v>
      </c>
      <c r="U13" s="30">
        <v>9860.5964779999995</v>
      </c>
      <c r="V13" s="31">
        <v>12734.38603</v>
      </c>
      <c r="W13" s="29">
        <v>29.14417559233582</v>
      </c>
      <c r="X13" s="30">
        <v>1926.40077</v>
      </c>
      <c r="Y13" s="31">
        <v>2259.1210080000001</v>
      </c>
      <c r="Z13" s="29">
        <v>17.271600135417309</v>
      </c>
      <c r="AA13" s="30">
        <v>5118.663069263619</v>
      </c>
      <c r="AB13" s="31">
        <v>5636.8764598731041</v>
      </c>
      <c r="AC13" s="29">
        <v>10.123998856678718</v>
      </c>
      <c r="AD13" s="33"/>
    </row>
    <row r="14" spans="1:30" x14ac:dyDescent="0.2">
      <c r="A14" s="34" t="s">
        <v>25</v>
      </c>
      <c r="B14" s="35" t="s">
        <v>22</v>
      </c>
      <c r="C14" s="36">
        <v>888.12238500000001</v>
      </c>
      <c r="D14" s="37">
        <v>613.94035599999995</v>
      </c>
      <c r="E14" s="38">
        <v>-30.872099795120022</v>
      </c>
      <c r="F14" s="39">
        <v>158.506832</v>
      </c>
      <c r="G14" s="40">
        <v>126.44978399999999</v>
      </c>
      <c r="H14" s="38">
        <v>-20.224395122602669</v>
      </c>
      <c r="I14" s="39">
        <v>5603.0542897986879</v>
      </c>
      <c r="J14" s="40">
        <v>4855.2107926099734</v>
      </c>
      <c r="K14" s="41">
        <v>-13.347068554204277</v>
      </c>
      <c r="L14" s="39">
        <v>1610.671114</v>
      </c>
      <c r="M14" s="40">
        <v>1389.7240159999999</v>
      </c>
      <c r="N14" s="38">
        <v>-13.717704134600883</v>
      </c>
      <c r="O14" s="39">
        <v>296.56855999999999</v>
      </c>
      <c r="P14" s="40">
        <v>286.64099299999998</v>
      </c>
      <c r="Q14" s="38">
        <v>-3.3474778985338238</v>
      </c>
      <c r="R14" s="39">
        <v>5431.0244956511915</v>
      </c>
      <c r="S14" s="40">
        <v>4848.3086855619422</v>
      </c>
      <c r="T14" s="38">
        <v>-10.729390201717004</v>
      </c>
      <c r="U14" s="39">
        <v>8630.4675060000009</v>
      </c>
      <c r="V14" s="40">
        <v>11584.079603</v>
      </c>
      <c r="W14" s="38">
        <v>34.223083453435322</v>
      </c>
      <c r="X14" s="39">
        <v>1647.3378560000001</v>
      </c>
      <c r="Y14" s="40">
        <v>1981.2723840000001</v>
      </c>
      <c r="Z14" s="38">
        <v>20.271162153150925</v>
      </c>
      <c r="AA14" s="39">
        <v>5239.0391409787408</v>
      </c>
      <c r="AB14" s="40">
        <v>5846.7880017652333</v>
      </c>
      <c r="AC14" s="38">
        <v>11.600387865645057</v>
      </c>
      <c r="AD14" s="33"/>
    </row>
    <row r="15" spans="1:30" x14ac:dyDescent="0.2">
      <c r="A15" s="25" t="s">
        <v>26</v>
      </c>
      <c r="B15" s="26" t="s">
        <v>27</v>
      </c>
      <c r="C15" s="27">
        <v>144.92496800000001</v>
      </c>
      <c r="D15" s="28">
        <v>183.48101299999999</v>
      </c>
      <c r="E15" s="29">
        <v>26.604142496688343</v>
      </c>
      <c r="F15" s="30">
        <v>69.663042000000004</v>
      </c>
      <c r="G15" s="31">
        <v>77.587442999999993</v>
      </c>
      <c r="H15" s="29">
        <v>11.375330121242744</v>
      </c>
      <c r="I15" s="30">
        <v>2080.3709375769149</v>
      </c>
      <c r="J15" s="31">
        <v>2364.8287133267168</v>
      </c>
      <c r="K15" s="32">
        <v>13.673416149579577</v>
      </c>
      <c r="L15" s="30">
        <v>304.18946699999998</v>
      </c>
      <c r="M15" s="31">
        <v>393.67294600000002</v>
      </c>
      <c r="N15" s="29">
        <v>29.417020872718137</v>
      </c>
      <c r="O15" s="30">
        <v>143.12935300000001</v>
      </c>
      <c r="P15" s="31">
        <v>165.28107600000001</v>
      </c>
      <c r="Q15" s="29">
        <v>15.476715667121056</v>
      </c>
      <c r="R15" s="30">
        <v>2125.2766160411552</v>
      </c>
      <c r="S15" s="31">
        <v>2381.8392009984254</v>
      </c>
      <c r="T15" s="29">
        <v>12.071961975245383</v>
      </c>
      <c r="U15" s="30">
        <v>2591.5442280000002</v>
      </c>
      <c r="V15" s="31">
        <v>2631.1132010000001</v>
      </c>
      <c r="W15" s="29">
        <v>1.5268492265145372</v>
      </c>
      <c r="X15" s="30">
        <v>1119.28646</v>
      </c>
      <c r="Y15" s="31">
        <v>1121.3431579999999</v>
      </c>
      <c r="Z15" s="29">
        <v>0.18375081567589824</v>
      </c>
      <c r="AA15" s="30">
        <v>2315.3538621382058</v>
      </c>
      <c r="AB15" s="31">
        <v>2346.3943059970943</v>
      </c>
      <c r="AC15" s="29">
        <v>1.3406349831218911</v>
      </c>
      <c r="AD15" s="33"/>
    </row>
    <row r="16" spans="1:30" x14ac:dyDescent="0.2">
      <c r="A16" s="34" t="s">
        <v>28</v>
      </c>
      <c r="B16" s="35" t="s">
        <v>22</v>
      </c>
      <c r="C16" s="36">
        <v>137.805879</v>
      </c>
      <c r="D16" s="37">
        <v>172.13545099999999</v>
      </c>
      <c r="E16" s="38">
        <v>24.911543868168341</v>
      </c>
      <c r="F16" s="39">
        <v>64.008331999999996</v>
      </c>
      <c r="G16" s="40">
        <v>69.825312999999994</v>
      </c>
      <c r="H16" s="38">
        <v>9.0878496880687276</v>
      </c>
      <c r="I16" s="39">
        <v>2152.9365739447799</v>
      </c>
      <c r="J16" s="40">
        <v>2465.2299231369002</v>
      </c>
      <c r="K16" s="41">
        <v>14.505459797169596</v>
      </c>
      <c r="L16" s="39">
        <v>288.08885299999997</v>
      </c>
      <c r="M16" s="40">
        <v>370.158503</v>
      </c>
      <c r="N16" s="38">
        <v>28.487617325478421</v>
      </c>
      <c r="O16" s="39">
        <v>131.802077</v>
      </c>
      <c r="P16" s="40">
        <v>149.82690700000001</v>
      </c>
      <c r="Q16" s="38">
        <v>13.675679784621298</v>
      </c>
      <c r="R16" s="39">
        <v>2185.7686886072361</v>
      </c>
      <c r="S16" s="40">
        <v>2470.574280759864</v>
      </c>
      <c r="T16" s="38">
        <v>13.029996890206386</v>
      </c>
      <c r="U16" s="39">
        <v>2452.1525620000002</v>
      </c>
      <c r="V16" s="40">
        <v>2488.9527349999998</v>
      </c>
      <c r="W16" s="38">
        <v>1.5007293416517742</v>
      </c>
      <c r="X16" s="39">
        <v>1019.721191</v>
      </c>
      <c r="Y16" s="40">
        <v>1031.6816100000001</v>
      </c>
      <c r="Z16" s="38">
        <v>1.1729107039808673</v>
      </c>
      <c r="AA16" s="39">
        <v>2404.7284528776649</v>
      </c>
      <c r="AB16" s="40">
        <v>2412.5202105715539</v>
      </c>
      <c r="AC16" s="38">
        <v>0.32401819359539896</v>
      </c>
      <c r="AD16" s="33"/>
    </row>
    <row r="17" spans="1:30" s="24" customFormat="1" x14ac:dyDescent="0.2">
      <c r="A17" s="16" t="s">
        <v>29</v>
      </c>
      <c r="B17" s="42" t="s">
        <v>30</v>
      </c>
      <c r="C17" s="43">
        <v>1127.084877</v>
      </c>
      <c r="D17" s="44">
        <v>1229.353253</v>
      </c>
      <c r="E17" s="45">
        <v>9.0737067000855589</v>
      </c>
      <c r="F17" s="46">
        <v>2234.2850870000002</v>
      </c>
      <c r="G17" s="47">
        <v>2377.8415140000002</v>
      </c>
      <c r="H17" s="45">
        <v>6.4251615801077078</v>
      </c>
      <c r="I17" s="46">
        <v>504.44989475955805</v>
      </c>
      <c r="J17" s="47">
        <v>517.00386495985788</v>
      </c>
      <c r="K17" s="48">
        <v>2.4886456178732308</v>
      </c>
      <c r="L17" s="46">
        <v>2389.7811590000001</v>
      </c>
      <c r="M17" s="47">
        <v>2475.2751079999998</v>
      </c>
      <c r="N17" s="45">
        <v>3.577480250776377</v>
      </c>
      <c r="O17" s="46">
        <v>4956.9407419999998</v>
      </c>
      <c r="P17" s="47">
        <v>4899.6021689999998</v>
      </c>
      <c r="Q17" s="45">
        <v>-1.156733073570404</v>
      </c>
      <c r="R17" s="46">
        <v>482.10807499703617</v>
      </c>
      <c r="S17" s="47">
        <v>505.19920242936769</v>
      </c>
      <c r="T17" s="45">
        <v>4.789616401358443</v>
      </c>
      <c r="U17" s="46">
        <v>14651.846156</v>
      </c>
      <c r="V17" s="47">
        <v>16568.605522999998</v>
      </c>
      <c r="W17" s="45">
        <v>13.082033121232817</v>
      </c>
      <c r="X17" s="46">
        <v>29603.461360000001</v>
      </c>
      <c r="Y17" s="47">
        <v>32074.513851</v>
      </c>
      <c r="Z17" s="45">
        <v>8.3471742069286101</v>
      </c>
      <c r="AA17" s="46">
        <v>494.9369257136085</v>
      </c>
      <c r="AB17" s="47">
        <v>516.5660686228432</v>
      </c>
      <c r="AC17" s="45">
        <v>4.3700806679658033</v>
      </c>
      <c r="AD17" s="23"/>
    </row>
    <row r="18" spans="1:30" x14ac:dyDescent="0.2">
      <c r="A18" s="34" t="s">
        <v>31</v>
      </c>
      <c r="B18" s="35" t="s">
        <v>32</v>
      </c>
      <c r="C18" s="36">
        <v>437.45924400000001</v>
      </c>
      <c r="D18" s="37">
        <v>766.15115100000003</v>
      </c>
      <c r="E18" s="38">
        <v>75.136578208871967</v>
      </c>
      <c r="F18" s="39">
        <v>1130.869318</v>
      </c>
      <c r="G18" s="40">
        <v>1622.344826</v>
      </c>
      <c r="H18" s="38">
        <v>43.459973683714345</v>
      </c>
      <c r="I18" s="39">
        <v>386.83447949022877</v>
      </c>
      <c r="J18" s="40">
        <v>472.24926459623077</v>
      </c>
      <c r="K18" s="41">
        <v>22.080447745651256</v>
      </c>
      <c r="L18" s="39">
        <v>1063.662992</v>
      </c>
      <c r="M18" s="40">
        <v>1519.2260819999999</v>
      </c>
      <c r="N18" s="38">
        <v>42.829645613918267</v>
      </c>
      <c r="O18" s="39">
        <v>2753.2730750000001</v>
      </c>
      <c r="P18" s="40">
        <v>3321.898185</v>
      </c>
      <c r="Q18" s="38">
        <v>20.652695701097489</v>
      </c>
      <c r="R18" s="39">
        <v>386.3267329558293</v>
      </c>
      <c r="S18" s="40">
        <v>457.33673863336662</v>
      </c>
      <c r="T18" s="38">
        <v>18.38081593117613</v>
      </c>
      <c r="U18" s="39">
        <v>7004.4956570000004</v>
      </c>
      <c r="V18" s="40">
        <v>8840.5768160000007</v>
      </c>
      <c r="W18" s="38">
        <v>26.212895958684722</v>
      </c>
      <c r="X18" s="39">
        <v>16635.793911000001</v>
      </c>
      <c r="Y18" s="40">
        <v>20369.403635999999</v>
      </c>
      <c r="Z18" s="38">
        <v>22.443231413988851</v>
      </c>
      <c r="AA18" s="39">
        <v>421.04967724855339</v>
      </c>
      <c r="AB18" s="40">
        <v>434.01255009624089</v>
      </c>
      <c r="AC18" s="38">
        <v>3.0787039031584973</v>
      </c>
      <c r="AD18" s="33"/>
    </row>
    <row r="19" spans="1:30" x14ac:dyDescent="0.2">
      <c r="A19" s="25" t="s">
        <v>33</v>
      </c>
      <c r="B19" s="26" t="s">
        <v>34</v>
      </c>
      <c r="C19" s="27">
        <v>473.52928000000003</v>
      </c>
      <c r="D19" s="28">
        <v>303.11607500000002</v>
      </c>
      <c r="E19" s="29">
        <v>-35.987891815264305</v>
      </c>
      <c r="F19" s="30">
        <v>886.34632099999999</v>
      </c>
      <c r="G19" s="31">
        <v>617.92160200000001</v>
      </c>
      <c r="H19" s="29">
        <v>-30.284406065696302</v>
      </c>
      <c r="I19" s="30">
        <v>534.24859874834419</v>
      </c>
      <c r="J19" s="31">
        <v>490.54131465693609</v>
      </c>
      <c r="K19" s="32">
        <v>-8.1810760372244324</v>
      </c>
      <c r="L19" s="30">
        <v>919.50929900000006</v>
      </c>
      <c r="M19" s="31">
        <v>600.91482299999996</v>
      </c>
      <c r="N19" s="29">
        <v>-34.648314742056797</v>
      </c>
      <c r="O19" s="30">
        <v>1790.758446</v>
      </c>
      <c r="P19" s="31">
        <v>1268.883869</v>
      </c>
      <c r="Q19" s="29">
        <v>-29.142656183792191</v>
      </c>
      <c r="R19" s="30">
        <v>513.47477994807127</v>
      </c>
      <c r="S19" s="31">
        <v>473.57747834999071</v>
      </c>
      <c r="T19" s="29">
        <v>-7.7700606059202038</v>
      </c>
      <c r="U19" s="30">
        <v>5580.5164580000001</v>
      </c>
      <c r="V19" s="31">
        <v>5071.6980679999997</v>
      </c>
      <c r="W19" s="29">
        <v>-9.1177652432254614</v>
      </c>
      <c r="X19" s="30">
        <v>10777.536797000001</v>
      </c>
      <c r="Y19" s="31">
        <v>9277.7527439999994</v>
      </c>
      <c r="Z19" s="29">
        <v>-13.915833285927414</v>
      </c>
      <c r="AA19" s="30">
        <v>517.79145486688333</v>
      </c>
      <c r="AB19" s="31">
        <v>546.65156616508341</v>
      </c>
      <c r="AC19" s="29">
        <v>5.5736940088398246</v>
      </c>
      <c r="AD19" s="33"/>
    </row>
    <row r="20" spans="1:30" x14ac:dyDescent="0.2">
      <c r="A20" s="34" t="s">
        <v>35</v>
      </c>
      <c r="B20" s="35" t="s">
        <v>36</v>
      </c>
      <c r="C20" s="36">
        <v>215.79928899999999</v>
      </c>
      <c r="D20" s="37">
        <v>159.38388900000001</v>
      </c>
      <c r="E20" s="38">
        <v>-26.142532842172606</v>
      </c>
      <c r="F20" s="39">
        <v>216.96528799999999</v>
      </c>
      <c r="G20" s="40">
        <v>137.29405199999999</v>
      </c>
      <c r="H20" s="38">
        <v>-36.72072926246156</v>
      </c>
      <c r="I20" s="39">
        <v>994.62587305670763</v>
      </c>
      <c r="J20" s="40">
        <v>1160.8943481397143</v>
      </c>
      <c r="K20" s="41">
        <v>16.716685096078045</v>
      </c>
      <c r="L20" s="39">
        <v>406.30054799999999</v>
      </c>
      <c r="M20" s="40">
        <v>353.53786400000001</v>
      </c>
      <c r="N20" s="38">
        <v>-12.986121790807914</v>
      </c>
      <c r="O20" s="39">
        <v>412.80437599999999</v>
      </c>
      <c r="P20" s="40">
        <v>308.22958599999998</v>
      </c>
      <c r="Q20" s="38">
        <v>-25.332771666160824</v>
      </c>
      <c r="R20" s="39">
        <v>984.24476973083256</v>
      </c>
      <c r="S20" s="40">
        <v>1146.9952271226814</v>
      </c>
      <c r="T20" s="38">
        <v>16.535567411382559</v>
      </c>
      <c r="U20" s="39">
        <v>2063.1906690000001</v>
      </c>
      <c r="V20" s="40">
        <v>2649.1267010000001</v>
      </c>
      <c r="W20" s="38">
        <v>28.399509594718907</v>
      </c>
      <c r="X20" s="39">
        <v>2188.5035119999998</v>
      </c>
      <c r="Y20" s="40">
        <v>2424.958932</v>
      </c>
      <c r="Z20" s="38">
        <v>10.804434112326899</v>
      </c>
      <c r="AA20" s="39">
        <v>942.74039666242959</v>
      </c>
      <c r="AB20" s="40">
        <v>1092.4418826405097</v>
      </c>
      <c r="AC20" s="38">
        <v>15.879396545227742</v>
      </c>
      <c r="AD20" s="33"/>
    </row>
    <row r="21" spans="1:30" s="24" customFormat="1" x14ac:dyDescent="0.2">
      <c r="A21" s="49" t="s">
        <v>37</v>
      </c>
      <c r="B21" s="42" t="s">
        <v>38</v>
      </c>
      <c r="C21" s="43">
        <v>532.20455600000003</v>
      </c>
      <c r="D21" s="44">
        <v>940.870273</v>
      </c>
      <c r="E21" s="45">
        <v>76.787339077194972</v>
      </c>
      <c r="F21" s="46">
        <v>1741.120275</v>
      </c>
      <c r="G21" s="47">
        <v>2939.583095</v>
      </c>
      <c r="H21" s="45">
        <v>68.832856477993758</v>
      </c>
      <c r="I21" s="46">
        <v>305.66788730319053</v>
      </c>
      <c r="J21" s="47">
        <v>320.06928962149306</v>
      </c>
      <c r="K21" s="48">
        <v>4.7114541358470596</v>
      </c>
      <c r="L21" s="46">
        <v>1448.865245</v>
      </c>
      <c r="M21" s="47">
        <v>2988.7641910000002</v>
      </c>
      <c r="N21" s="45">
        <v>106.28310336755993</v>
      </c>
      <c r="O21" s="46">
        <v>5196.735823</v>
      </c>
      <c r="P21" s="47">
        <v>9855.75252</v>
      </c>
      <c r="Q21" s="45">
        <v>89.652752336954805</v>
      </c>
      <c r="R21" s="46">
        <v>278.80294368390486</v>
      </c>
      <c r="S21" s="47">
        <v>303.25073452635763</v>
      </c>
      <c r="T21" s="45">
        <v>8.7688424373921556</v>
      </c>
      <c r="U21" s="46">
        <v>5876.6070749999999</v>
      </c>
      <c r="V21" s="47">
        <v>15913.503425999999</v>
      </c>
      <c r="W21" s="45">
        <v>170.79406914405624</v>
      </c>
      <c r="X21" s="46">
        <v>24312.3092</v>
      </c>
      <c r="Y21" s="47">
        <v>53334.479926</v>
      </c>
      <c r="Z21" s="45">
        <v>119.37233311428929</v>
      </c>
      <c r="AA21" s="46">
        <v>241.71324190793032</v>
      </c>
      <c r="AB21" s="47">
        <v>298.37177465833571</v>
      </c>
      <c r="AC21" s="45">
        <v>23.440392550767598</v>
      </c>
      <c r="AD21" s="23"/>
    </row>
    <row r="22" spans="1:30" x14ac:dyDescent="0.2">
      <c r="A22" s="25" t="s">
        <v>39</v>
      </c>
      <c r="B22" s="35" t="s">
        <v>40</v>
      </c>
      <c r="C22" s="36">
        <v>201.69674599999999</v>
      </c>
      <c r="D22" s="37">
        <v>689.30846199999996</v>
      </c>
      <c r="E22" s="38">
        <v>241.75487491503708</v>
      </c>
      <c r="F22" s="39">
        <v>767.11562000000004</v>
      </c>
      <c r="G22" s="40">
        <v>2275.7924429999998</v>
      </c>
      <c r="H22" s="38">
        <v>196.66876591562556</v>
      </c>
      <c r="I22" s="39">
        <v>262.92874338812186</v>
      </c>
      <c r="J22" s="40">
        <v>302.88722687352731</v>
      </c>
      <c r="K22" s="41">
        <v>15.197457292229476</v>
      </c>
      <c r="L22" s="39">
        <v>867.31276200000002</v>
      </c>
      <c r="M22" s="40">
        <v>2449.9407150000002</v>
      </c>
      <c r="N22" s="38">
        <v>182.47488361067147</v>
      </c>
      <c r="O22" s="39">
        <v>3498.5130800000002</v>
      </c>
      <c r="P22" s="40">
        <v>8445.7333569999992</v>
      </c>
      <c r="Q22" s="38">
        <v>141.40922625905969</v>
      </c>
      <c r="R22" s="39">
        <v>247.9089665144256</v>
      </c>
      <c r="S22" s="40">
        <v>290.08028213079194</v>
      </c>
      <c r="T22" s="38">
        <v>17.010806914042153</v>
      </c>
      <c r="U22" s="39">
        <v>4347.9957539999996</v>
      </c>
      <c r="V22" s="40">
        <v>13657.526545999999</v>
      </c>
      <c r="W22" s="38">
        <v>214.1108528782616</v>
      </c>
      <c r="X22" s="39">
        <v>20778.874024000001</v>
      </c>
      <c r="Y22" s="40">
        <v>48110.529610999998</v>
      </c>
      <c r="Z22" s="38">
        <v>131.53578752838774</v>
      </c>
      <c r="AA22" s="39">
        <v>209.25078755364609</v>
      </c>
      <c r="AB22" s="40">
        <v>283.87811683697078</v>
      </c>
      <c r="AC22" s="38">
        <v>35.664061366647104</v>
      </c>
      <c r="AD22" s="33"/>
    </row>
    <row r="23" spans="1:30" s="24" customFormat="1" x14ac:dyDescent="0.2">
      <c r="A23" s="16" t="s">
        <v>41</v>
      </c>
      <c r="B23" s="42" t="s">
        <v>42</v>
      </c>
      <c r="C23" s="43">
        <v>727.94698300000005</v>
      </c>
      <c r="D23" s="44">
        <v>617.24012300000004</v>
      </c>
      <c r="E23" s="45">
        <v>-15.208093801523459</v>
      </c>
      <c r="F23" s="46">
        <v>1782.3626159999999</v>
      </c>
      <c r="G23" s="47">
        <v>1258.2129170000001</v>
      </c>
      <c r="H23" s="45">
        <v>-29.407579259954574</v>
      </c>
      <c r="I23" s="46">
        <v>408.41688243757466</v>
      </c>
      <c r="J23" s="47">
        <v>490.56889709231939</v>
      </c>
      <c r="K23" s="48">
        <v>20.11474505275903</v>
      </c>
      <c r="L23" s="46">
        <v>1315.814766</v>
      </c>
      <c r="M23" s="47">
        <v>1688.741544</v>
      </c>
      <c r="N23" s="45">
        <v>28.341890335649268</v>
      </c>
      <c r="O23" s="46">
        <v>3214.379406</v>
      </c>
      <c r="P23" s="47">
        <v>3486.3360360000001</v>
      </c>
      <c r="Q23" s="45">
        <v>8.4606263184850761</v>
      </c>
      <c r="R23" s="46">
        <v>409.35266183695802</v>
      </c>
      <c r="S23" s="47">
        <v>484.38863223797398</v>
      </c>
      <c r="T23" s="45">
        <v>18.330397575600045</v>
      </c>
      <c r="U23" s="46">
        <v>10227.167632000001</v>
      </c>
      <c r="V23" s="47">
        <v>13149.719278</v>
      </c>
      <c r="W23" s="45">
        <v>28.576354188774289</v>
      </c>
      <c r="X23" s="46">
        <v>27974.432744000002</v>
      </c>
      <c r="Y23" s="47">
        <v>29522.520496000001</v>
      </c>
      <c r="Z23" s="45">
        <v>5.5339379574445013</v>
      </c>
      <c r="AA23" s="46">
        <v>365.58981286916492</v>
      </c>
      <c r="AB23" s="47">
        <v>445.41316449527585</v>
      </c>
      <c r="AC23" s="45">
        <v>21.83412907478295</v>
      </c>
      <c r="AD23" s="23"/>
    </row>
    <row r="24" spans="1:30" x14ac:dyDescent="0.2">
      <c r="A24" s="25" t="s">
        <v>43</v>
      </c>
      <c r="B24" s="35" t="s">
        <v>44</v>
      </c>
      <c r="C24" s="36">
        <v>674.77258900000004</v>
      </c>
      <c r="D24" s="37">
        <v>516.41657799999996</v>
      </c>
      <c r="E24" s="38">
        <v>-23.468056287627302</v>
      </c>
      <c r="F24" s="39">
        <v>1720.430685</v>
      </c>
      <c r="G24" s="40">
        <v>1145.2015019999999</v>
      </c>
      <c r="H24" s="38">
        <v>-33.435185039146177</v>
      </c>
      <c r="I24" s="39">
        <v>392.21143570803031</v>
      </c>
      <c r="J24" s="40">
        <v>450.93948715411307</v>
      </c>
      <c r="K24" s="41">
        <v>14.973569381031782</v>
      </c>
      <c r="L24" s="39">
        <v>1193.243588</v>
      </c>
      <c r="M24" s="40">
        <v>1398.3933030000001</v>
      </c>
      <c r="N24" s="38">
        <v>17.192609879752396</v>
      </c>
      <c r="O24" s="39">
        <v>3067.3033019999998</v>
      </c>
      <c r="P24" s="40">
        <v>3162.9128850000002</v>
      </c>
      <c r="Q24" s="38">
        <v>3.1170566972512637</v>
      </c>
      <c r="R24" s="39">
        <v>389.02040995488096</v>
      </c>
      <c r="S24" s="40">
        <v>442.12197864564331</v>
      </c>
      <c r="T24" s="38">
        <v>13.650072677914537</v>
      </c>
      <c r="U24" s="39">
        <v>9183.3532790000008</v>
      </c>
      <c r="V24" s="40">
        <v>11215.748385000001</v>
      </c>
      <c r="W24" s="38">
        <v>22.131296099079311</v>
      </c>
      <c r="X24" s="39">
        <v>26501.109614000001</v>
      </c>
      <c r="Y24" s="40">
        <v>27347.306757999999</v>
      </c>
      <c r="Z24" s="38">
        <v>3.1930630691515249</v>
      </c>
      <c r="AA24" s="39">
        <v>346.52712330764524</v>
      </c>
      <c r="AB24" s="40">
        <v>410.12259394497852</v>
      </c>
      <c r="AC24" s="38">
        <v>18.352234604410313</v>
      </c>
      <c r="AD24" s="33"/>
    </row>
    <row r="25" spans="1:30" x14ac:dyDescent="0.2">
      <c r="A25" s="34" t="s">
        <v>45</v>
      </c>
      <c r="B25" s="26" t="s">
        <v>46</v>
      </c>
      <c r="C25" s="27">
        <v>51.408633000000002</v>
      </c>
      <c r="D25" s="28">
        <v>99.054979000000003</v>
      </c>
      <c r="E25" s="29">
        <v>92.681604663559128</v>
      </c>
      <c r="F25" s="30">
        <v>58.621195</v>
      </c>
      <c r="G25" s="31">
        <v>110.624494</v>
      </c>
      <c r="H25" s="29">
        <v>88.710745320016088</v>
      </c>
      <c r="I25" s="30">
        <v>876.96323829631933</v>
      </c>
      <c r="J25" s="31">
        <v>895.41633519245761</v>
      </c>
      <c r="K25" s="32">
        <v>2.104204154781586</v>
      </c>
      <c r="L25" s="30">
        <v>119.478904</v>
      </c>
      <c r="M25" s="31">
        <v>287.213548</v>
      </c>
      <c r="N25" s="29">
        <v>140.3885023920206</v>
      </c>
      <c r="O25" s="30">
        <v>141.108329</v>
      </c>
      <c r="P25" s="31">
        <v>319.200875</v>
      </c>
      <c r="Q25" s="29">
        <v>126.20980438369446</v>
      </c>
      <c r="R25" s="30">
        <v>846.71758815881094</v>
      </c>
      <c r="S25" s="31">
        <v>899.78935051478175</v>
      </c>
      <c r="T25" s="29">
        <v>6.2679414125996091</v>
      </c>
      <c r="U25" s="30">
        <v>1024.0122200000001</v>
      </c>
      <c r="V25" s="31">
        <v>1906.8345999999999</v>
      </c>
      <c r="W25" s="29">
        <v>86.212094226766141</v>
      </c>
      <c r="X25" s="30">
        <v>1427.375108</v>
      </c>
      <c r="Y25" s="31">
        <v>2126.2441570000001</v>
      </c>
      <c r="Z25" s="29">
        <v>48.961835265520136</v>
      </c>
      <c r="AA25" s="30">
        <v>717.40933007779483</v>
      </c>
      <c r="AB25" s="31">
        <v>896.80886069567214</v>
      </c>
      <c r="AC25" s="29">
        <v>25.006578963563729</v>
      </c>
      <c r="AD25" s="33"/>
    </row>
    <row r="26" spans="1:30" s="24" customFormat="1" x14ac:dyDescent="0.2">
      <c r="A26" s="50" t="s">
        <v>47</v>
      </c>
      <c r="B26" s="49" t="s">
        <v>48</v>
      </c>
      <c r="C26" s="17">
        <v>880.88676799999996</v>
      </c>
      <c r="D26" s="18">
        <v>489.03147000000001</v>
      </c>
      <c r="E26" s="19">
        <v>-44.484184827714422</v>
      </c>
      <c r="F26" s="20">
        <v>215.956681</v>
      </c>
      <c r="G26" s="21">
        <v>128.93123</v>
      </c>
      <c r="H26" s="19">
        <v>-40.297642377639619</v>
      </c>
      <c r="I26" s="20">
        <v>4078.9975282126134</v>
      </c>
      <c r="J26" s="21">
        <v>3792.9636597742842</v>
      </c>
      <c r="K26" s="22">
        <v>-7.0123569935985453</v>
      </c>
      <c r="L26" s="20">
        <v>1600.4280570000001</v>
      </c>
      <c r="M26" s="21">
        <v>1185.518276</v>
      </c>
      <c r="N26" s="19">
        <v>-25.92492547136095</v>
      </c>
      <c r="O26" s="20">
        <v>403.61188600000003</v>
      </c>
      <c r="P26" s="21">
        <v>307.00021600000002</v>
      </c>
      <c r="Q26" s="19">
        <v>-23.936775241549746</v>
      </c>
      <c r="R26" s="20">
        <v>3965.264930280076</v>
      </c>
      <c r="S26" s="21">
        <v>3861.6203318892776</v>
      </c>
      <c r="T26" s="19">
        <v>-2.6138127013742185</v>
      </c>
      <c r="U26" s="20">
        <v>7010.1429639999997</v>
      </c>
      <c r="V26" s="21">
        <v>8828.4845729999997</v>
      </c>
      <c r="W26" s="19">
        <v>25.93872362286962</v>
      </c>
      <c r="X26" s="20">
        <v>2361.6272079999999</v>
      </c>
      <c r="Y26" s="21">
        <v>2134.465944</v>
      </c>
      <c r="Z26" s="19">
        <v>-9.618845143318655</v>
      </c>
      <c r="AA26" s="20">
        <v>2968.3528967879338</v>
      </c>
      <c r="AB26" s="21">
        <v>4136.1562117291851</v>
      </c>
      <c r="AC26" s="19">
        <v>39.341795114891355</v>
      </c>
      <c r="AD26" s="23"/>
    </row>
    <row r="27" spans="1:30" x14ac:dyDescent="0.2">
      <c r="A27" s="51" t="s">
        <v>49</v>
      </c>
      <c r="B27" s="26" t="s">
        <v>50</v>
      </c>
      <c r="C27" s="27">
        <v>828.17156799999998</v>
      </c>
      <c r="D27" s="28">
        <v>437.30172399999998</v>
      </c>
      <c r="E27" s="29">
        <v>-47.196723372662319</v>
      </c>
      <c r="F27" s="30">
        <v>208.279212</v>
      </c>
      <c r="G27" s="31">
        <v>122.402821</v>
      </c>
      <c r="H27" s="29">
        <v>-41.231378866557264</v>
      </c>
      <c r="I27" s="30">
        <v>3976.2564878534299</v>
      </c>
      <c r="J27" s="31">
        <v>3572.6441631602588</v>
      </c>
      <c r="K27" s="32">
        <v>-10.150560607096548</v>
      </c>
      <c r="L27" s="30">
        <v>1487.5603149999999</v>
      </c>
      <c r="M27" s="31">
        <v>1063.704054</v>
      </c>
      <c r="N27" s="29">
        <v>-28.49338320779281</v>
      </c>
      <c r="O27" s="30">
        <v>386.330603</v>
      </c>
      <c r="P27" s="31">
        <v>291.952877</v>
      </c>
      <c r="Q27" s="29">
        <v>-24.429264797332138</v>
      </c>
      <c r="R27" s="30">
        <v>3850.4853186585378</v>
      </c>
      <c r="S27" s="31">
        <v>3643.4100767570103</v>
      </c>
      <c r="T27" s="29">
        <v>-5.3778997909196047</v>
      </c>
      <c r="U27" s="30">
        <v>6412.1605200000004</v>
      </c>
      <c r="V27" s="31">
        <v>8090.2394199999999</v>
      </c>
      <c r="W27" s="29">
        <v>26.170257197491352</v>
      </c>
      <c r="X27" s="30">
        <v>2256.0378909999999</v>
      </c>
      <c r="Y27" s="31">
        <v>2037.6792049999999</v>
      </c>
      <c r="Z27" s="29">
        <v>-9.6788572067471605</v>
      </c>
      <c r="AA27" s="30">
        <v>2842.2219970595343</v>
      </c>
      <c r="AB27" s="31">
        <v>3970.3204509072862</v>
      </c>
      <c r="AC27" s="29">
        <v>39.690722787130774</v>
      </c>
      <c r="AD27" s="33"/>
    </row>
    <row r="28" spans="1:30" x14ac:dyDescent="0.2">
      <c r="A28" s="25" t="s">
        <v>51</v>
      </c>
      <c r="B28" s="35" t="s">
        <v>52</v>
      </c>
      <c r="C28" s="36">
        <v>47.810299999999998</v>
      </c>
      <c r="D28" s="37">
        <v>44.855902999999998</v>
      </c>
      <c r="E28" s="38">
        <v>-6.1794153142732844</v>
      </c>
      <c r="F28" s="39">
        <v>6.8371909999999998</v>
      </c>
      <c r="G28" s="40">
        <v>5.5159159999999998</v>
      </c>
      <c r="H28" s="38">
        <v>-19.324822138214358</v>
      </c>
      <c r="I28" s="39">
        <v>6992.6816436750123</v>
      </c>
      <c r="J28" s="40">
        <v>8132.0859490971206</v>
      </c>
      <c r="K28" s="41">
        <v>16.29423965629433</v>
      </c>
      <c r="L28" s="39">
        <v>101.914929</v>
      </c>
      <c r="M28" s="40">
        <v>106.964545</v>
      </c>
      <c r="N28" s="38">
        <v>4.9547363173848558</v>
      </c>
      <c r="O28" s="39">
        <v>15.370396</v>
      </c>
      <c r="P28" s="40">
        <v>12.897072</v>
      </c>
      <c r="Q28" s="38">
        <v>-16.091478710112604</v>
      </c>
      <c r="R28" s="39">
        <v>6630.5987822304642</v>
      </c>
      <c r="S28" s="40">
        <v>8293.7076725631996</v>
      </c>
      <c r="T28" s="38">
        <v>25.082333360144627</v>
      </c>
      <c r="U28" s="39">
        <v>519.72930699999995</v>
      </c>
      <c r="V28" s="40">
        <v>642.10380899999996</v>
      </c>
      <c r="W28" s="38">
        <v>23.545815167971675</v>
      </c>
      <c r="X28" s="39">
        <v>89.827034999999995</v>
      </c>
      <c r="Y28" s="40">
        <v>82.627752000000001</v>
      </c>
      <c r="Z28" s="38">
        <v>-8.0146060704330164</v>
      </c>
      <c r="AA28" s="39">
        <v>5785.8895932610931</v>
      </c>
      <c r="AB28" s="40">
        <v>7771.0429420856071</v>
      </c>
      <c r="AC28" s="38">
        <v>34.310252845762037</v>
      </c>
      <c r="AD28" s="33"/>
    </row>
    <row r="29" spans="1:30" s="24" customFormat="1" x14ac:dyDescent="0.2">
      <c r="A29" s="49" t="s">
        <v>53</v>
      </c>
      <c r="B29" s="42" t="s">
        <v>54</v>
      </c>
      <c r="C29" s="43">
        <v>361.12135799999999</v>
      </c>
      <c r="D29" s="44">
        <v>113.230008</v>
      </c>
      <c r="E29" s="45">
        <v>-68.644887517287188</v>
      </c>
      <c r="F29" s="46">
        <v>177.57649599999999</v>
      </c>
      <c r="G29" s="47">
        <v>55.100068999999998</v>
      </c>
      <c r="H29" s="45">
        <v>-68.971079933911966</v>
      </c>
      <c r="I29" s="46">
        <v>2033.6101124554232</v>
      </c>
      <c r="J29" s="47">
        <v>2054.9884973828252</v>
      </c>
      <c r="K29" s="48">
        <v>1.0512528825689982</v>
      </c>
      <c r="L29" s="46">
        <v>777.33269399999995</v>
      </c>
      <c r="M29" s="47">
        <v>377.18148500000001</v>
      </c>
      <c r="N29" s="45">
        <v>-51.477470597679506</v>
      </c>
      <c r="O29" s="46">
        <v>391.33803399999999</v>
      </c>
      <c r="P29" s="47">
        <v>189.584778</v>
      </c>
      <c r="Q29" s="45">
        <v>-51.554727236146945</v>
      </c>
      <c r="R29" s="46">
        <v>1986.3458863290552</v>
      </c>
      <c r="S29" s="47">
        <v>1989.5135515573936</v>
      </c>
      <c r="T29" s="45">
        <v>0.15947198572714427</v>
      </c>
      <c r="U29" s="46">
        <v>3777.0465170000002</v>
      </c>
      <c r="V29" s="47">
        <v>3768.4784279999999</v>
      </c>
      <c r="W29" s="45">
        <v>-0.22684626629395632</v>
      </c>
      <c r="X29" s="46">
        <v>2046.088933</v>
      </c>
      <c r="Y29" s="47">
        <v>1748.068456</v>
      </c>
      <c r="Z29" s="45">
        <v>-14.56537260885522</v>
      </c>
      <c r="AA29" s="46">
        <v>1845.9835523679069</v>
      </c>
      <c r="AB29" s="47">
        <v>2155.7956812647844</v>
      </c>
      <c r="AC29" s="45">
        <v>16.783038424121965</v>
      </c>
      <c r="AD29" s="23"/>
    </row>
    <row r="30" spans="1:30" x14ac:dyDescent="0.2">
      <c r="A30" s="25"/>
      <c r="B30" s="35" t="s">
        <v>55</v>
      </c>
      <c r="C30" s="36">
        <v>320.292754</v>
      </c>
      <c r="D30" s="37">
        <v>81.658518000000001</v>
      </c>
      <c r="E30" s="38">
        <v>-74.505037350923018</v>
      </c>
      <c r="F30" s="39">
        <v>166.41897299999999</v>
      </c>
      <c r="G30" s="40">
        <v>43.169352000000003</v>
      </c>
      <c r="H30" s="38">
        <v>-74.059837516242808</v>
      </c>
      <c r="I30" s="39">
        <v>1924.6168163770608</v>
      </c>
      <c r="J30" s="40">
        <v>1891.5854470087945</v>
      </c>
      <c r="K30" s="41">
        <v>-1.7162569238299175</v>
      </c>
      <c r="L30" s="39">
        <v>701.00052900000003</v>
      </c>
      <c r="M30" s="40">
        <v>315.01222300000001</v>
      </c>
      <c r="N30" s="38">
        <v>-55.062484268111021</v>
      </c>
      <c r="O30" s="39">
        <v>365.83220499999999</v>
      </c>
      <c r="P30" s="40">
        <v>167.15720300000001</v>
      </c>
      <c r="Q30" s="38">
        <v>-54.307685131220197</v>
      </c>
      <c r="R30" s="39">
        <v>1916.1804767844319</v>
      </c>
      <c r="S30" s="40">
        <v>1884.5267649040525</v>
      </c>
      <c r="T30" s="38">
        <v>-1.6519170435082331</v>
      </c>
      <c r="U30" s="39">
        <v>3304.1224950000001</v>
      </c>
      <c r="V30" s="40">
        <v>3290.5759819999998</v>
      </c>
      <c r="W30" s="38">
        <v>-0.40998821988287304</v>
      </c>
      <c r="X30" s="39">
        <v>1872.94103</v>
      </c>
      <c r="Y30" s="40">
        <v>1605.110608</v>
      </c>
      <c r="Z30" s="38">
        <v>-14.299992242681558</v>
      </c>
      <c r="AA30" s="39">
        <v>1764.1358922015822</v>
      </c>
      <c r="AB30" s="40">
        <v>2050.0618247736356</v>
      </c>
      <c r="AC30" s="38">
        <v>16.20770451051974</v>
      </c>
      <c r="AD30" s="33"/>
    </row>
    <row r="31" spans="1:30" s="24" customFormat="1" x14ac:dyDescent="0.2">
      <c r="A31" s="49" t="s">
        <v>56</v>
      </c>
      <c r="B31" s="42" t="s">
        <v>57</v>
      </c>
      <c r="C31" s="43">
        <v>146.78548499999999</v>
      </c>
      <c r="D31" s="44">
        <v>138.46913000000001</v>
      </c>
      <c r="E31" s="45">
        <v>-5.6656521589992241</v>
      </c>
      <c r="F31" s="46">
        <v>40.202328999999999</v>
      </c>
      <c r="G31" s="47">
        <v>29.399289</v>
      </c>
      <c r="H31" s="45">
        <v>-26.871677011548257</v>
      </c>
      <c r="I31" s="46">
        <v>3651.1686922416861</v>
      </c>
      <c r="J31" s="47">
        <v>4709.9482575922157</v>
      </c>
      <c r="K31" s="48">
        <v>28.998374345187461</v>
      </c>
      <c r="L31" s="46">
        <v>386.398979</v>
      </c>
      <c r="M31" s="47">
        <v>457.33676400000002</v>
      </c>
      <c r="N31" s="45">
        <v>18.35868852024063</v>
      </c>
      <c r="O31" s="46">
        <v>111.77247300000001</v>
      </c>
      <c r="P31" s="47">
        <v>81.973232999999993</v>
      </c>
      <c r="Q31" s="45">
        <v>-26.660625107579051</v>
      </c>
      <c r="R31" s="46">
        <v>3457.0137765494369</v>
      </c>
      <c r="S31" s="47">
        <v>5579.0987772801409</v>
      </c>
      <c r="T31" s="45">
        <v>61.38491593888957</v>
      </c>
      <c r="U31" s="46">
        <v>1565.437842</v>
      </c>
      <c r="V31" s="47">
        <v>2523.2048420000001</v>
      </c>
      <c r="W31" s="45">
        <v>61.182052350054271</v>
      </c>
      <c r="X31" s="46">
        <v>490.82487500000002</v>
      </c>
      <c r="Y31" s="47">
        <v>555.06191899999999</v>
      </c>
      <c r="Z31" s="45">
        <v>13.087568962351392</v>
      </c>
      <c r="AA31" s="46">
        <v>3189.4020082009906</v>
      </c>
      <c r="AB31" s="47">
        <v>4545.8078740941337</v>
      </c>
      <c r="AC31" s="45">
        <v>42.528532383355319</v>
      </c>
      <c r="AD31" s="23"/>
    </row>
    <row r="32" spans="1:30" s="24" customFormat="1" x14ac:dyDescent="0.2">
      <c r="A32" s="50" t="s">
        <v>58</v>
      </c>
      <c r="B32" s="49" t="s">
        <v>59</v>
      </c>
      <c r="C32" s="17">
        <v>127.431404</v>
      </c>
      <c r="D32" s="18">
        <v>146.966848</v>
      </c>
      <c r="E32" s="19">
        <v>15.330164611542685</v>
      </c>
      <c r="F32" s="20">
        <v>172.73623599999999</v>
      </c>
      <c r="G32" s="21">
        <v>211.810092</v>
      </c>
      <c r="H32" s="19">
        <v>22.62053226631615</v>
      </c>
      <c r="I32" s="20">
        <v>737.72247763926032</v>
      </c>
      <c r="J32" s="21">
        <v>693.86140486639329</v>
      </c>
      <c r="K32" s="22">
        <v>-5.9454705668212977</v>
      </c>
      <c r="L32" s="20">
        <v>301.37355500000001</v>
      </c>
      <c r="M32" s="21">
        <v>369.36160999999998</v>
      </c>
      <c r="N32" s="19">
        <v>22.559396427466893</v>
      </c>
      <c r="O32" s="20">
        <v>395.539987</v>
      </c>
      <c r="P32" s="21">
        <v>432.537329</v>
      </c>
      <c r="Q32" s="19">
        <v>9.3536287647195682</v>
      </c>
      <c r="R32" s="20">
        <v>761.92942535541931</v>
      </c>
      <c r="S32" s="21">
        <v>853.94157968733373</v>
      </c>
      <c r="T32" s="19">
        <v>12.07620433992207</v>
      </c>
      <c r="U32" s="20">
        <v>1906.0338019999999</v>
      </c>
      <c r="V32" s="21">
        <v>2302.2182379999999</v>
      </c>
      <c r="W32" s="19">
        <v>20.785803251982404</v>
      </c>
      <c r="X32" s="20">
        <v>2474.2582980000002</v>
      </c>
      <c r="Y32" s="21">
        <v>2689.2364379999999</v>
      </c>
      <c r="Z32" s="19">
        <v>8.6885892299026111</v>
      </c>
      <c r="AA32" s="20">
        <v>770.34552275350188</v>
      </c>
      <c r="AB32" s="21">
        <v>856.08621297433126</v>
      </c>
      <c r="AC32" s="19">
        <v>11.130160127933264</v>
      </c>
      <c r="AD32" s="23"/>
    </row>
    <row r="33" spans="1:30" s="24" customFormat="1" x14ac:dyDescent="0.2">
      <c r="A33" s="49" t="s">
        <v>60</v>
      </c>
      <c r="B33" s="42" t="s">
        <v>61</v>
      </c>
      <c r="C33" s="43">
        <v>154.86968300000001</v>
      </c>
      <c r="D33" s="44">
        <v>106.12351</v>
      </c>
      <c r="E33" s="45">
        <v>-31.475607139972006</v>
      </c>
      <c r="F33" s="46">
        <v>26.925276</v>
      </c>
      <c r="G33" s="47">
        <v>30.707408000000001</v>
      </c>
      <c r="H33" s="45">
        <v>14.046771516845368</v>
      </c>
      <c r="I33" s="46">
        <v>5751.8327017334941</v>
      </c>
      <c r="J33" s="47">
        <v>3455.957923899015</v>
      </c>
      <c r="K33" s="48">
        <v>-39.915534698054515</v>
      </c>
      <c r="L33" s="46">
        <v>294.39113900000001</v>
      </c>
      <c r="M33" s="47">
        <v>247.734826</v>
      </c>
      <c r="N33" s="45">
        <v>-15.848409418328313</v>
      </c>
      <c r="O33" s="46">
        <v>58.762138</v>
      </c>
      <c r="P33" s="47">
        <v>72.82338</v>
      </c>
      <c r="Q33" s="45">
        <v>23.929085085365685</v>
      </c>
      <c r="R33" s="46">
        <v>5009.8779421538402</v>
      </c>
      <c r="S33" s="47">
        <v>3401.858386688451</v>
      </c>
      <c r="T33" s="45">
        <v>-32.09698068560273</v>
      </c>
      <c r="U33" s="46">
        <v>1797.3533090000001</v>
      </c>
      <c r="V33" s="47">
        <v>1651.292048</v>
      </c>
      <c r="W33" s="45">
        <v>-8.1264635210349763</v>
      </c>
      <c r="X33" s="46">
        <v>389.28599400000002</v>
      </c>
      <c r="Y33" s="47">
        <v>384.42058400000002</v>
      </c>
      <c r="Z33" s="45">
        <v>-1.2498291937007133</v>
      </c>
      <c r="AA33" s="46">
        <v>4617.0510542436823</v>
      </c>
      <c r="AB33" s="47">
        <v>4295.5349342063328</v>
      </c>
      <c r="AC33" s="45">
        <v>-6.9636682865317994</v>
      </c>
      <c r="AD33" s="23"/>
    </row>
    <row r="34" spans="1:30" s="24" customFormat="1" x14ac:dyDescent="0.2">
      <c r="A34" s="50" t="s">
        <v>62</v>
      </c>
      <c r="B34" s="49" t="s">
        <v>63</v>
      </c>
      <c r="C34" s="17">
        <v>74.283980999999997</v>
      </c>
      <c r="D34" s="18">
        <v>66.380549999999999</v>
      </c>
      <c r="E34" s="19">
        <v>-10.639482286228031</v>
      </c>
      <c r="F34" s="20">
        <v>87.384189000000006</v>
      </c>
      <c r="G34" s="21">
        <v>68.490573999999995</v>
      </c>
      <c r="H34" s="19">
        <v>-21.621319847690078</v>
      </c>
      <c r="I34" s="20">
        <v>850.08491639145382</v>
      </c>
      <c r="J34" s="21">
        <v>969.19249063382074</v>
      </c>
      <c r="K34" s="22">
        <v>14.011256045804178</v>
      </c>
      <c r="L34" s="20">
        <v>146.962412</v>
      </c>
      <c r="M34" s="21">
        <v>155.39900900000001</v>
      </c>
      <c r="N34" s="19">
        <v>5.740649520640706</v>
      </c>
      <c r="O34" s="20">
        <v>174.93562399999999</v>
      </c>
      <c r="P34" s="21">
        <v>158.50542899999999</v>
      </c>
      <c r="Q34" s="19">
        <v>-9.3921378758165304</v>
      </c>
      <c r="R34" s="20">
        <v>840.09425089997683</v>
      </c>
      <c r="S34" s="21">
        <v>980.40180693116838</v>
      </c>
      <c r="T34" s="19">
        <v>16.701406524432549</v>
      </c>
      <c r="U34" s="20">
        <v>1232.389383</v>
      </c>
      <c r="V34" s="21">
        <v>1092.3693490000001</v>
      </c>
      <c r="W34" s="19">
        <v>-11.361671557016317</v>
      </c>
      <c r="X34" s="20">
        <v>1259.7503240000001</v>
      </c>
      <c r="Y34" s="21">
        <v>1030.1268050000001</v>
      </c>
      <c r="Z34" s="19">
        <v>-18.227700729688401</v>
      </c>
      <c r="AA34" s="20">
        <v>978.28066365315726</v>
      </c>
      <c r="AB34" s="21">
        <v>1060.4222156902324</v>
      </c>
      <c r="AC34" s="19">
        <v>8.3965220911488725</v>
      </c>
      <c r="AD34" s="23"/>
    </row>
    <row r="35" spans="1:30" s="24" customFormat="1" x14ac:dyDescent="0.2">
      <c r="A35" s="49" t="s">
        <v>64</v>
      </c>
      <c r="B35" s="42" t="s">
        <v>65</v>
      </c>
      <c r="C35" s="43">
        <v>20.490431999999998</v>
      </c>
      <c r="D35" s="44">
        <v>26.381754999999998</v>
      </c>
      <c r="E35" s="45">
        <v>28.751580249747775</v>
      </c>
      <c r="F35" s="46">
        <v>5.1575480000000002</v>
      </c>
      <c r="G35" s="47">
        <v>7.6786690000000002</v>
      </c>
      <c r="H35" s="45">
        <v>48.882162609053758</v>
      </c>
      <c r="I35" s="46">
        <v>3972.9018518102007</v>
      </c>
      <c r="J35" s="47">
        <v>3435.7197842490668</v>
      </c>
      <c r="K35" s="48">
        <v>-13.521151228953066</v>
      </c>
      <c r="L35" s="46">
        <v>37.401314999999997</v>
      </c>
      <c r="M35" s="47">
        <v>46.805995000000003</v>
      </c>
      <c r="N35" s="45">
        <v>25.145319088379669</v>
      </c>
      <c r="O35" s="46">
        <v>8.5614679999999996</v>
      </c>
      <c r="P35" s="47">
        <v>12.167370999999999</v>
      </c>
      <c r="Q35" s="45">
        <v>42.117812038776513</v>
      </c>
      <c r="R35" s="46">
        <v>4368.5633118058722</v>
      </c>
      <c r="S35" s="47">
        <v>3846.8453867314479</v>
      </c>
      <c r="T35" s="45">
        <v>-11.942551540102485</v>
      </c>
      <c r="U35" s="46">
        <v>190.70896200000001</v>
      </c>
      <c r="V35" s="47">
        <v>313.83550600000001</v>
      </c>
      <c r="W35" s="45">
        <v>64.562536919476287</v>
      </c>
      <c r="X35" s="46">
        <v>39.076982999999998</v>
      </c>
      <c r="Y35" s="47">
        <v>81.815279000000004</v>
      </c>
      <c r="Z35" s="45">
        <v>109.3694874038766</v>
      </c>
      <c r="AA35" s="46">
        <v>4880.3399689274893</v>
      </c>
      <c r="AB35" s="47">
        <v>3835.9033891456875</v>
      </c>
      <c r="AC35" s="45">
        <v>-21.400898020047741</v>
      </c>
      <c r="AD35" s="23"/>
    </row>
    <row r="36" spans="1:30" s="24" customFormat="1" x14ac:dyDescent="0.2">
      <c r="A36" s="50" t="s">
        <v>66</v>
      </c>
      <c r="B36" s="49" t="s">
        <v>67</v>
      </c>
      <c r="C36" s="17">
        <v>26.867367000000002</v>
      </c>
      <c r="D36" s="18">
        <v>25.261724000000001</v>
      </c>
      <c r="E36" s="19">
        <v>-5.9761829285318484</v>
      </c>
      <c r="F36" s="20">
        <v>6.4492380000000002</v>
      </c>
      <c r="G36" s="21">
        <v>6.1251759999999997</v>
      </c>
      <c r="H36" s="19">
        <v>-5.0248106830605543</v>
      </c>
      <c r="I36" s="20">
        <v>4165.9754222126703</v>
      </c>
      <c r="J36" s="21">
        <v>4124.2445931349575</v>
      </c>
      <c r="K36" s="22">
        <v>-1.0017060795703969</v>
      </c>
      <c r="L36" s="20">
        <v>56.908105999999997</v>
      </c>
      <c r="M36" s="21">
        <v>50.631712999999998</v>
      </c>
      <c r="N36" s="19">
        <v>-11.028996466689645</v>
      </c>
      <c r="O36" s="20">
        <v>13.392988000000001</v>
      </c>
      <c r="P36" s="21">
        <v>12.223198999999999</v>
      </c>
      <c r="Q36" s="19">
        <v>-8.7343391930165382</v>
      </c>
      <c r="R36" s="20">
        <v>4249.0970648222783</v>
      </c>
      <c r="S36" s="21">
        <v>4142.2636578198553</v>
      </c>
      <c r="T36" s="19">
        <v>-2.5142613918350487</v>
      </c>
      <c r="U36" s="20">
        <v>358.27714300000002</v>
      </c>
      <c r="V36" s="21">
        <v>339.33218399999998</v>
      </c>
      <c r="W36" s="19">
        <v>-5.2877944826081329</v>
      </c>
      <c r="X36" s="20">
        <v>88.819376000000005</v>
      </c>
      <c r="Y36" s="21">
        <v>83.535058000000006</v>
      </c>
      <c r="Z36" s="19">
        <v>-5.949510386112145</v>
      </c>
      <c r="AA36" s="20">
        <v>4033.77234940268</v>
      </c>
      <c r="AB36" s="21">
        <v>4062.1529705527937</v>
      </c>
      <c r="AC36" s="19">
        <v>0.70357518203316705</v>
      </c>
      <c r="AD36" s="23"/>
    </row>
    <row r="37" spans="1:30" s="24" customFormat="1" x14ac:dyDescent="0.2">
      <c r="A37" s="49" t="s">
        <v>68</v>
      </c>
      <c r="B37" s="42" t="s">
        <v>69</v>
      </c>
      <c r="C37" s="43">
        <v>25.689813999999998</v>
      </c>
      <c r="D37" s="44">
        <v>21.443770000000001</v>
      </c>
      <c r="E37" s="45">
        <v>-16.528122780491906</v>
      </c>
      <c r="F37" s="46">
        <v>4.6934690000000003</v>
      </c>
      <c r="G37" s="47">
        <v>4.5957270000000001</v>
      </c>
      <c r="H37" s="45">
        <v>-2.0825108251487423</v>
      </c>
      <c r="I37" s="46">
        <v>5473.5237411816279</v>
      </c>
      <c r="J37" s="47">
        <v>4666.0234604884054</v>
      </c>
      <c r="K37" s="48">
        <v>-14.752841476099976</v>
      </c>
      <c r="L37" s="46">
        <v>56.011859999999999</v>
      </c>
      <c r="M37" s="47">
        <v>51.043216000000001</v>
      </c>
      <c r="N37" s="45">
        <v>-8.8706998839174318</v>
      </c>
      <c r="O37" s="46">
        <v>8.8354900000000001</v>
      </c>
      <c r="P37" s="47">
        <v>10.94774</v>
      </c>
      <c r="Q37" s="45">
        <v>23.906427374146766</v>
      </c>
      <c r="R37" s="46">
        <v>6339.4175082536458</v>
      </c>
      <c r="S37" s="47">
        <v>4662.4432074565166</v>
      </c>
      <c r="T37" s="45">
        <v>-26.45312914970156</v>
      </c>
      <c r="U37" s="46">
        <v>391.960328</v>
      </c>
      <c r="V37" s="47">
        <v>370.01634000000001</v>
      </c>
      <c r="W37" s="45">
        <v>-5.5985227157989259</v>
      </c>
      <c r="X37" s="46">
        <v>53.27319</v>
      </c>
      <c r="Y37" s="47">
        <v>64.136452000000006</v>
      </c>
      <c r="Z37" s="45">
        <v>20.391611615523697</v>
      </c>
      <c r="AA37" s="46">
        <v>7357.5531707412301</v>
      </c>
      <c r="AB37" s="47">
        <v>5769.205006850083</v>
      </c>
      <c r="AC37" s="45">
        <v>-21.587994364859352</v>
      </c>
      <c r="AD37" s="23"/>
    </row>
    <row r="38" spans="1:30" s="24" customFormat="1" x14ac:dyDescent="0.2">
      <c r="A38" s="50" t="s">
        <v>70</v>
      </c>
      <c r="B38" s="49" t="s">
        <v>71</v>
      </c>
      <c r="C38" s="17">
        <v>12.698051</v>
      </c>
      <c r="D38" s="18">
        <v>6.720631</v>
      </c>
      <c r="E38" s="19">
        <v>-47.073523330470159</v>
      </c>
      <c r="F38" s="20">
        <v>4.5076320000000001</v>
      </c>
      <c r="G38" s="21">
        <v>2.2043110000000001</v>
      </c>
      <c r="H38" s="19">
        <v>-51.09824848168617</v>
      </c>
      <c r="I38" s="20">
        <v>2817.0114596755011</v>
      </c>
      <c r="J38" s="21">
        <v>3048.8578970934677</v>
      </c>
      <c r="K38" s="22">
        <v>8.2302269883088641</v>
      </c>
      <c r="L38" s="20">
        <v>22.105193</v>
      </c>
      <c r="M38" s="21">
        <v>13.425207</v>
      </c>
      <c r="N38" s="19">
        <v>-39.266727958448499</v>
      </c>
      <c r="O38" s="20">
        <v>7.932353</v>
      </c>
      <c r="P38" s="21">
        <v>4.5568929999999996</v>
      </c>
      <c r="Q38" s="19">
        <v>-42.553073470129235</v>
      </c>
      <c r="R38" s="20">
        <v>2786.7132236802872</v>
      </c>
      <c r="S38" s="21">
        <v>2946.1317173784864</v>
      </c>
      <c r="T38" s="19">
        <v>5.7206637677508221</v>
      </c>
      <c r="U38" s="20">
        <v>108.29180700000001</v>
      </c>
      <c r="V38" s="21">
        <v>93.630193000000006</v>
      </c>
      <c r="W38" s="19">
        <v>-13.538987303074556</v>
      </c>
      <c r="X38" s="20">
        <v>42.043681999999997</v>
      </c>
      <c r="Y38" s="21">
        <v>32.823341999999997</v>
      </c>
      <c r="Z38" s="19">
        <v>-21.930381834778412</v>
      </c>
      <c r="AA38" s="20">
        <v>2575.6975090811511</v>
      </c>
      <c r="AB38" s="21">
        <v>2852.5490487836373</v>
      </c>
      <c r="AC38" s="19">
        <v>10.748604551830688</v>
      </c>
      <c r="AD38" s="23"/>
    </row>
    <row r="39" spans="1:30" s="24" customFormat="1" ht="9.75" thickBot="1" x14ac:dyDescent="0.25">
      <c r="A39" s="49" t="s">
        <v>72</v>
      </c>
      <c r="B39" s="52" t="s">
        <v>72</v>
      </c>
      <c r="C39" s="53">
        <v>477.09372299999632</v>
      </c>
      <c r="D39" s="54">
        <v>475.49964799999725</v>
      </c>
      <c r="E39" s="55">
        <v>-0.33412198131121951</v>
      </c>
      <c r="F39" s="56" t="s">
        <v>73</v>
      </c>
      <c r="G39" s="57" t="s">
        <v>73</v>
      </c>
      <c r="H39" s="58" t="s">
        <v>73</v>
      </c>
      <c r="I39" s="56" t="s">
        <v>73</v>
      </c>
      <c r="J39" s="57" t="s">
        <v>73</v>
      </c>
      <c r="K39" s="59" t="s">
        <v>73</v>
      </c>
      <c r="L39" s="60">
        <v>955.44672100000753</v>
      </c>
      <c r="M39" s="61">
        <v>1050.1170780000029</v>
      </c>
      <c r="N39" s="55">
        <v>9.9084914856277564</v>
      </c>
      <c r="O39" s="56" t="s">
        <v>73</v>
      </c>
      <c r="P39" s="57" t="s">
        <v>73</v>
      </c>
      <c r="Q39" s="58" t="s">
        <v>73</v>
      </c>
      <c r="R39" s="56" t="s">
        <v>73</v>
      </c>
      <c r="S39" s="57" t="s">
        <v>73</v>
      </c>
      <c r="T39" s="58" t="s">
        <v>73</v>
      </c>
      <c r="U39" s="60">
        <v>5931.4881240000104</v>
      </c>
      <c r="V39" s="61">
        <v>6833.2588089999917</v>
      </c>
      <c r="W39" s="55">
        <v>15.203110351873296</v>
      </c>
      <c r="X39" s="56" t="s">
        <v>73</v>
      </c>
      <c r="Y39" s="57" t="s">
        <v>73</v>
      </c>
      <c r="Z39" s="58" t="s">
        <v>73</v>
      </c>
      <c r="AA39" s="56" t="s">
        <v>73</v>
      </c>
      <c r="AB39" s="57" t="s">
        <v>73</v>
      </c>
      <c r="AC39" s="58" t="s">
        <v>73</v>
      </c>
      <c r="AD39" s="23"/>
    </row>
    <row r="40" spans="1:30" s="24" customFormat="1" x14ac:dyDescent="0.2">
      <c r="A40" s="49" t="s">
        <v>74</v>
      </c>
      <c r="B40" s="9" t="s">
        <v>74</v>
      </c>
      <c r="C40" s="10"/>
      <c r="D40" s="11"/>
      <c r="E40" s="12"/>
      <c r="F40" s="10"/>
      <c r="G40" s="11"/>
      <c r="H40" s="12"/>
      <c r="I40" s="10"/>
      <c r="J40" s="11"/>
      <c r="K40" s="13"/>
      <c r="L40" s="14"/>
      <c r="M40" s="14"/>
      <c r="N40" s="14"/>
      <c r="O40" s="15"/>
      <c r="P40" s="14"/>
      <c r="Q40" s="14"/>
      <c r="R40" s="15"/>
      <c r="S40" s="14"/>
      <c r="T40" s="14"/>
      <c r="U40" s="14"/>
      <c r="V40" s="14"/>
      <c r="W40" s="14"/>
      <c r="X40" s="15"/>
      <c r="Y40" s="14"/>
      <c r="Z40" s="14"/>
      <c r="AA40" s="15"/>
      <c r="AB40" s="14"/>
      <c r="AC40" s="14"/>
      <c r="AD40" s="23"/>
    </row>
    <row r="41" spans="1:30" s="24" customFormat="1" x14ac:dyDescent="0.2">
      <c r="A41" s="50" t="s">
        <v>37</v>
      </c>
      <c r="B41" s="42" t="s">
        <v>38</v>
      </c>
      <c r="C41" s="46">
        <v>317.308132</v>
      </c>
      <c r="D41" s="47">
        <v>291.780463</v>
      </c>
      <c r="E41" s="45">
        <v>-8.0450724156038937</v>
      </c>
      <c r="F41" s="46">
        <v>889.91118300000005</v>
      </c>
      <c r="G41" s="47">
        <v>626.16376700000001</v>
      </c>
      <c r="H41" s="45">
        <v>-29.637498779470896</v>
      </c>
      <c r="I41" s="46">
        <v>356.56157385315157</v>
      </c>
      <c r="J41" s="47">
        <v>465.98107137042308</v>
      </c>
      <c r="K41" s="48">
        <v>30.687405918377351</v>
      </c>
      <c r="L41" s="46">
        <v>580.34623999999997</v>
      </c>
      <c r="M41" s="47">
        <v>674.42173500000001</v>
      </c>
      <c r="N41" s="45">
        <v>16.210235979128605</v>
      </c>
      <c r="O41" s="46">
        <v>1713.643096</v>
      </c>
      <c r="P41" s="47">
        <v>1551.6094189999999</v>
      </c>
      <c r="Q41" s="45">
        <v>-9.4555089900703599</v>
      </c>
      <c r="R41" s="46">
        <v>338.66225782641027</v>
      </c>
      <c r="S41" s="47">
        <v>434.65947469863875</v>
      </c>
      <c r="T41" s="45">
        <v>28.346003917990249</v>
      </c>
      <c r="U41" s="46">
        <v>3846.986445</v>
      </c>
      <c r="V41" s="47">
        <v>4532.8640260000002</v>
      </c>
      <c r="W41" s="45">
        <v>17.828957569929791</v>
      </c>
      <c r="X41" s="46">
        <v>12023.043301</v>
      </c>
      <c r="Y41" s="47">
        <v>11491.999107</v>
      </c>
      <c r="Z41" s="45">
        <v>-4.4168866459611822</v>
      </c>
      <c r="AA41" s="46">
        <v>319.96777759920667</v>
      </c>
      <c r="AB41" s="47">
        <v>394.43651046221754</v>
      </c>
      <c r="AC41" s="45">
        <v>23.273822577313009</v>
      </c>
      <c r="AD41" s="23"/>
    </row>
    <row r="42" spans="1:30" x14ac:dyDescent="0.2">
      <c r="A42" s="51" t="s">
        <v>75</v>
      </c>
      <c r="B42" s="35" t="s">
        <v>76</v>
      </c>
      <c r="C42" s="39">
        <v>141.58079000000001</v>
      </c>
      <c r="D42" s="40">
        <v>105.20296500000001</v>
      </c>
      <c r="E42" s="38">
        <v>-25.694040130726769</v>
      </c>
      <c r="F42" s="39">
        <v>498.76504999999997</v>
      </c>
      <c r="G42" s="40">
        <v>291.61279300000001</v>
      </c>
      <c r="H42" s="38">
        <v>-41.533033840282108</v>
      </c>
      <c r="I42" s="39">
        <v>283.86269246411717</v>
      </c>
      <c r="J42" s="40">
        <v>360.76251634131842</v>
      </c>
      <c r="K42" s="41">
        <v>27.090500414006357</v>
      </c>
      <c r="L42" s="39">
        <v>279.96388000000002</v>
      </c>
      <c r="M42" s="40">
        <v>261.89373699999999</v>
      </c>
      <c r="N42" s="38">
        <v>-6.4544551247111004</v>
      </c>
      <c r="O42" s="39">
        <v>1000.41466</v>
      </c>
      <c r="P42" s="40">
        <v>731.55358000000001</v>
      </c>
      <c r="Q42" s="38">
        <v>-26.874964027416393</v>
      </c>
      <c r="R42" s="39">
        <v>279.84783829537247</v>
      </c>
      <c r="S42" s="40">
        <v>357.99665828988219</v>
      </c>
      <c r="T42" s="38">
        <v>27.925468522656782</v>
      </c>
      <c r="U42" s="39">
        <v>1681.4148</v>
      </c>
      <c r="V42" s="40">
        <v>2031.5425680000001</v>
      </c>
      <c r="W42" s="38">
        <v>20.823402291927007</v>
      </c>
      <c r="X42" s="39">
        <v>6130.0868350000001</v>
      </c>
      <c r="Y42" s="40">
        <v>5446.6579160000001</v>
      </c>
      <c r="Z42" s="38">
        <v>-11.148764077825657</v>
      </c>
      <c r="AA42" s="39">
        <v>274.28890409837078</v>
      </c>
      <c r="AB42" s="40">
        <v>372.98883082636399</v>
      </c>
      <c r="AC42" s="38">
        <v>35.98392981022505</v>
      </c>
      <c r="AD42" s="33"/>
    </row>
    <row r="43" spans="1:30" x14ac:dyDescent="0.2">
      <c r="A43" s="25" t="s">
        <v>77</v>
      </c>
      <c r="B43" s="26" t="s">
        <v>78</v>
      </c>
      <c r="C43" s="30">
        <v>88.408792000000005</v>
      </c>
      <c r="D43" s="31">
        <v>89.701370999999995</v>
      </c>
      <c r="E43" s="29">
        <v>1.4620480279834425</v>
      </c>
      <c r="F43" s="30">
        <v>161.02126899999999</v>
      </c>
      <c r="G43" s="31">
        <v>137.713504</v>
      </c>
      <c r="H43" s="29">
        <v>-14.474960447616391</v>
      </c>
      <c r="I43" s="30">
        <v>549.05039905007834</v>
      </c>
      <c r="J43" s="31">
        <v>651.36220047091388</v>
      </c>
      <c r="K43" s="32">
        <v>18.634318743388036</v>
      </c>
      <c r="L43" s="30">
        <v>121.441259</v>
      </c>
      <c r="M43" s="31">
        <v>136.01100299999999</v>
      </c>
      <c r="N43" s="29">
        <v>11.997359151225528</v>
      </c>
      <c r="O43" s="30">
        <v>229.38299599999999</v>
      </c>
      <c r="P43" s="31">
        <v>212.78169299999999</v>
      </c>
      <c r="Q43" s="29">
        <v>-7.2373729916754614</v>
      </c>
      <c r="R43" s="30">
        <v>529.42572517450253</v>
      </c>
      <c r="S43" s="31">
        <v>639.2044403932814</v>
      </c>
      <c r="T43" s="29">
        <v>20.735432752648176</v>
      </c>
      <c r="U43" s="30">
        <v>680.81758100000002</v>
      </c>
      <c r="V43" s="31">
        <v>753.45408599999996</v>
      </c>
      <c r="W43" s="29">
        <v>10.669011351515012</v>
      </c>
      <c r="X43" s="30">
        <v>1360.8004510000001</v>
      </c>
      <c r="Y43" s="31">
        <v>1265.862652</v>
      </c>
      <c r="Z43" s="29">
        <v>-6.9766143103666582</v>
      </c>
      <c r="AA43" s="30">
        <v>500.30669853151011</v>
      </c>
      <c r="AB43" s="31">
        <v>595.2099817540078</v>
      </c>
      <c r="AC43" s="29">
        <v>18.969021102666783</v>
      </c>
      <c r="AD43" s="33"/>
    </row>
    <row r="44" spans="1:30" x14ac:dyDescent="0.2">
      <c r="A44" s="51" t="s">
        <v>79</v>
      </c>
      <c r="B44" s="35" t="s">
        <v>80</v>
      </c>
      <c r="C44" s="39">
        <v>17.291101999999999</v>
      </c>
      <c r="D44" s="40">
        <v>32.342523</v>
      </c>
      <c r="E44" s="38">
        <v>87.047204972823607</v>
      </c>
      <c r="F44" s="39">
        <v>51.709384999999997</v>
      </c>
      <c r="G44" s="40">
        <v>76.196010999999999</v>
      </c>
      <c r="H44" s="38">
        <v>47.354316822758591</v>
      </c>
      <c r="I44" s="39">
        <v>334.39001450123607</v>
      </c>
      <c r="J44" s="40">
        <v>424.46477939639129</v>
      </c>
      <c r="K44" s="41">
        <v>26.93703788658506</v>
      </c>
      <c r="L44" s="39">
        <v>26.901851000000001</v>
      </c>
      <c r="M44" s="40">
        <v>74.306690000000003</v>
      </c>
      <c r="N44" s="38">
        <v>176.21404192596265</v>
      </c>
      <c r="O44" s="39">
        <v>77.017824000000005</v>
      </c>
      <c r="P44" s="40">
        <v>166.27508700000001</v>
      </c>
      <c r="Q44" s="38">
        <v>115.89169670646631</v>
      </c>
      <c r="R44" s="39">
        <v>349.29383359363669</v>
      </c>
      <c r="S44" s="40">
        <v>446.8900984547372</v>
      </c>
      <c r="T44" s="38">
        <v>27.941021419416924</v>
      </c>
      <c r="U44" s="39">
        <v>270.82912299999998</v>
      </c>
      <c r="V44" s="40">
        <v>395.30633799999998</v>
      </c>
      <c r="W44" s="38">
        <v>45.961532357064861</v>
      </c>
      <c r="X44" s="39">
        <v>661.82209</v>
      </c>
      <c r="Y44" s="40">
        <v>965.72520699999995</v>
      </c>
      <c r="Z44" s="38">
        <v>45.919155856523311</v>
      </c>
      <c r="AA44" s="39">
        <v>409.21741219003434</v>
      </c>
      <c r="AB44" s="40">
        <v>409.33625335100112</v>
      </c>
      <c r="AC44" s="38">
        <v>2.9041081201985897E-2</v>
      </c>
      <c r="AD44" s="33"/>
    </row>
    <row r="45" spans="1:30" s="24" customFormat="1" x14ac:dyDescent="0.2">
      <c r="A45" s="50" t="s">
        <v>29</v>
      </c>
      <c r="B45" s="42" t="s">
        <v>81</v>
      </c>
      <c r="C45" s="46">
        <v>118.397113</v>
      </c>
      <c r="D45" s="47">
        <v>111.569509</v>
      </c>
      <c r="E45" s="45">
        <v>-5.7666980444024958</v>
      </c>
      <c r="F45" s="46">
        <v>79.103792999999996</v>
      </c>
      <c r="G45" s="47">
        <v>74.866517000000002</v>
      </c>
      <c r="H45" s="45">
        <v>-5.3566028117008173</v>
      </c>
      <c r="I45" s="46">
        <v>1496.7311744457058</v>
      </c>
      <c r="J45" s="47">
        <v>1490.2457529846085</v>
      </c>
      <c r="K45" s="48">
        <v>-0.43330569789855611</v>
      </c>
      <c r="L45" s="46">
        <v>246.72556900000001</v>
      </c>
      <c r="M45" s="47">
        <v>261.69946700000003</v>
      </c>
      <c r="N45" s="45">
        <v>6.0690499410703591</v>
      </c>
      <c r="O45" s="46">
        <v>166.710499</v>
      </c>
      <c r="P45" s="47">
        <v>177.727913</v>
      </c>
      <c r="Q45" s="45">
        <v>6.6087103488305265</v>
      </c>
      <c r="R45" s="46">
        <v>1479.9641922972112</v>
      </c>
      <c r="S45" s="47">
        <v>1472.4725147703728</v>
      </c>
      <c r="T45" s="45">
        <v>-0.50620667485270499</v>
      </c>
      <c r="U45" s="46">
        <v>1624.5142189999999</v>
      </c>
      <c r="V45" s="47">
        <v>1704.321228</v>
      </c>
      <c r="W45" s="45">
        <v>4.9126691577453085</v>
      </c>
      <c r="X45" s="46">
        <v>1333.6482060000001</v>
      </c>
      <c r="Y45" s="47">
        <v>1167.528425</v>
      </c>
      <c r="Z45" s="45">
        <v>-12.456042024623704</v>
      </c>
      <c r="AA45" s="46">
        <v>1218.0980049246959</v>
      </c>
      <c r="AB45" s="47">
        <v>1459.7685088480823</v>
      </c>
      <c r="AC45" s="45">
        <v>19.839988485846561</v>
      </c>
      <c r="AD45" s="23"/>
    </row>
    <row r="46" spans="1:30" x14ac:dyDescent="0.2">
      <c r="A46" s="51" t="s">
        <v>35</v>
      </c>
      <c r="B46" s="35" t="s">
        <v>36</v>
      </c>
      <c r="C46" s="39">
        <v>56.450802000000003</v>
      </c>
      <c r="D46" s="40">
        <v>67.838268999999997</v>
      </c>
      <c r="E46" s="38">
        <v>20.172374167509609</v>
      </c>
      <c r="F46" s="39">
        <v>32.585186999999998</v>
      </c>
      <c r="G46" s="40">
        <v>40.055760999999997</v>
      </c>
      <c r="H46" s="38">
        <v>22.926288561732044</v>
      </c>
      <c r="I46" s="39">
        <v>1732.4068755536068</v>
      </c>
      <c r="J46" s="40">
        <v>1693.5958101008241</v>
      </c>
      <c r="K46" s="41">
        <v>-2.240297357419585</v>
      </c>
      <c r="L46" s="39">
        <v>124.412391</v>
      </c>
      <c r="M46" s="40">
        <v>159.472399</v>
      </c>
      <c r="N46" s="38">
        <v>28.180479225738853</v>
      </c>
      <c r="O46" s="39">
        <v>77.524063999999996</v>
      </c>
      <c r="P46" s="40">
        <v>97.872011000000001</v>
      </c>
      <c r="Q46" s="38">
        <v>26.247265623226369</v>
      </c>
      <c r="R46" s="39">
        <v>1604.8228715150949</v>
      </c>
      <c r="S46" s="40">
        <v>1629.3973871651619</v>
      </c>
      <c r="T46" s="38">
        <v>1.5312914643886177</v>
      </c>
      <c r="U46" s="39">
        <v>855.25256999999999</v>
      </c>
      <c r="V46" s="40">
        <v>942.58054900000002</v>
      </c>
      <c r="W46" s="38">
        <v>10.210782412498332</v>
      </c>
      <c r="X46" s="39">
        <v>740.75478499999997</v>
      </c>
      <c r="Y46" s="40">
        <v>611.62105499999996</v>
      </c>
      <c r="Z46" s="38">
        <v>-17.43272302992953</v>
      </c>
      <c r="AA46" s="39">
        <v>1154.5690791589013</v>
      </c>
      <c r="AB46" s="40">
        <v>1541.1185427552034</v>
      </c>
      <c r="AC46" s="38">
        <v>33.479977125136749</v>
      </c>
      <c r="AD46" s="33"/>
    </row>
    <row r="47" spans="1:30" x14ac:dyDescent="0.2">
      <c r="A47" s="25" t="s">
        <v>82</v>
      </c>
      <c r="B47" s="26" t="s">
        <v>83</v>
      </c>
      <c r="C47" s="30">
        <v>36.4069</v>
      </c>
      <c r="D47" s="31">
        <v>20.221864</v>
      </c>
      <c r="E47" s="29">
        <v>-44.455957524535187</v>
      </c>
      <c r="F47" s="30">
        <v>20.900120000000001</v>
      </c>
      <c r="G47" s="31">
        <v>13.696052999999999</v>
      </c>
      <c r="H47" s="29">
        <v>-34.469022187432429</v>
      </c>
      <c r="I47" s="30">
        <v>1741.9469361898398</v>
      </c>
      <c r="J47" s="31">
        <v>1476.4738425004634</v>
      </c>
      <c r="K47" s="32">
        <v>-15.240021849921881</v>
      </c>
      <c r="L47" s="30">
        <v>73.812327999999994</v>
      </c>
      <c r="M47" s="31">
        <v>47.117865000000002</v>
      </c>
      <c r="N47" s="29">
        <v>-36.165317804364591</v>
      </c>
      <c r="O47" s="30">
        <v>41.371515000000002</v>
      </c>
      <c r="P47" s="31">
        <v>31.477784</v>
      </c>
      <c r="Q47" s="29">
        <v>-23.914355082234728</v>
      </c>
      <c r="R47" s="30">
        <v>1784.1340352172258</v>
      </c>
      <c r="S47" s="31">
        <v>1496.8609289650124</v>
      </c>
      <c r="T47" s="29">
        <v>-16.101542853939044</v>
      </c>
      <c r="U47" s="30">
        <v>445.396413</v>
      </c>
      <c r="V47" s="31">
        <v>433.169736</v>
      </c>
      <c r="W47" s="29">
        <v>-2.7451224668933238</v>
      </c>
      <c r="X47" s="30">
        <v>245.958755</v>
      </c>
      <c r="Y47" s="31">
        <v>241.532859</v>
      </c>
      <c r="Z47" s="29">
        <v>-1.7994464153146317</v>
      </c>
      <c r="AA47" s="30">
        <v>1810.8581375767656</v>
      </c>
      <c r="AB47" s="31">
        <v>1793.4194866628891</v>
      </c>
      <c r="AC47" s="29">
        <v>-0.96300480705862057</v>
      </c>
      <c r="AD47" s="33"/>
    </row>
    <row r="48" spans="1:30" s="24" customFormat="1" x14ac:dyDescent="0.2">
      <c r="A48" s="49" t="s">
        <v>68</v>
      </c>
      <c r="B48" s="49" t="s">
        <v>69</v>
      </c>
      <c r="C48" s="20">
        <v>114.12598</v>
      </c>
      <c r="D48" s="21">
        <v>144.03984199999999</v>
      </c>
      <c r="E48" s="19">
        <v>26.211264078520948</v>
      </c>
      <c r="F48" s="20">
        <v>28.113028</v>
      </c>
      <c r="G48" s="21">
        <v>29.515654000000001</v>
      </c>
      <c r="H48" s="19">
        <v>4.9892384413375845</v>
      </c>
      <c r="I48" s="20">
        <v>4059.5406514019051</v>
      </c>
      <c r="J48" s="21">
        <v>4880.1169033896376</v>
      </c>
      <c r="K48" s="22">
        <v>20.213524692857998</v>
      </c>
      <c r="L48" s="20">
        <v>228.54759200000001</v>
      </c>
      <c r="M48" s="21">
        <v>276.75205199999999</v>
      </c>
      <c r="N48" s="19">
        <v>21.09165079280293</v>
      </c>
      <c r="O48" s="20">
        <v>54.588140000000003</v>
      </c>
      <c r="P48" s="21">
        <v>59.681452999999998</v>
      </c>
      <c r="Q48" s="19">
        <v>9.3304388096022262</v>
      </c>
      <c r="R48" s="20">
        <v>4186.7627656850009</v>
      </c>
      <c r="S48" s="21">
        <v>4637.1533883399252</v>
      </c>
      <c r="T48" s="19">
        <v>10.757490879262544</v>
      </c>
      <c r="U48" s="20">
        <v>1201.303809</v>
      </c>
      <c r="V48" s="21">
        <v>1439.0805499999999</v>
      </c>
      <c r="W48" s="19">
        <v>19.793222931502406</v>
      </c>
      <c r="X48" s="20">
        <v>296.469604</v>
      </c>
      <c r="Y48" s="21">
        <v>304.56659000000002</v>
      </c>
      <c r="Z48" s="19">
        <v>2.7311352970944114</v>
      </c>
      <c r="AA48" s="20">
        <v>4052.030268168739</v>
      </c>
      <c r="AB48" s="21">
        <v>4725.0112036254532</v>
      </c>
      <c r="AC48" s="19">
        <v>16.608487373438564</v>
      </c>
      <c r="AD48" s="23"/>
    </row>
    <row r="49" spans="1:30" x14ac:dyDescent="0.2">
      <c r="A49" s="25" t="s">
        <v>84</v>
      </c>
      <c r="B49" s="26" t="s">
        <v>85</v>
      </c>
      <c r="C49" s="30">
        <v>51.810797999999998</v>
      </c>
      <c r="D49" s="31">
        <v>66.97569</v>
      </c>
      <c r="E49" s="29">
        <v>29.269751838217207</v>
      </c>
      <c r="F49" s="30">
        <v>6.3575980000000003</v>
      </c>
      <c r="G49" s="31">
        <v>8.1289700000000007</v>
      </c>
      <c r="H49" s="29">
        <v>27.862283837386382</v>
      </c>
      <c r="I49" s="30">
        <v>8149.4297059990258</v>
      </c>
      <c r="J49" s="31">
        <v>8239.1360775104331</v>
      </c>
      <c r="K49" s="32">
        <v>1.1007687009726874</v>
      </c>
      <c r="L49" s="30">
        <v>114.84199099999999</v>
      </c>
      <c r="M49" s="31">
        <v>140.10307900000001</v>
      </c>
      <c r="N49" s="29">
        <v>21.996386321794105</v>
      </c>
      <c r="O49" s="30">
        <v>14.707700000000001</v>
      </c>
      <c r="P49" s="31">
        <v>17.397973</v>
      </c>
      <c r="Q49" s="29">
        <v>18.29159555878892</v>
      </c>
      <c r="R49" s="30">
        <v>7808.2902833209801</v>
      </c>
      <c r="S49" s="31">
        <v>8052.8392014403071</v>
      </c>
      <c r="T49" s="29">
        <v>3.1319137640374306</v>
      </c>
      <c r="U49" s="30">
        <v>648.52445499999999</v>
      </c>
      <c r="V49" s="31">
        <v>771.47721000000001</v>
      </c>
      <c r="W49" s="29">
        <v>18.958846355300519</v>
      </c>
      <c r="X49" s="30">
        <v>91.097295000000003</v>
      </c>
      <c r="Y49" s="31">
        <v>95.996774000000002</v>
      </c>
      <c r="Z49" s="29">
        <v>5.3782925168085471</v>
      </c>
      <c r="AA49" s="30">
        <v>7119.030866942865</v>
      </c>
      <c r="AB49" s="31">
        <v>8036.4909970828812</v>
      </c>
      <c r="AC49" s="29">
        <v>12.887430147272315</v>
      </c>
      <c r="AD49" s="33"/>
    </row>
    <row r="50" spans="1:30" s="24" customFormat="1" x14ac:dyDescent="0.2">
      <c r="A50" s="49" t="s">
        <v>86</v>
      </c>
      <c r="B50" s="49" t="s">
        <v>87</v>
      </c>
      <c r="C50" s="20">
        <v>73.362503000000004</v>
      </c>
      <c r="D50" s="21">
        <v>69.881085999999996</v>
      </c>
      <c r="E50" s="19">
        <v>-4.7454992095894095</v>
      </c>
      <c r="F50" s="20">
        <v>78.888013000000001</v>
      </c>
      <c r="G50" s="21">
        <v>63.706766000000002</v>
      </c>
      <c r="H50" s="19">
        <v>-19.244047888492254</v>
      </c>
      <c r="I50" s="20">
        <v>929.95754627512292</v>
      </c>
      <c r="J50" s="21">
        <v>1096.9178061871794</v>
      </c>
      <c r="K50" s="22">
        <v>17.953535683516275</v>
      </c>
      <c r="L50" s="20">
        <v>143.80663200000001</v>
      </c>
      <c r="M50" s="21">
        <v>158.55502100000001</v>
      </c>
      <c r="N50" s="19">
        <v>10.255708512803508</v>
      </c>
      <c r="O50" s="20">
        <v>151.26318000000001</v>
      </c>
      <c r="P50" s="21">
        <v>142.53193899999999</v>
      </c>
      <c r="Q50" s="19">
        <v>-5.7722183283466677</v>
      </c>
      <c r="R50" s="20">
        <v>950.70480469867152</v>
      </c>
      <c r="S50" s="21">
        <v>1112.4174841962965</v>
      </c>
      <c r="T50" s="19">
        <v>17.009767774223072</v>
      </c>
      <c r="U50" s="20">
        <v>870.87386800000002</v>
      </c>
      <c r="V50" s="21">
        <v>953.66790700000001</v>
      </c>
      <c r="W50" s="19">
        <v>9.5070069320302597</v>
      </c>
      <c r="X50" s="20">
        <v>1028.2318849999999</v>
      </c>
      <c r="Y50" s="21">
        <v>1027.527601</v>
      </c>
      <c r="Z50" s="19">
        <v>-6.8494666453566833E-2</v>
      </c>
      <c r="AA50" s="20">
        <v>846.96251954878846</v>
      </c>
      <c r="AB50" s="21">
        <v>928.11901701898898</v>
      </c>
      <c r="AC50" s="19">
        <v>9.5820648018091639</v>
      </c>
      <c r="AD50" s="23"/>
    </row>
    <row r="51" spans="1:30" s="24" customFormat="1" x14ac:dyDescent="0.2">
      <c r="A51" s="50" t="s">
        <v>88</v>
      </c>
      <c r="B51" s="42" t="s">
        <v>89</v>
      </c>
      <c r="C51" s="46">
        <v>129.03216699999999</v>
      </c>
      <c r="D51" s="47">
        <v>111.970062</v>
      </c>
      <c r="E51" s="45">
        <v>-13.223140707231551</v>
      </c>
      <c r="F51" s="46">
        <v>67.045475999999994</v>
      </c>
      <c r="G51" s="47">
        <v>48.757043000000003</v>
      </c>
      <c r="H51" s="45">
        <v>-27.277654050811705</v>
      </c>
      <c r="I51" s="46">
        <v>1924.5469597381932</v>
      </c>
      <c r="J51" s="47">
        <v>2296.4900065822285</v>
      </c>
      <c r="K51" s="48">
        <v>19.326265070436776</v>
      </c>
      <c r="L51" s="46">
        <v>215.801624</v>
      </c>
      <c r="M51" s="47">
        <v>237.61818400000001</v>
      </c>
      <c r="N51" s="45">
        <v>10.109543939298614</v>
      </c>
      <c r="O51" s="46">
        <v>105.116591</v>
      </c>
      <c r="P51" s="47">
        <v>115.323961</v>
      </c>
      <c r="Q51" s="45">
        <v>9.710522290434632</v>
      </c>
      <c r="R51" s="46">
        <v>2052.9739591726293</v>
      </c>
      <c r="S51" s="47">
        <v>2060.4407092815695</v>
      </c>
      <c r="T51" s="45">
        <v>0.36370408282964117</v>
      </c>
      <c r="U51" s="46">
        <v>1430.9574319999999</v>
      </c>
      <c r="V51" s="47">
        <v>1672.2425310000001</v>
      </c>
      <c r="W51" s="45">
        <v>16.861794320657353</v>
      </c>
      <c r="X51" s="46">
        <v>832.64440999999999</v>
      </c>
      <c r="Y51" s="47">
        <v>757.45627000000002</v>
      </c>
      <c r="Z51" s="45">
        <v>-9.0300420079683192</v>
      </c>
      <c r="AA51" s="46">
        <v>1718.5696736978034</v>
      </c>
      <c r="AB51" s="47">
        <v>2207.7083486284955</v>
      </c>
      <c r="AC51" s="45">
        <v>28.461963597799599</v>
      </c>
      <c r="AD51" s="23"/>
    </row>
    <row r="52" spans="1:30" x14ac:dyDescent="0.2">
      <c r="A52" s="51" t="s">
        <v>90</v>
      </c>
      <c r="B52" s="35" t="s">
        <v>91</v>
      </c>
      <c r="C52" s="39">
        <v>79.764407000000006</v>
      </c>
      <c r="D52" s="40">
        <v>33.163229000000001</v>
      </c>
      <c r="E52" s="38">
        <v>-58.423524668089108</v>
      </c>
      <c r="F52" s="39">
        <v>51.800607999999997</v>
      </c>
      <c r="G52" s="40">
        <v>30.962959999999999</v>
      </c>
      <c r="H52" s="38">
        <v>-40.226647532785705</v>
      </c>
      <c r="I52" s="39">
        <v>1539.8353432453921</v>
      </c>
      <c r="J52" s="40">
        <v>1071.0613261781175</v>
      </c>
      <c r="K52" s="41">
        <v>-30.443126216292438</v>
      </c>
      <c r="L52" s="39">
        <v>111.38685</v>
      </c>
      <c r="M52" s="40">
        <v>84.176531999999995</v>
      </c>
      <c r="N52" s="38">
        <v>-24.428662808940192</v>
      </c>
      <c r="O52" s="39">
        <v>73.6203</v>
      </c>
      <c r="P52" s="40">
        <v>77.237437999999997</v>
      </c>
      <c r="Q52" s="38">
        <v>4.913234529063315</v>
      </c>
      <c r="R52" s="39">
        <v>1512.9909821068372</v>
      </c>
      <c r="S52" s="40">
        <v>1089.8410690421915</v>
      </c>
      <c r="T52" s="38">
        <v>-27.967774961580417</v>
      </c>
      <c r="U52" s="39">
        <v>708.86297400000001</v>
      </c>
      <c r="V52" s="40">
        <v>771.60657200000003</v>
      </c>
      <c r="W52" s="38">
        <v>8.8513013517898855</v>
      </c>
      <c r="X52" s="39">
        <v>578.575198</v>
      </c>
      <c r="Y52" s="40">
        <v>507.49658399999998</v>
      </c>
      <c r="Z52" s="38">
        <v>-12.285112504943573</v>
      </c>
      <c r="AA52" s="39">
        <v>1225.1872815329357</v>
      </c>
      <c r="AB52" s="40">
        <v>1520.4172724047341</v>
      </c>
      <c r="AC52" s="38">
        <v>24.0967234415306</v>
      </c>
      <c r="AD52" s="33"/>
    </row>
    <row r="53" spans="1:30" x14ac:dyDescent="0.2">
      <c r="A53" s="25" t="s">
        <v>92</v>
      </c>
      <c r="B53" s="26" t="s">
        <v>93</v>
      </c>
      <c r="C53" s="30">
        <v>30.610817999999998</v>
      </c>
      <c r="D53" s="31">
        <v>57.497639999999997</v>
      </c>
      <c r="E53" s="29">
        <v>87.834379336089626</v>
      </c>
      <c r="F53" s="30">
        <v>6.1995550000000001</v>
      </c>
      <c r="G53" s="31">
        <v>9.0105389999999996</v>
      </c>
      <c r="H53" s="29">
        <v>45.341705977283844</v>
      </c>
      <c r="I53" s="30">
        <v>4937.5831007225515</v>
      </c>
      <c r="J53" s="31">
        <v>6381.154334940451</v>
      </c>
      <c r="K53" s="32">
        <v>29.236393692425168</v>
      </c>
      <c r="L53" s="30">
        <v>65.565319000000002</v>
      </c>
      <c r="M53" s="31">
        <v>101.28868199999999</v>
      </c>
      <c r="N53" s="29">
        <v>54.485150907295953</v>
      </c>
      <c r="O53" s="30">
        <v>13.349731</v>
      </c>
      <c r="P53" s="31">
        <v>16.746300999999999</v>
      </c>
      <c r="Q53" s="29">
        <v>25.44298458148706</v>
      </c>
      <c r="R53" s="30">
        <v>4911.3588131476208</v>
      </c>
      <c r="S53" s="31">
        <v>6048.4212005982699</v>
      </c>
      <c r="T53" s="29">
        <v>23.151686339974866</v>
      </c>
      <c r="U53" s="30">
        <v>438.107392</v>
      </c>
      <c r="V53" s="31">
        <v>576.380404</v>
      </c>
      <c r="W53" s="29">
        <v>31.561442359776471</v>
      </c>
      <c r="X53" s="30">
        <v>94.495186000000004</v>
      </c>
      <c r="Y53" s="31">
        <v>113.66805600000001</v>
      </c>
      <c r="Z53" s="29">
        <v>20.28978492089535</v>
      </c>
      <c r="AA53" s="30">
        <v>4636.2932393190913</v>
      </c>
      <c r="AB53" s="31">
        <v>5070.7333641740115</v>
      </c>
      <c r="AC53" s="29">
        <v>9.3704194801691223</v>
      </c>
      <c r="AD53" s="33"/>
    </row>
    <row r="54" spans="1:30" s="24" customFormat="1" x14ac:dyDescent="0.2">
      <c r="A54" s="49" t="s">
        <v>53</v>
      </c>
      <c r="B54" s="49" t="s">
        <v>54</v>
      </c>
      <c r="C54" s="20">
        <v>51.439875000000001</v>
      </c>
      <c r="D54" s="21">
        <v>63.893585999999999</v>
      </c>
      <c r="E54" s="19">
        <v>24.210227960312892</v>
      </c>
      <c r="F54" s="20">
        <v>4.7194190000000003</v>
      </c>
      <c r="G54" s="21">
        <v>6.2745430000000004</v>
      </c>
      <c r="H54" s="19">
        <v>32.951598491254977</v>
      </c>
      <c r="I54" s="20">
        <v>10899.620271054551</v>
      </c>
      <c r="J54" s="21">
        <v>10182.986394387606</v>
      </c>
      <c r="K54" s="22">
        <v>-6.5748517732316376</v>
      </c>
      <c r="L54" s="20">
        <v>104.413138</v>
      </c>
      <c r="M54" s="21">
        <v>144.16545400000001</v>
      </c>
      <c r="N54" s="19">
        <v>38.072139925533136</v>
      </c>
      <c r="O54" s="20">
        <v>10.842980000000001</v>
      </c>
      <c r="P54" s="21">
        <v>13.41891</v>
      </c>
      <c r="Q54" s="19">
        <v>23.756660991719979</v>
      </c>
      <c r="R54" s="20">
        <v>9629.5610616269696</v>
      </c>
      <c r="S54" s="21">
        <v>10743.454870775646</v>
      </c>
      <c r="T54" s="19">
        <v>11.567441153548042</v>
      </c>
      <c r="U54" s="20">
        <v>643.55100200000004</v>
      </c>
      <c r="V54" s="21">
        <v>766.55990299999996</v>
      </c>
      <c r="W54" s="19">
        <v>19.114087402197821</v>
      </c>
      <c r="X54" s="20">
        <v>81.010318999999996</v>
      </c>
      <c r="Y54" s="21">
        <v>71.410376999999997</v>
      </c>
      <c r="Z54" s="19">
        <v>-11.850270580961419</v>
      </c>
      <c r="AA54" s="20">
        <v>7944.0620644883529</v>
      </c>
      <c r="AB54" s="21">
        <v>10734.572973897057</v>
      </c>
      <c r="AC54" s="19">
        <v>35.127002870268107</v>
      </c>
      <c r="AD54" s="23"/>
    </row>
    <row r="55" spans="1:30" s="24" customFormat="1" x14ac:dyDescent="0.2">
      <c r="A55" s="50" t="s">
        <v>41</v>
      </c>
      <c r="B55" s="42" t="s">
        <v>94</v>
      </c>
      <c r="C55" s="46">
        <v>43.936093999999997</v>
      </c>
      <c r="D55" s="47">
        <v>14.699896000000001</v>
      </c>
      <c r="E55" s="45">
        <v>-66.54255155226133</v>
      </c>
      <c r="F55" s="46">
        <v>59.301627000000003</v>
      </c>
      <c r="G55" s="47">
        <v>13.120635999999999</v>
      </c>
      <c r="H55" s="45">
        <v>-77.874745325284238</v>
      </c>
      <c r="I55" s="46">
        <v>740.89188143185334</v>
      </c>
      <c r="J55" s="47">
        <v>1120.3645920822742</v>
      </c>
      <c r="K55" s="48">
        <v>51.218365345973147</v>
      </c>
      <c r="L55" s="46">
        <v>63.820593000000002</v>
      </c>
      <c r="M55" s="47">
        <v>25.923102</v>
      </c>
      <c r="N55" s="45">
        <v>-59.381289359063146</v>
      </c>
      <c r="O55" s="46">
        <v>81.386380000000003</v>
      </c>
      <c r="P55" s="47">
        <v>21.738474</v>
      </c>
      <c r="Q55" s="45">
        <v>-73.289788782840574</v>
      </c>
      <c r="R55" s="46">
        <v>784.16797749205705</v>
      </c>
      <c r="S55" s="47">
        <v>1192.4987006907661</v>
      </c>
      <c r="T55" s="45">
        <v>52.071843650724063</v>
      </c>
      <c r="U55" s="46">
        <v>288.18927600000001</v>
      </c>
      <c r="V55" s="47">
        <v>241.53813700000001</v>
      </c>
      <c r="W55" s="45">
        <v>-16.187673478870192</v>
      </c>
      <c r="X55" s="46">
        <v>365.612954</v>
      </c>
      <c r="Y55" s="47">
        <v>245.82952599999999</v>
      </c>
      <c r="Z55" s="45">
        <v>-32.762358852306974</v>
      </c>
      <c r="AA55" s="46">
        <v>788.23595511881126</v>
      </c>
      <c r="AB55" s="47">
        <v>982.54323201192699</v>
      </c>
      <c r="AC55" s="45">
        <v>24.650902516090834</v>
      </c>
      <c r="AD55" s="23"/>
    </row>
    <row r="56" spans="1:30" x14ac:dyDescent="0.2">
      <c r="A56" s="51" t="s">
        <v>45</v>
      </c>
      <c r="B56" s="35" t="s">
        <v>46</v>
      </c>
      <c r="C56" s="39">
        <v>38.751804</v>
      </c>
      <c r="D56" s="40">
        <v>6.2556130000000003</v>
      </c>
      <c r="E56" s="38">
        <v>-83.857234104507754</v>
      </c>
      <c r="F56" s="39">
        <v>54.233258999999997</v>
      </c>
      <c r="G56" s="40">
        <v>7.922555</v>
      </c>
      <c r="H56" s="38">
        <v>-85.391704009526705</v>
      </c>
      <c r="I56" s="39">
        <v>714.53946737738931</v>
      </c>
      <c r="J56" s="40">
        <v>789.59540198837374</v>
      </c>
      <c r="K56" s="41">
        <v>10.504099218824958</v>
      </c>
      <c r="L56" s="39">
        <v>53.564107999999997</v>
      </c>
      <c r="M56" s="40">
        <v>9.3819499999999998</v>
      </c>
      <c r="N56" s="38">
        <v>-82.484633180113818</v>
      </c>
      <c r="O56" s="39">
        <v>72.169488999999999</v>
      </c>
      <c r="P56" s="40">
        <v>11.875007999999999</v>
      </c>
      <c r="Q56" s="38">
        <v>-83.545667061602728</v>
      </c>
      <c r="R56" s="39">
        <v>742.19879816524679</v>
      </c>
      <c r="S56" s="40">
        <v>790.05841511854146</v>
      </c>
      <c r="T56" s="38">
        <v>6.4483554906860752</v>
      </c>
      <c r="U56" s="39">
        <v>223.20491000000001</v>
      </c>
      <c r="V56" s="40">
        <v>159.96551400000001</v>
      </c>
      <c r="W56" s="38">
        <v>-28.332439461121172</v>
      </c>
      <c r="X56" s="39">
        <v>311.63859000000002</v>
      </c>
      <c r="Y56" s="40">
        <v>189.176084</v>
      </c>
      <c r="Z56" s="38">
        <v>-39.296322705092464</v>
      </c>
      <c r="AA56" s="39">
        <v>716.23000861350317</v>
      </c>
      <c r="AB56" s="40">
        <v>845.59057687228585</v>
      </c>
      <c r="AC56" s="38">
        <v>18.061316435093566</v>
      </c>
      <c r="AD56" s="33"/>
    </row>
    <row r="57" spans="1:30" s="24" customFormat="1" x14ac:dyDescent="0.2">
      <c r="A57" s="50" t="s">
        <v>70</v>
      </c>
      <c r="B57" s="42" t="s">
        <v>95</v>
      </c>
      <c r="C57" s="46">
        <v>24.366264999999999</v>
      </c>
      <c r="D57" s="47">
        <v>76.524897999999993</v>
      </c>
      <c r="E57" s="45">
        <v>214.06084600984187</v>
      </c>
      <c r="F57" s="46">
        <v>7.0741759999999996</v>
      </c>
      <c r="G57" s="47">
        <v>19.529299000000002</v>
      </c>
      <c r="H57" s="45">
        <v>176.0646469638302</v>
      </c>
      <c r="I57" s="46">
        <v>3444.3962095373372</v>
      </c>
      <c r="J57" s="47">
        <v>3918.4661978906661</v>
      </c>
      <c r="K57" s="48">
        <v>13.763514982412772</v>
      </c>
      <c r="L57" s="46">
        <v>55.236317999999997</v>
      </c>
      <c r="M57" s="47">
        <v>153.497229</v>
      </c>
      <c r="N57" s="45">
        <v>177.8918554998543</v>
      </c>
      <c r="O57" s="46">
        <v>15.773434</v>
      </c>
      <c r="P57" s="47">
        <v>39.318809999999999</v>
      </c>
      <c r="Q57" s="45">
        <v>149.27235248836746</v>
      </c>
      <c r="R57" s="46">
        <v>3501.8574902586206</v>
      </c>
      <c r="S57" s="47">
        <v>3903.9133941235764</v>
      </c>
      <c r="T57" s="45">
        <v>11.481218324371699</v>
      </c>
      <c r="U57" s="46">
        <v>427.96749</v>
      </c>
      <c r="V57" s="47">
        <v>802.48961899999995</v>
      </c>
      <c r="W57" s="45">
        <v>87.511817544832667</v>
      </c>
      <c r="X57" s="46">
        <v>120.243437</v>
      </c>
      <c r="Y57" s="47">
        <v>193.72867500000001</v>
      </c>
      <c r="Z57" s="45">
        <v>61.113720493535141</v>
      </c>
      <c r="AA57" s="46">
        <v>3559.1754583661809</v>
      </c>
      <c r="AB57" s="47">
        <v>4142.3378289249122</v>
      </c>
      <c r="AC57" s="45">
        <v>16.384760385666077</v>
      </c>
      <c r="AD57" s="23"/>
    </row>
    <row r="58" spans="1:30" s="24" customFormat="1" x14ac:dyDescent="0.2">
      <c r="A58" s="51" t="s">
        <v>96</v>
      </c>
      <c r="B58" s="35" t="s">
        <v>97</v>
      </c>
      <c r="C58" s="39">
        <v>9.9090000000000007</v>
      </c>
      <c r="D58" s="40">
        <v>53.079915999999997</v>
      </c>
      <c r="E58" s="38">
        <v>435.67379150267431</v>
      </c>
      <c r="F58" s="39">
        <v>2.8772700000000002</v>
      </c>
      <c r="G58" s="40">
        <v>13.965118</v>
      </c>
      <c r="H58" s="38">
        <v>385.36001139969483</v>
      </c>
      <c r="I58" s="39">
        <v>3443.8895202744266</v>
      </c>
      <c r="J58" s="40">
        <v>3800.892767250516</v>
      </c>
      <c r="K58" s="41">
        <v>10.366280476606038</v>
      </c>
      <c r="L58" s="39">
        <v>26.822379999999999</v>
      </c>
      <c r="M58" s="40">
        <v>105.80584</v>
      </c>
      <c r="N58" s="38">
        <v>294.4684998124701</v>
      </c>
      <c r="O58" s="39">
        <v>7.9282500000000002</v>
      </c>
      <c r="P58" s="40">
        <v>27.870106</v>
      </c>
      <c r="Q58" s="38">
        <v>251.52910163024623</v>
      </c>
      <c r="R58" s="39">
        <v>3383.1400372087151</v>
      </c>
      <c r="S58" s="40">
        <v>3796.3917324175231</v>
      </c>
      <c r="T58" s="38">
        <v>12.215033686567844</v>
      </c>
      <c r="U58" s="39">
        <v>208.98433399999999</v>
      </c>
      <c r="V58" s="40">
        <v>519.30885699999999</v>
      </c>
      <c r="W58" s="38">
        <v>148.49176350223456</v>
      </c>
      <c r="X58" s="39">
        <v>62.078347000000001</v>
      </c>
      <c r="Y58" s="40">
        <v>126.405604</v>
      </c>
      <c r="Z58" s="38">
        <v>103.62269633242649</v>
      </c>
      <c r="AA58" s="39">
        <v>3366.46099806749</v>
      </c>
      <c r="AB58" s="40">
        <v>4108.2740050037655</v>
      </c>
      <c r="AC58" s="38">
        <v>22.035395846323837</v>
      </c>
      <c r="AD58" s="23"/>
    </row>
    <row r="59" spans="1:30" s="24" customFormat="1" ht="9.75" thickBot="1" x14ac:dyDescent="0.25">
      <c r="A59" s="62" t="s">
        <v>72</v>
      </c>
      <c r="B59" s="63" t="s">
        <v>72</v>
      </c>
      <c r="C59" s="60">
        <v>543.16231900000014</v>
      </c>
      <c r="D59" s="61">
        <v>600.11962899999992</v>
      </c>
      <c r="E59" s="55">
        <v>10.48624103838096</v>
      </c>
      <c r="F59" s="60" t="s">
        <v>73</v>
      </c>
      <c r="G59" s="61" t="s">
        <v>73</v>
      </c>
      <c r="H59" s="55" t="s">
        <v>73</v>
      </c>
      <c r="I59" s="60" t="s">
        <v>73</v>
      </c>
      <c r="J59" s="61" t="s">
        <v>73</v>
      </c>
      <c r="K59" s="64" t="s">
        <v>73</v>
      </c>
      <c r="L59" s="60">
        <v>1036.306</v>
      </c>
      <c r="M59" s="61">
        <v>1275.8023210000001</v>
      </c>
      <c r="N59" s="55">
        <v>23.110579404152844</v>
      </c>
      <c r="O59" s="60" t="s">
        <v>73</v>
      </c>
      <c r="P59" s="61" t="s">
        <v>73</v>
      </c>
      <c r="Q59" s="55" t="s">
        <v>73</v>
      </c>
      <c r="R59" s="60" t="s">
        <v>73</v>
      </c>
      <c r="S59" s="61" t="s">
        <v>73</v>
      </c>
      <c r="T59" s="55" t="s">
        <v>73</v>
      </c>
      <c r="U59" s="60">
        <v>6835.4340769999999</v>
      </c>
      <c r="V59" s="61">
        <v>7606.7847789999996</v>
      </c>
      <c r="W59" s="55">
        <v>11.284589878431506</v>
      </c>
      <c r="X59" s="60" t="s">
        <v>73</v>
      </c>
      <c r="Y59" s="61" t="s">
        <v>73</v>
      </c>
      <c r="Z59" s="55" t="s">
        <v>73</v>
      </c>
      <c r="AA59" s="60" t="s">
        <v>73</v>
      </c>
      <c r="AB59" s="61" t="s">
        <v>73</v>
      </c>
      <c r="AC59" s="55" t="s">
        <v>73</v>
      </c>
      <c r="AD59" s="23"/>
    </row>
    <row r="60" spans="1:30" s="24" customFormat="1" ht="2.1" customHeight="1" x14ac:dyDescent="0.2">
      <c r="A60" s="65"/>
      <c r="B60" s="65"/>
      <c r="C60" s="66"/>
      <c r="D60" s="66"/>
      <c r="E60" s="67"/>
      <c r="F60" s="68"/>
      <c r="G60" s="68"/>
      <c r="H60" s="69"/>
      <c r="I60" s="68"/>
      <c r="J60" s="68"/>
      <c r="K60" s="70"/>
      <c r="L60" s="66"/>
      <c r="M60" s="66"/>
      <c r="N60" s="67"/>
      <c r="O60" s="68"/>
      <c r="P60" s="68"/>
      <c r="Q60" s="69"/>
      <c r="R60" s="68"/>
      <c r="S60" s="68"/>
      <c r="T60" s="70"/>
      <c r="U60" s="21"/>
      <c r="V60" s="21"/>
      <c r="W60" s="19"/>
      <c r="X60" s="71"/>
      <c r="Y60" s="71"/>
      <c r="Z60" s="70"/>
      <c r="AA60" s="71"/>
      <c r="AB60" s="71"/>
      <c r="AC60" s="70"/>
    </row>
    <row r="61" spans="1:30" s="72" customFormat="1" ht="9" customHeight="1" x14ac:dyDescent="0.2">
      <c r="C61" s="103" t="str">
        <f>C2</f>
        <v>Fevereiro</v>
      </c>
      <c r="D61" s="103"/>
      <c r="E61" s="103"/>
      <c r="F61" s="103"/>
      <c r="G61" s="103"/>
      <c r="H61" s="103"/>
      <c r="I61" s="103"/>
      <c r="J61" s="103"/>
      <c r="K61" s="73"/>
      <c r="L61" s="103" t="str">
        <f>L2</f>
        <v>Janeiro - Fevereiro</v>
      </c>
      <c r="M61" s="103"/>
      <c r="N61" s="103"/>
      <c r="O61" s="103"/>
      <c r="P61" s="103"/>
      <c r="Q61" s="103"/>
      <c r="R61" s="103"/>
      <c r="S61" s="103"/>
      <c r="T61" s="73"/>
      <c r="U61" s="103" t="str">
        <f>U2</f>
        <v>Acumulado 12 meses</v>
      </c>
      <c r="V61" s="103"/>
      <c r="W61" s="103"/>
      <c r="X61" s="103"/>
      <c r="Y61" s="103"/>
      <c r="Z61" s="103"/>
      <c r="AA61" s="103"/>
      <c r="AB61" s="103"/>
      <c r="AC61" s="73"/>
    </row>
    <row r="62" spans="1:30" x14ac:dyDescent="0.2">
      <c r="A62" s="33"/>
      <c r="B62" s="33"/>
      <c r="C62" s="99" t="s">
        <v>98</v>
      </c>
      <c r="D62" s="99"/>
      <c r="E62" s="94"/>
      <c r="F62" s="100" t="s">
        <v>99</v>
      </c>
      <c r="G62" s="100"/>
      <c r="H62" s="100"/>
      <c r="I62" s="100" t="s">
        <v>100</v>
      </c>
      <c r="J62" s="101"/>
      <c r="K62" s="33"/>
      <c r="L62" s="94" t="s">
        <v>98</v>
      </c>
      <c r="M62" s="95"/>
      <c r="N62" s="95"/>
      <c r="O62" s="95" t="s">
        <v>99</v>
      </c>
      <c r="P62" s="95"/>
      <c r="Q62" s="95"/>
      <c r="R62" s="95" t="s">
        <v>100</v>
      </c>
      <c r="S62" s="96"/>
      <c r="T62" s="33"/>
      <c r="U62" s="94" t="s">
        <v>98</v>
      </c>
      <c r="V62" s="95"/>
      <c r="W62" s="95"/>
      <c r="X62" s="95" t="s">
        <v>99</v>
      </c>
      <c r="Y62" s="95"/>
      <c r="Z62" s="95"/>
      <c r="AA62" s="95" t="s">
        <v>100</v>
      </c>
      <c r="AB62" s="96"/>
      <c r="AC62" s="33"/>
    </row>
    <row r="63" spans="1:30" ht="27" x14ac:dyDescent="0.2">
      <c r="A63" s="74"/>
      <c r="B63" s="75"/>
      <c r="C63" s="76" t="str">
        <f>$C$4</f>
        <v>2022</v>
      </c>
      <c r="D63" s="3" t="str">
        <f>$D$4</f>
        <v>2023</v>
      </c>
      <c r="E63" s="4" t="s">
        <v>7</v>
      </c>
      <c r="F63" s="76" t="str">
        <f>$C$4</f>
        <v>2022</v>
      </c>
      <c r="G63" s="3" t="str">
        <f>$D$4</f>
        <v>2023</v>
      </c>
      <c r="H63" s="4" t="s">
        <v>7</v>
      </c>
      <c r="I63" s="76" t="str">
        <f>$C$4</f>
        <v>2022</v>
      </c>
      <c r="J63" s="77" t="str">
        <f>$D$4</f>
        <v>2023</v>
      </c>
      <c r="K63" s="78"/>
      <c r="L63" s="76" t="str">
        <f>$C$4</f>
        <v>2022</v>
      </c>
      <c r="M63" s="3" t="str">
        <f>$D$4</f>
        <v>2023</v>
      </c>
      <c r="N63" s="4" t="s">
        <v>7</v>
      </c>
      <c r="O63" s="76" t="str">
        <f>$C$4</f>
        <v>2022</v>
      </c>
      <c r="P63" s="3" t="str">
        <f>$D$4</f>
        <v>2023</v>
      </c>
      <c r="Q63" s="4" t="s">
        <v>7</v>
      </c>
      <c r="R63" s="76" t="str">
        <f>$C$4</f>
        <v>2022</v>
      </c>
      <c r="S63" s="3" t="str">
        <f>$D$4</f>
        <v>2023</v>
      </c>
      <c r="T63" s="33"/>
      <c r="U63" s="76" t="str">
        <f>$U$4</f>
        <v>Março/21 - Fevereiro/22</v>
      </c>
      <c r="V63" s="3" t="str">
        <f>$V$4</f>
        <v>Março/22 - Fevereiro/23</v>
      </c>
      <c r="W63" s="4" t="s">
        <v>7</v>
      </c>
      <c r="X63" s="76" t="str">
        <f>$U$4</f>
        <v>Março/21 - Fevereiro/22</v>
      </c>
      <c r="Y63" s="3" t="str">
        <f>$V$4</f>
        <v>Março/22 - Fevereiro/23</v>
      </c>
      <c r="Z63" s="4" t="s">
        <v>7</v>
      </c>
      <c r="AA63" s="76" t="str">
        <f>$U$4</f>
        <v>Março/21 - Fevereiro/22</v>
      </c>
      <c r="AB63" s="3" t="str">
        <f>$V$4</f>
        <v>Março/22 - Fevereiro/23</v>
      </c>
      <c r="AC63" s="33"/>
    </row>
    <row r="64" spans="1:30" x14ac:dyDescent="0.2">
      <c r="A64" s="79"/>
      <c r="B64" s="80" t="s">
        <v>101</v>
      </c>
      <c r="C64" s="81">
        <v>23513.305117</v>
      </c>
      <c r="D64" s="81">
        <v>20559.611013000002</v>
      </c>
      <c r="E64" s="29">
        <v>-12.561798901952292</v>
      </c>
      <c r="F64" s="81">
        <v>18884.032639000001</v>
      </c>
      <c r="G64" s="81">
        <v>17726.445554999998</v>
      </c>
      <c r="H64" s="29">
        <v>-6.1299781997268488</v>
      </c>
      <c r="I64" s="82">
        <v>4629.272477999999</v>
      </c>
      <c r="J64" s="82">
        <v>2833.1654580000031</v>
      </c>
      <c r="K64" s="78"/>
      <c r="L64" s="81">
        <v>43293.234011</v>
      </c>
      <c r="M64" s="81">
        <v>43371.220415000003</v>
      </c>
      <c r="N64" s="29">
        <v>0.18013531624869739</v>
      </c>
      <c r="O64" s="81">
        <v>38723.069534000002</v>
      </c>
      <c r="P64" s="81">
        <v>38259.164391999999</v>
      </c>
      <c r="Q64" s="29">
        <v>-1.1980071507313728</v>
      </c>
      <c r="R64" s="82">
        <v>4570.1644769999984</v>
      </c>
      <c r="S64" s="82">
        <v>5112.0560230000046</v>
      </c>
      <c r="T64" s="33"/>
      <c r="U64" s="81">
        <v>292784.89459799998</v>
      </c>
      <c r="V64" s="81">
        <v>334214.02462400001</v>
      </c>
      <c r="W64" s="29">
        <v>14.150023034106018</v>
      </c>
      <c r="X64" s="81">
        <v>228424.55375200001</v>
      </c>
      <c r="Y64" s="81">
        <v>272146.78180400003</v>
      </c>
      <c r="Z64" s="29">
        <v>19.140774200425547</v>
      </c>
      <c r="AA64" s="82">
        <v>64360.340845999977</v>
      </c>
      <c r="AB64" s="82">
        <v>62067.242819999985</v>
      </c>
      <c r="AC64" s="33"/>
    </row>
    <row r="65" spans="1:29" x14ac:dyDescent="0.2">
      <c r="A65" s="83"/>
      <c r="B65" s="84" t="s">
        <v>72</v>
      </c>
      <c r="C65" s="78">
        <v>13037.644575</v>
      </c>
      <c r="D65" s="78">
        <v>10670.943552000002</v>
      </c>
      <c r="E65" s="38">
        <v>-18.152826681118494</v>
      </c>
      <c r="F65" s="78">
        <v>17637.640663000002</v>
      </c>
      <c r="G65" s="78">
        <v>16390.441151999999</v>
      </c>
      <c r="H65" s="38">
        <v>-7.0712377853142216</v>
      </c>
      <c r="I65" s="85">
        <v>-4599.9960880000017</v>
      </c>
      <c r="J65" s="85">
        <v>-5719.497599999997</v>
      </c>
      <c r="K65" s="78"/>
      <c r="L65" s="78">
        <v>24037.057567</v>
      </c>
      <c r="M65" s="78">
        <v>23273.144723000005</v>
      </c>
      <c r="N65" s="38">
        <v>-3.1780630464884996</v>
      </c>
      <c r="O65" s="78">
        <v>36360.106190999999</v>
      </c>
      <c r="P65" s="78">
        <v>35379.373403999998</v>
      </c>
      <c r="Q65" s="38">
        <v>-2.6972770152215775</v>
      </c>
      <c r="R65" s="85">
        <v>-12323.048623999999</v>
      </c>
      <c r="S65" s="85">
        <v>-12106.228680999993</v>
      </c>
      <c r="T65" s="33"/>
      <c r="U65" s="78">
        <v>164947.471853</v>
      </c>
      <c r="V65" s="78">
        <v>174504.31550900001</v>
      </c>
      <c r="W65" s="38">
        <v>5.7938709509394615</v>
      </c>
      <c r="X65" s="78">
        <v>213057.39027999999</v>
      </c>
      <c r="Y65" s="78">
        <v>254388.99907100003</v>
      </c>
      <c r="Z65" s="38">
        <v>19.399284266404493</v>
      </c>
      <c r="AA65" s="85">
        <v>-48109.918426999997</v>
      </c>
      <c r="AB65" s="85">
        <v>-79884.68356200002</v>
      </c>
      <c r="AC65" s="33"/>
    </row>
    <row r="66" spans="1:29" x14ac:dyDescent="0.2">
      <c r="A66" s="83"/>
      <c r="B66" s="80" t="s">
        <v>102</v>
      </c>
      <c r="C66" s="81">
        <v>10475.660542</v>
      </c>
      <c r="D66" s="81">
        <v>9888.6674609999991</v>
      </c>
      <c r="E66" s="29">
        <v>-5.6033992190427817</v>
      </c>
      <c r="F66" s="81">
        <v>1246.3919760000001</v>
      </c>
      <c r="G66" s="81">
        <v>1336.0044029999999</v>
      </c>
      <c r="H66" s="29">
        <v>7.1897467831580242</v>
      </c>
      <c r="I66" s="82">
        <v>9229.2685659999988</v>
      </c>
      <c r="J66" s="82">
        <v>8552.6630579999983</v>
      </c>
      <c r="K66" s="78"/>
      <c r="L66" s="81">
        <v>19256.176444000001</v>
      </c>
      <c r="M66" s="81">
        <v>20098.075691999999</v>
      </c>
      <c r="N66" s="29">
        <v>4.3720997802880301</v>
      </c>
      <c r="O66" s="81">
        <v>2362.9633429999999</v>
      </c>
      <c r="P66" s="81">
        <v>2879.7909880000002</v>
      </c>
      <c r="Q66" s="29">
        <v>21.872012806759834</v>
      </c>
      <c r="R66" s="82">
        <v>16893.213101000001</v>
      </c>
      <c r="S66" s="82">
        <v>17218.284703999998</v>
      </c>
      <c r="T66" s="33"/>
      <c r="U66" s="81">
        <v>127837.422745</v>
      </c>
      <c r="V66" s="81">
        <v>159709.70911500001</v>
      </c>
      <c r="W66" s="29">
        <v>24.931890588545681</v>
      </c>
      <c r="X66" s="81">
        <v>15367.163472</v>
      </c>
      <c r="Y66" s="81">
        <v>17757.782733</v>
      </c>
      <c r="Z66" s="29">
        <v>15.556672286045936</v>
      </c>
      <c r="AA66" s="82">
        <v>112470.259273</v>
      </c>
      <c r="AB66" s="82">
        <v>141951.92638200001</v>
      </c>
      <c r="AC66" s="33"/>
    </row>
    <row r="67" spans="1:29" x14ac:dyDescent="0.2">
      <c r="B67" s="87" t="s">
        <v>103</v>
      </c>
      <c r="C67" s="88">
        <v>44.552054634063971</v>
      </c>
      <c r="D67" s="88">
        <v>48.097541605954106</v>
      </c>
      <c r="E67" s="89" t="s">
        <v>73</v>
      </c>
      <c r="F67" s="88">
        <v>6.6002426485215109</v>
      </c>
      <c r="G67" s="88">
        <v>7.5367867678535285</v>
      </c>
      <c r="H67" s="89" t="s">
        <v>73</v>
      </c>
      <c r="I67" s="89" t="s">
        <v>73</v>
      </c>
      <c r="J67" s="89" t="s">
        <v>73</v>
      </c>
      <c r="L67" s="88">
        <v>44.478489269495014</v>
      </c>
      <c r="M67" s="88">
        <v>46.33965910963633</v>
      </c>
      <c r="N67" s="90" t="s">
        <v>73</v>
      </c>
      <c r="O67" s="88">
        <v>6.1022108304850375</v>
      </c>
      <c r="P67" s="88">
        <v>7.5270619046822809</v>
      </c>
      <c r="Q67" s="89" t="s">
        <v>73</v>
      </c>
      <c r="R67" s="89" t="s">
        <v>73</v>
      </c>
      <c r="S67" s="89" t="s">
        <v>73</v>
      </c>
      <c r="T67" s="91"/>
      <c r="U67" s="88">
        <v>43.662574505601995</v>
      </c>
      <c r="V67" s="88">
        <v>47.786656856987925</v>
      </c>
      <c r="W67" s="90" t="s">
        <v>73</v>
      </c>
      <c r="X67" s="88">
        <v>6.7274569303456282</v>
      </c>
      <c r="Y67" s="88">
        <v>6.5250754079425963</v>
      </c>
      <c r="Z67" s="89" t="s">
        <v>73</v>
      </c>
      <c r="AA67" s="89" t="s">
        <v>73</v>
      </c>
      <c r="AB67" s="89" t="s">
        <v>73</v>
      </c>
      <c r="AC67" s="91"/>
    </row>
    <row r="68" spans="1:29" x14ac:dyDescent="0.2">
      <c r="B68" s="97" t="s">
        <v>104</v>
      </c>
      <c r="C68" s="97"/>
      <c r="D68" s="97"/>
      <c r="E68" s="97"/>
      <c r="F68" s="97"/>
      <c r="J68" s="91" t="s">
        <v>105</v>
      </c>
      <c r="K68" s="33"/>
      <c r="M68" s="33"/>
      <c r="N68" s="33"/>
      <c r="O68" s="33"/>
      <c r="P68" s="98" t="s">
        <v>106</v>
      </c>
      <c r="Q68" s="98"/>
      <c r="R68" s="98"/>
      <c r="S68" s="98"/>
      <c r="T68" s="33"/>
      <c r="V68" s="33"/>
      <c r="W68" s="33"/>
      <c r="X68" s="33"/>
      <c r="Y68" s="98" t="s">
        <v>107</v>
      </c>
      <c r="Z68" s="98"/>
      <c r="AA68" s="98"/>
      <c r="AB68" s="98"/>
      <c r="AC68" s="33"/>
    </row>
    <row r="69" spans="1:29" ht="11.45" customHeight="1" x14ac:dyDescent="0.2">
      <c r="A69" s="33"/>
      <c r="B69" s="86" t="str">
        <f>"Dados extraídos em "&amp;LEFT('[1]12 meses'!M1,3)&amp;"/"&amp;[1]Mês!M3&amp;". Sujeitos a alteração."</f>
        <v>Dados extraídos em Mar/2023. Sujeitos a alteração.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</row>
    <row r="70" spans="1:29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1" spans="1:29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92"/>
      <c r="M71" s="33"/>
      <c r="N71" s="33"/>
      <c r="O71" s="33"/>
      <c r="P71" s="33"/>
      <c r="Q71" s="33"/>
      <c r="R71" s="33"/>
      <c r="S71" s="33"/>
      <c r="T71" s="33"/>
      <c r="U71" s="92"/>
      <c r="V71" s="33"/>
      <c r="W71" s="33"/>
      <c r="X71" s="33"/>
      <c r="Y71" s="33"/>
      <c r="Z71" s="33"/>
      <c r="AA71" s="33"/>
      <c r="AB71" s="33"/>
      <c r="AC71" s="33"/>
    </row>
    <row r="72" spans="1:29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1:29" x14ac:dyDescent="0.2">
      <c r="A73" s="33"/>
      <c r="B73" s="33"/>
      <c r="C73" s="33"/>
      <c r="D73" s="33"/>
      <c r="E73" s="33"/>
      <c r="F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</row>
    <row r="74" spans="1:29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1:29" x14ac:dyDescent="0.2">
      <c r="A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1:29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</row>
    <row r="77" spans="1:29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</row>
    <row r="78" spans="1:29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</row>
    <row r="79" spans="1:29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</row>
    <row r="80" spans="1:29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</row>
    <row r="81" spans="1:29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</row>
    <row r="82" spans="1:29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</row>
    <row r="83" spans="1:29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</row>
    <row r="84" spans="1:29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</row>
    <row r="85" spans="1:29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</row>
    <row r="86" spans="1:29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</row>
    <row r="87" spans="1:29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</row>
    <row r="88" spans="1:29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</row>
    <row r="89" spans="1:29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</row>
    <row r="90" spans="1:29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</row>
    <row r="91" spans="1:29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</row>
    <row r="92" spans="1:29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</row>
    <row r="93" spans="1:29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</row>
    <row r="94" spans="1:29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</row>
    <row r="95" spans="1:29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</row>
    <row r="96" spans="1:29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</row>
    <row r="97" spans="1:29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</row>
    <row r="98" spans="1:29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</row>
    <row r="99" spans="1:29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</row>
    <row r="100" spans="1:29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</row>
    <row r="101" spans="1:29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</row>
    <row r="102" spans="1:29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</row>
    <row r="103" spans="1:29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</row>
    <row r="104" spans="1:29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</row>
    <row r="105" spans="1:29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</row>
    <row r="106" spans="1:29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</row>
    <row r="107" spans="1:29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</row>
    <row r="108" spans="1:29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</row>
    <row r="109" spans="1:29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</row>
    <row r="110" spans="1:29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</row>
    <row r="111" spans="1:29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</row>
    <row r="112" spans="1:29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</row>
    <row r="113" spans="1:29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</row>
    <row r="114" spans="1:29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</row>
    <row r="115" spans="1:29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</row>
    <row r="116" spans="1:29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</row>
    <row r="117" spans="1:29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</row>
    <row r="118" spans="1:29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</row>
    <row r="119" spans="1:29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</row>
    <row r="120" spans="1:29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</row>
    <row r="121" spans="1:29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</row>
    <row r="122" spans="1:29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</row>
    <row r="123" spans="1:29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</row>
    <row r="124" spans="1:29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</row>
    <row r="125" spans="1:29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</row>
    <row r="126" spans="1:29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</row>
    <row r="127" spans="1:29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</row>
    <row r="128" spans="1:29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</row>
    <row r="129" spans="1:29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</row>
    <row r="130" spans="1:29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</row>
    <row r="131" spans="1:29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</row>
    <row r="132" spans="1:29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</row>
    <row r="133" spans="1:29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</row>
    <row r="134" spans="1:29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</row>
    <row r="135" spans="1:29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</row>
    <row r="136" spans="1:29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</row>
    <row r="137" spans="1:29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</row>
    <row r="138" spans="1:29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</row>
    <row r="139" spans="1:29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Q139" s="33"/>
      <c r="R139" s="33"/>
      <c r="S139" s="33"/>
      <c r="T139" s="33"/>
      <c r="Z139" s="33"/>
      <c r="AA139" s="33"/>
      <c r="AB139" s="33"/>
      <c r="AC139" s="33"/>
    </row>
    <row r="140" spans="1:29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Q140" s="33"/>
      <c r="R140" s="33"/>
      <c r="S140" s="33"/>
      <c r="T140" s="33"/>
      <c r="Z140" s="33"/>
      <c r="AA140" s="33"/>
      <c r="AB140" s="33"/>
      <c r="AC140" s="33"/>
    </row>
    <row r="141" spans="1:29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Q141" s="33"/>
      <c r="R141" s="33"/>
      <c r="S141" s="33"/>
      <c r="T141" s="33"/>
      <c r="Z141" s="33"/>
      <c r="AA141" s="33"/>
      <c r="AB141" s="33"/>
      <c r="AC141" s="33"/>
    </row>
    <row r="142" spans="1:29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Q142" s="33"/>
      <c r="R142" s="33"/>
      <c r="S142" s="33"/>
      <c r="T142" s="33"/>
      <c r="Z142" s="33"/>
      <c r="AA142" s="33"/>
      <c r="AB142" s="33"/>
      <c r="AC142" s="33"/>
    </row>
    <row r="143" spans="1:29" x14ac:dyDescent="0.2">
      <c r="A143" s="93"/>
      <c r="B143" s="33"/>
      <c r="C143" s="33"/>
      <c r="D143" s="33"/>
      <c r="E143" s="33"/>
      <c r="F143" s="33"/>
      <c r="G143" s="33"/>
      <c r="H143" s="33"/>
      <c r="I143" s="33"/>
      <c r="Q143" s="33"/>
      <c r="R143" s="33"/>
      <c r="S143" s="33"/>
      <c r="Z143" s="33"/>
      <c r="AA143" s="33"/>
      <c r="AB143" s="33"/>
    </row>
    <row r="144" spans="1:29" x14ac:dyDescent="0.2">
      <c r="A144" s="93"/>
      <c r="B144" s="93"/>
    </row>
    <row r="145" spans="1:2" x14ac:dyDescent="0.2">
      <c r="A145" s="93"/>
      <c r="B145" s="93"/>
    </row>
    <row r="146" spans="1:2" x14ac:dyDescent="0.2">
      <c r="A146" s="93"/>
      <c r="B146" s="93"/>
    </row>
    <row r="147" spans="1:2" x14ac:dyDescent="0.2">
      <c r="A147" s="93"/>
      <c r="B147" s="93"/>
    </row>
    <row r="148" spans="1:2" x14ac:dyDescent="0.2">
      <c r="A148" s="93"/>
      <c r="B148" s="93"/>
    </row>
    <row r="149" spans="1:2" x14ac:dyDescent="0.2">
      <c r="A149" s="93"/>
      <c r="B149" s="93"/>
    </row>
    <row r="150" spans="1:2" x14ac:dyDescent="0.2">
      <c r="A150" s="93"/>
      <c r="B150" s="93"/>
    </row>
    <row r="151" spans="1:2" x14ac:dyDescent="0.2">
      <c r="A151" s="93"/>
      <c r="B151" s="93"/>
    </row>
    <row r="152" spans="1:2" x14ac:dyDescent="0.2">
      <c r="A152" s="93"/>
      <c r="B152" s="93"/>
    </row>
    <row r="153" spans="1:2" x14ac:dyDescent="0.2">
      <c r="A153" s="93"/>
      <c r="B153" s="93"/>
    </row>
    <row r="154" spans="1:2" x14ac:dyDescent="0.2">
      <c r="A154" s="93"/>
      <c r="B154" s="93"/>
    </row>
    <row r="155" spans="1:2" x14ac:dyDescent="0.2">
      <c r="A155" s="93"/>
      <c r="B155" s="93"/>
    </row>
    <row r="156" spans="1:2" x14ac:dyDescent="0.2">
      <c r="A156" s="93"/>
      <c r="B156" s="93"/>
    </row>
    <row r="157" spans="1:2" x14ac:dyDescent="0.2">
      <c r="A157" s="93"/>
      <c r="B157" s="93"/>
    </row>
    <row r="158" spans="1:2" x14ac:dyDescent="0.2">
      <c r="A158" s="93"/>
      <c r="B158" s="93"/>
    </row>
    <row r="159" spans="1:2" x14ac:dyDescent="0.2">
      <c r="A159" s="93"/>
      <c r="B159" s="93"/>
    </row>
    <row r="160" spans="1:2" x14ac:dyDescent="0.2">
      <c r="A160" s="93"/>
      <c r="B160" s="93"/>
    </row>
    <row r="161" spans="1:2" x14ac:dyDescent="0.2">
      <c r="A161" s="93"/>
      <c r="B161" s="93"/>
    </row>
    <row r="162" spans="1:2" x14ac:dyDescent="0.2">
      <c r="A162" s="93"/>
      <c r="B162" s="93"/>
    </row>
    <row r="163" spans="1:2" x14ac:dyDescent="0.2">
      <c r="A163" s="93"/>
      <c r="B163" s="93"/>
    </row>
    <row r="164" spans="1:2" x14ac:dyDescent="0.2">
      <c r="A164" s="93"/>
      <c r="B164" s="93"/>
    </row>
    <row r="165" spans="1:2" x14ac:dyDescent="0.2">
      <c r="A165" s="93"/>
      <c r="B165" s="93"/>
    </row>
    <row r="166" spans="1:2" x14ac:dyDescent="0.2">
      <c r="A166" s="93"/>
      <c r="B166" s="93"/>
    </row>
    <row r="167" spans="1:2" x14ac:dyDescent="0.2">
      <c r="A167" s="93"/>
      <c r="B167" s="93"/>
    </row>
    <row r="168" spans="1:2" x14ac:dyDescent="0.2">
      <c r="A168" s="93"/>
      <c r="B168" s="93"/>
    </row>
    <row r="169" spans="1:2" x14ac:dyDescent="0.2">
      <c r="A169" s="93"/>
      <c r="B169" s="93"/>
    </row>
    <row r="170" spans="1:2" x14ac:dyDescent="0.2">
      <c r="A170" s="93"/>
      <c r="B170" s="93"/>
    </row>
    <row r="171" spans="1:2" x14ac:dyDescent="0.2">
      <c r="A171" s="93"/>
      <c r="B171" s="93"/>
    </row>
    <row r="172" spans="1:2" x14ac:dyDescent="0.2">
      <c r="A172" s="93"/>
      <c r="B172" s="93"/>
    </row>
    <row r="173" spans="1:2" x14ac:dyDescent="0.2">
      <c r="A173" s="93"/>
      <c r="B173" s="93"/>
    </row>
    <row r="174" spans="1:2" x14ac:dyDescent="0.2">
      <c r="A174" s="93"/>
      <c r="B174" s="93"/>
    </row>
    <row r="175" spans="1:2" x14ac:dyDescent="0.2">
      <c r="A175" s="93"/>
      <c r="B175" s="93"/>
    </row>
    <row r="176" spans="1:2" x14ac:dyDescent="0.2">
      <c r="A176" s="93"/>
      <c r="B176" s="93"/>
    </row>
    <row r="177" spans="1:2" x14ac:dyDescent="0.2">
      <c r="A177" s="93"/>
      <c r="B177" s="93"/>
    </row>
    <row r="178" spans="1:2" x14ac:dyDescent="0.2">
      <c r="A178" s="93"/>
      <c r="B178" s="93"/>
    </row>
    <row r="179" spans="1:2" x14ac:dyDescent="0.2">
      <c r="A179" s="93"/>
      <c r="B179" s="93"/>
    </row>
    <row r="180" spans="1:2" x14ac:dyDescent="0.2">
      <c r="A180" s="93"/>
      <c r="B180" s="93"/>
    </row>
    <row r="181" spans="1:2" x14ac:dyDescent="0.2">
      <c r="A181" s="93"/>
      <c r="B181" s="93"/>
    </row>
    <row r="182" spans="1:2" x14ac:dyDescent="0.2">
      <c r="A182" s="93"/>
      <c r="B182" s="93"/>
    </row>
    <row r="183" spans="1:2" x14ac:dyDescent="0.2">
      <c r="A183" s="93"/>
      <c r="B183" s="93"/>
    </row>
    <row r="184" spans="1:2" x14ac:dyDescent="0.2">
      <c r="A184" s="93"/>
      <c r="B184" s="93"/>
    </row>
    <row r="185" spans="1:2" x14ac:dyDescent="0.2">
      <c r="A185" s="93"/>
      <c r="B185" s="93"/>
    </row>
    <row r="186" spans="1:2" x14ac:dyDescent="0.2">
      <c r="A186" s="93"/>
      <c r="B186" s="93"/>
    </row>
    <row r="187" spans="1:2" x14ac:dyDescent="0.2">
      <c r="A187" s="93"/>
      <c r="B187" s="93"/>
    </row>
    <row r="188" spans="1:2" x14ac:dyDescent="0.2">
      <c r="A188" s="93"/>
      <c r="B188" s="93"/>
    </row>
    <row r="189" spans="1:2" x14ac:dyDescent="0.2">
      <c r="A189" s="93"/>
      <c r="B189" s="93"/>
    </row>
    <row r="190" spans="1:2" x14ac:dyDescent="0.2">
      <c r="A190" s="93"/>
      <c r="B190" s="93"/>
    </row>
    <row r="191" spans="1:2" x14ac:dyDescent="0.2">
      <c r="A191" s="93"/>
      <c r="B191" s="93"/>
    </row>
    <row r="192" spans="1:2" x14ac:dyDescent="0.2">
      <c r="A192" s="93"/>
      <c r="B192" s="93"/>
    </row>
    <row r="193" spans="1:2" x14ac:dyDescent="0.2">
      <c r="A193" s="93"/>
      <c r="B193" s="93"/>
    </row>
    <row r="194" spans="1:2" x14ac:dyDescent="0.2">
      <c r="A194" s="93"/>
      <c r="B194" s="93"/>
    </row>
    <row r="195" spans="1:2" x14ac:dyDescent="0.2">
      <c r="A195" s="93"/>
      <c r="B195" s="93"/>
    </row>
    <row r="196" spans="1:2" x14ac:dyDescent="0.2">
      <c r="A196" s="93"/>
      <c r="B196" s="93"/>
    </row>
    <row r="197" spans="1:2" x14ac:dyDescent="0.2">
      <c r="A197" s="93"/>
      <c r="B197" s="93"/>
    </row>
    <row r="198" spans="1:2" x14ac:dyDescent="0.2">
      <c r="A198" s="93"/>
      <c r="B198" s="93"/>
    </row>
    <row r="199" spans="1:2" x14ac:dyDescent="0.2">
      <c r="A199" s="93"/>
      <c r="B199" s="93"/>
    </row>
    <row r="200" spans="1:2" x14ac:dyDescent="0.2">
      <c r="A200" s="93"/>
      <c r="B200" s="93"/>
    </row>
    <row r="201" spans="1:2" x14ac:dyDescent="0.2">
      <c r="A201" s="93"/>
      <c r="B201" s="93"/>
    </row>
    <row r="202" spans="1:2" x14ac:dyDescent="0.2">
      <c r="A202" s="93"/>
      <c r="B202" s="93"/>
    </row>
    <row r="203" spans="1:2" x14ac:dyDescent="0.2">
      <c r="A203" s="93"/>
      <c r="B203" s="93"/>
    </row>
    <row r="204" spans="1:2" x14ac:dyDescent="0.2">
      <c r="A204" s="93"/>
      <c r="B204" s="93"/>
    </row>
    <row r="205" spans="1:2" x14ac:dyDescent="0.2">
      <c r="A205" s="93"/>
      <c r="B205" s="93"/>
    </row>
    <row r="206" spans="1:2" x14ac:dyDescent="0.2">
      <c r="A206" s="93"/>
      <c r="B206" s="93"/>
    </row>
    <row r="207" spans="1:2" x14ac:dyDescent="0.2">
      <c r="A207" s="93"/>
      <c r="B207" s="93"/>
    </row>
    <row r="208" spans="1:2" x14ac:dyDescent="0.2">
      <c r="A208" s="93"/>
      <c r="B208" s="93"/>
    </row>
    <row r="209" spans="1:2" x14ac:dyDescent="0.2">
      <c r="A209" s="93"/>
      <c r="B209" s="93"/>
    </row>
    <row r="210" spans="1:2" x14ac:dyDescent="0.2">
      <c r="A210" s="93"/>
      <c r="B210" s="93"/>
    </row>
    <row r="211" spans="1:2" x14ac:dyDescent="0.2">
      <c r="A211" s="93"/>
      <c r="B211" s="93"/>
    </row>
    <row r="212" spans="1:2" x14ac:dyDescent="0.2">
      <c r="A212" s="93"/>
      <c r="B212" s="93"/>
    </row>
    <row r="213" spans="1:2" x14ac:dyDescent="0.2">
      <c r="A213" s="93"/>
      <c r="B213" s="93"/>
    </row>
    <row r="214" spans="1:2" x14ac:dyDescent="0.2">
      <c r="A214" s="93"/>
      <c r="B214" s="93"/>
    </row>
    <row r="215" spans="1:2" x14ac:dyDescent="0.2">
      <c r="A215" s="93"/>
      <c r="B215" s="93"/>
    </row>
    <row r="216" spans="1:2" x14ac:dyDescent="0.2">
      <c r="A216" s="93"/>
      <c r="B216" s="93"/>
    </row>
    <row r="217" spans="1:2" x14ac:dyDescent="0.2">
      <c r="A217" s="93"/>
      <c r="B217" s="93"/>
    </row>
    <row r="218" spans="1:2" x14ac:dyDescent="0.2">
      <c r="A218" s="93"/>
      <c r="B218" s="93"/>
    </row>
    <row r="219" spans="1:2" x14ac:dyDescent="0.2">
      <c r="A219" s="93"/>
      <c r="B219" s="93"/>
    </row>
    <row r="220" spans="1:2" x14ac:dyDescent="0.2">
      <c r="A220" s="93"/>
      <c r="B220" s="93"/>
    </row>
    <row r="221" spans="1:2" x14ac:dyDescent="0.2">
      <c r="A221" s="93"/>
      <c r="B221" s="93"/>
    </row>
    <row r="222" spans="1:2" x14ac:dyDescent="0.2">
      <c r="A222" s="93"/>
      <c r="B222" s="93"/>
    </row>
    <row r="223" spans="1:2" x14ac:dyDescent="0.2">
      <c r="A223" s="93"/>
      <c r="B223" s="93"/>
    </row>
    <row r="224" spans="1:2" x14ac:dyDescent="0.2">
      <c r="A224" s="93"/>
      <c r="B224" s="93"/>
    </row>
    <row r="225" spans="1:2" x14ac:dyDescent="0.2">
      <c r="A225" s="93"/>
      <c r="B225" s="93"/>
    </row>
    <row r="226" spans="1:2" x14ac:dyDescent="0.2">
      <c r="A226" s="93"/>
      <c r="B226" s="93"/>
    </row>
    <row r="227" spans="1:2" x14ac:dyDescent="0.2">
      <c r="A227" s="93"/>
      <c r="B227" s="93"/>
    </row>
    <row r="228" spans="1:2" x14ac:dyDescent="0.2">
      <c r="A228" s="93"/>
      <c r="B228" s="93"/>
    </row>
    <row r="229" spans="1:2" x14ac:dyDescent="0.2">
      <c r="A229" s="93"/>
      <c r="B229" s="93"/>
    </row>
    <row r="230" spans="1:2" x14ac:dyDescent="0.2">
      <c r="A230" s="93"/>
      <c r="B230" s="93"/>
    </row>
    <row r="231" spans="1:2" x14ac:dyDescent="0.2">
      <c r="A231" s="93"/>
      <c r="B231" s="93"/>
    </row>
    <row r="232" spans="1:2" x14ac:dyDescent="0.2">
      <c r="A232" s="93"/>
      <c r="B232" s="93"/>
    </row>
    <row r="233" spans="1:2" x14ac:dyDescent="0.2">
      <c r="A233" s="93"/>
      <c r="B233" s="93"/>
    </row>
    <row r="234" spans="1:2" x14ac:dyDescent="0.2">
      <c r="A234" s="93"/>
      <c r="B234" s="93"/>
    </row>
    <row r="235" spans="1:2" x14ac:dyDescent="0.2">
      <c r="A235" s="93"/>
      <c r="B235" s="93"/>
    </row>
    <row r="236" spans="1:2" x14ac:dyDescent="0.2">
      <c r="A236" s="93"/>
      <c r="B236" s="93"/>
    </row>
    <row r="237" spans="1:2" x14ac:dyDescent="0.2">
      <c r="A237" s="93"/>
      <c r="B237" s="93"/>
    </row>
    <row r="238" spans="1:2" x14ac:dyDescent="0.2">
      <c r="A238" s="93"/>
      <c r="B238" s="93"/>
    </row>
    <row r="239" spans="1:2" x14ac:dyDescent="0.2">
      <c r="A239" s="93"/>
      <c r="B239" s="93"/>
    </row>
    <row r="240" spans="1:2" x14ac:dyDescent="0.2">
      <c r="A240" s="93"/>
      <c r="B240" s="93"/>
    </row>
    <row r="241" spans="1:2" x14ac:dyDescent="0.2">
      <c r="A241" s="93"/>
      <c r="B241" s="93"/>
    </row>
    <row r="242" spans="1:2" x14ac:dyDescent="0.2">
      <c r="A242" s="93"/>
      <c r="B242" s="93"/>
    </row>
    <row r="243" spans="1:2" x14ac:dyDescent="0.2">
      <c r="A243" s="93"/>
      <c r="B243" s="93"/>
    </row>
    <row r="244" spans="1:2" x14ac:dyDescent="0.2">
      <c r="A244" s="93"/>
      <c r="B244" s="93"/>
    </row>
    <row r="245" spans="1:2" x14ac:dyDescent="0.2">
      <c r="A245" s="93"/>
      <c r="B245" s="93"/>
    </row>
    <row r="246" spans="1:2" x14ac:dyDescent="0.2">
      <c r="A246" s="93"/>
      <c r="B246" s="93"/>
    </row>
    <row r="247" spans="1:2" x14ac:dyDescent="0.2">
      <c r="A247" s="93"/>
      <c r="B247" s="93"/>
    </row>
    <row r="248" spans="1:2" x14ac:dyDescent="0.2">
      <c r="A248" s="93"/>
      <c r="B248" s="93"/>
    </row>
    <row r="249" spans="1:2" x14ac:dyDescent="0.2">
      <c r="A249" s="93"/>
      <c r="B249" s="93"/>
    </row>
    <row r="250" spans="1:2" x14ac:dyDescent="0.2">
      <c r="A250" s="93"/>
      <c r="B250" s="93"/>
    </row>
    <row r="251" spans="1:2" x14ac:dyDescent="0.2">
      <c r="A251" s="93"/>
      <c r="B251" s="93"/>
    </row>
    <row r="252" spans="1:2" x14ac:dyDescent="0.2">
      <c r="A252" s="93"/>
      <c r="B252" s="93"/>
    </row>
    <row r="253" spans="1:2" x14ac:dyDescent="0.2">
      <c r="A253" s="93"/>
      <c r="B253" s="93"/>
    </row>
    <row r="254" spans="1:2" x14ac:dyDescent="0.2">
      <c r="A254" s="93"/>
      <c r="B254" s="93"/>
    </row>
    <row r="255" spans="1:2" x14ac:dyDescent="0.2">
      <c r="A255" s="93"/>
      <c r="B255" s="93"/>
    </row>
    <row r="256" spans="1:2" x14ac:dyDescent="0.2">
      <c r="A256" s="93"/>
      <c r="B256" s="93"/>
    </row>
    <row r="257" spans="1:2" x14ac:dyDescent="0.2">
      <c r="A257" s="93"/>
      <c r="B257" s="93"/>
    </row>
    <row r="258" spans="1:2" x14ac:dyDescent="0.2">
      <c r="A258" s="93"/>
      <c r="B258" s="93"/>
    </row>
    <row r="259" spans="1:2" x14ac:dyDescent="0.2">
      <c r="A259" s="93"/>
      <c r="B259" s="93"/>
    </row>
    <row r="260" spans="1:2" x14ac:dyDescent="0.2">
      <c r="A260" s="93"/>
      <c r="B260" s="93"/>
    </row>
    <row r="261" spans="1:2" x14ac:dyDescent="0.2">
      <c r="A261" s="93"/>
      <c r="B261" s="93"/>
    </row>
    <row r="262" spans="1:2" x14ac:dyDescent="0.2">
      <c r="A262" s="93"/>
      <c r="B262" s="93"/>
    </row>
    <row r="263" spans="1:2" x14ac:dyDescent="0.2">
      <c r="A263" s="93"/>
      <c r="B263" s="93"/>
    </row>
    <row r="264" spans="1:2" x14ac:dyDescent="0.2">
      <c r="A264" s="93"/>
      <c r="B264" s="93"/>
    </row>
    <row r="265" spans="1:2" x14ac:dyDescent="0.2">
      <c r="A265" s="93"/>
      <c r="B265" s="93"/>
    </row>
    <row r="266" spans="1:2" x14ac:dyDescent="0.2">
      <c r="A266" s="93"/>
      <c r="B266" s="93"/>
    </row>
    <row r="267" spans="1:2" x14ac:dyDescent="0.2">
      <c r="A267" s="93"/>
      <c r="B267" s="93"/>
    </row>
    <row r="268" spans="1:2" x14ac:dyDescent="0.2">
      <c r="A268" s="93"/>
      <c r="B268" s="93"/>
    </row>
    <row r="269" spans="1:2" x14ac:dyDescent="0.2">
      <c r="A269" s="93"/>
      <c r="B269" s="93"/>
    </row>
    <row r="270" spans="1:2" x14ac:dyDescent="0.2">
      <c r="A270" s="93"/>
      <c r="B270" s="93"/>
    </row>
    <row r="271" spans="1:2" x14ac:dyDescent="0.2">
      <c r="A271" s="93"/>
      <c r="B271" s="93"/>
    </row>
    <row r="272" spans="1:2" x14ac:dyDescent="0.2">
      <c r="A272" s="93"/>
      <c r="B272" s="93"/>
    </row>
    <row r="273" spans="1:2" x14ac:dyDescent="0.2">
      <c r="A273" s="93"/>
      <c r="B273" s="93"/>
    </row>
    <row r="274" spans="1:2" x14ac:dyDescent="0.2">
      <c r="A274" s="93"/>
      <c r="B274" s="93"/>
    </row>
    <row r="275" spans="1:2" x14ac:dyDescent="0.2">
      <c r="A275" s="93"/>
      <c r="B275" s="93"/>
    </row>
    <row r="276" spans="1:2" x14ac:dyDescent="0.2">
      <c r="A276" s="93"/>
      <c r="B276" s="93"/>
    </row>
    <row r="277" spans="1:2" x14ac:dyDescent="0.2">
      <c r="A277" s="93"/>
      <c r="B277" s="93"/>
    </row>
    <row r="278" spans="1:2" x14ac:dyDescent="0.2">
      <c r="A278" s="93"/>
      <c r="B278" s="93"/>
    </row>
    <row r="279" spans="1:2" x14ac:dyDescent="0.2">
      <c r="A279" s="93"/>
      <c r="B279" s="93"/>
    </row>
    <row r="280" spans="1:2" x14ac:dyDescent="0.2">
      <c r="A280" s="93"/>
      <c r="B280" s="93"/>
    </row>
    <row r="281" spans="1:2" x14ac:dyDescent="0.2">
      <c r="A281" s="93"/>
      <c r="B281" s="93"/>
    </row>
    <row r="282" spans="1:2" x14ac:dyDescent="0.2">
      <c r="A282" s="93"/>
      <c r="B282" s="93"/>
    </row>
    <row r="283" spans="1:2" x14ac:dyDescent="0.2">
      <c r="A283" s="93"/>
      <c r="B283" s="93"/>
    </row>
    <row r="284" spans="1:2" x14ac:dyDescent="0.2">
      <c r="A284" s="93"/>
      <c r="B284" s="93"/>
    </row>
    <row r="285" spans="1:2" x14ac:dyDescent="0.2">
      <c r="A285" s="93"/>
      <c r="B285" s="93"/>
    </row>
    <row r="286" spans="1:2" x14ac:dyDescent="0.2">
      <c r="A286" s="93"/>
      <c r="B286" s="93"/>
    </row>
    <row r="287" spans="1:2" x14ac:dyDescent="0.2">
      <c r="A287" s="93"/>
      <c r="B287" s="93"/>
    </row>
    <row r="288" spans="1:2" x14ac:dyDescent="0.2">
      <c r="A288" s="93"/>
      <c r="B288" s="93"/>
    </row>
    <row r="289" spans="1:2" x14ac:dyDescent="0.2">
      <c r="A289" s="93"/>
      <c r="B289" s="93"/>
    </row>
    <row r="290" spans="1:2" x14ac:dyDescent="0.2">
      <c r="A290" s="93"/>
      <c r="B290" s="93"/>
    </row>
    <row r="291" spans="1:2" x14ac:dyDescent="0.2">
      <c r="A291" s="93"/>
      <c r="B291" s="93"/>
    </row>
    <row r="292" spans="1:2" x14ac:dyDescent="0.2">
      <c r="A292" s="93"/>
      <c r="B292" s="93"/>
    </row>
    <row r="293" spans="1:2" x14ac:dyDescent="0.2">
      <c r="A293" s="93"/>
      <c r="B293" s="93"/>
    </row>
    <row r="294" spans="1:2" x14ac:dyDescent="0.2">
      <c r="A294" s="93"/>
      <c r="B294" s="93"/>
    </row>
    <row r="295" spans="1:2" x14ac:dyDescent="0.2">
      <c r="A295" s="93"/>
      <c r="B295" s="93"/>
    </row>
    <row r="296" spans="1:2" x14ac:dyDescent="0.2">
      <c r="A296" s="93"/>
      <c r="B296" s="93"/>
    </row>
    <row r="297" spans="1:2" x14ac:dyDescent="0.2">
      <c r="A297" s="93"/>
      <c r="B297" s="93"/>
    </row>
    <row r="298" spans="1:2" x14ac:dyDescent="0.2">
      <c r="A298" s="93"/>
      <c r="B298" s="93"/>
    </row>
    <row r="299" spans="1:2" x14ac:dyDescent="0.2">
      <c r="A299" s="93"/>
      <c r="B299" s="93"/>
    </row>
    <row r="300" spans="1:2" x14ac:dyDescent="0.2">
      <c r="A300" s="93"/>
      <c r="B300" s="93"/>
    </row>
    <row r="301" spans="1:2" x14ac:dyDescent="0.2">
      <c r="A301" s="93"/>
      <c r="B301" s="93"/>
    </row>
    <row r="302" spans="1:2" x14ac:dyDescent="0.2">
      <c r="A302" s="93"/>
      <c r="B302" s="93"/>
    </row>
    <row r="303" spans="1:2" x14ac:dyDescent="0.2">
      <c r="A303" s="93"/>
      <c r="B303" s="93"/>
    </row>
    <row r="304" spans="1:2" x14ac:dyDescent="0.2">
      <c r="A304" s="93"/>
      <c r="B304" s="93"/>
    </row>
    <row r="305" spans="1:2" x14ac:dyDescent="0.2">
      <c r="A305" s="93"/>
      <c r="B305" s="93"/>
    </row>
    <row r="306" spans="1:2" x14ac:dyDescent="0.2">
      <c r="A306" s="93"/>
      <c r="B306" s="93"/>
    </row>
    <row r="307" spans="1:2" x14ac:dyDescent="0.2">
      <c r="A307" s="93"/>
      <c r="B307" s="93"/>
    </row>
    <row r="308" spans="1:2" x14ac:dyDescent="0.2">
      <c r="A308" s="93"/>
      <c r="B308" s="93"/>
    </row>
    <row r="309" spans="1:2" x14ac:dyDescent="0.2">
      <c r="A309" s="93"/>
      <c r="B309" s="93"/>
    </row>
    <row r="310" spans="1:2" x14ac:dyDescent="0.2">
      <c r="A310" s="93"/>
      <c r="B310" s="93"/>
    </row>
    <row r="311" spans="1:2" x14ac:dyDescent="0.2">
      <c r="A311" s="93"/>
      <c r="B311" s="93"/>
    </row>
    <row r="312" spans="1:2" x14ac:dyDescent="0.2">
      <c r="A312" s="93"/>
      <c r="B312" s="93"/>
    </row>
    <row r="313" spans="1:2" x14ac:dyDescent="0.2">
      <c r="A313" s="93"/>
      <c r="B313" s="93"/>
    </row>
    <row r="314" spans="1:2" x14ac:dyDescent="0.2">
      <c r="A314" s="93"/>
      <c r="B314" s="93"/>
    </row>
    <row r="315" spans="1:2" x14ac:dyDescent="0.2">
      <c r="A315" s="93"/>
      <c r="B315" s="93"/>
    </row>
    <row r="316" spans="1:2" x14ac:dyDescent="0.2">
      <c r="A316" s="93"/>
      <c r="B316" s="93"/>
    </row>
    <row r="317" spans="1:2" x14ac:dyDescent="0.2">
      <c r="A317" s="93"/>
      <c r="B317" s="93"/>
    </row>
    <row r="318" spans="1:2" x14ac:dyDescent="0.2">
      <c r="A318" s="93"/>
      <c r="B318" s="93"/>
    </row>
    <row r="319" spans="1:2" x14ac:dyDescent="0.2">
      <c r="A319" s="93"/>
      <c r="B319" s="93"/>
    </row>
    <row r="320" spans="1:2" x14ac:dyDescent="0.2">
      <c r="A320" s="93"/>
      <c r="B320" s="93"/>
    </row>
    <row r="321" spans="1:2" x14ac:dyDescent="0.2">
      <c r="A321" s="93"/>
      <c r="B321" s="93"/>
    </row>
    <row r="322" spans="1:2" x14ac:dyDescent="0.2">
      <c r="A322" s="93"/>
      <c r="B322" s="93"/>
    </row>
    <row r="323" spans="1:2" x14ac:dyDescent="0.2">
      <c r="A323" s="93"/>
      <c r="B323" s="93"/>
    </row>
    <row r="324" spans="1:2" x14ac:dyDescent="0.2">
      <c r="A324" s="93"/>
      <c r="B324" s="93"/>
    </row>
    <row r="325" spans="1:2" x14ac:dyDescent="0.2">
      <c r="A325" s="93"/>
      <c r="B325" s="93"/>
    </row>
    <row r="326" spans="1:2" x14ac:dyDescent="0.2">
      <c r="A326" s="93"/>
      <c r="B326" s="93"/>
    </row>
    <row r="327" spans="1:2" x14ac:dyDescent="0.2">
      <c r="A327" s="93"/>
      <c r="B327" s="93"/>
    </row>
    <row r="328" spans="1:2" x14ac:dyDescent="0.2">
      <c r="A328" s="93"/>
      <c r="B328" s="93"/>
    </row>
    <row r="329" spans="1:2" x14ac:dyDescent="0.2">
      <c r="A329" s="93"/>
      <c r="B329" s="93"/>
    </row>
    <row r="330" spans="1:2" x14ac:dyDescent="0.2">
      <c r="A330" s="93"/>
      <c r="B330" s="93"/>
    </row>
    <row r="331" spans="1:2" x14ac:dyDescent="0.2">
      <c r="A331" s="93"/>
      <c r="B331" s="93"/>
    </row>
    <row r="332" spans="1:2" x14ac:dyDescent="0.2">
      <c r="A332" s="93"/>
      <c r="B332" s="93"/>
    </row>
    <row r="333" spans="1:2" x14ac:dyDescent="0.2">
      <c r="A333" s="93"/>
      <c r="B333" s="93"/>
    </row>
    <row r="334" spans="1:2" x14ac:dyDescent="0.2">
      <c r="A334" s="93"/>
      <c r="B334" s="93"/>
    </row>
    <row r="335" spans="1:2" x14ac:dyDescent="0.2">
      <c r="A335" s="93"/>
      <c r="B335" s="93"/>
    </row>
    <row r="336" spans="1:2" x14ac:dyDescent="0.2">
      <c r="A336" s="93"/>
      <c r="B336" s="93"/>
    </row>
    <row r="337" spans="1:2" x14ac:dyDescent="0.2">
      <c r="A337" s="93"/>
      <c r="B337" s="93"/>
    </row>
    <row r="338" spans="1:2" x14ac:dyDescent="0.2">
      <c r="A338" s="93"/>
      <c r="B338" s="93"/>
    </row>
    <row r="339" spans="1:2" x14ac:dyDescent="0.2">
      <c r="A339" s="93"/>
      <c r="B339" s="93"/>
    </row>
    <row r="340" spans="1:2" x14ac:dyDescent="0.2">
      <c r="A340" s="93"/>
      <c r="B340" s="93"/>
    </row>
    <row r="341" spans="1:2" x14ac:dyDescent="0.2">
      <c r="A341" s="93"/>
      <c r="B341" s="93"/>
    </row>
    <row r="342" spans="1:2" x14ac:dyDescent="0.2">
      <c r="A342" s="93"/>
      <c r="B342" s="93"/>
    </row>
    <row r="343" spans="1:2" x14ac:dyDescent="0.2">
      <c r="A343" s="93"/>
      <c r="B343" s="93"/>
    </row>
    <row r="344" spans="1:2" x14ac:dyDescent="0.2">
      <c r="A344" s="93"/>
      <c r="B344" s="93"/>
    </row>
    <row r="345" spans="1:2" x14ac:dyDescent="0.2">
      <c r="A345" s="93"/>
      <c r="B345" s="93"/>
    </row>
    <row r="346" spans="1:2" x14ac:dyDescent="0.2">
      <c r="A346" s="93"/>
      <c r="B346" s="93"/>
    </row>
    <row r="347" spans="1:2" x14ac:dyDescent="0.2">
      <c r="A347" s="93"/>
      <c r="B347" s="93"/>
    </row>
    <row r="348" spans="1:2" x14ac:dyDescent="0.2">
      <c r="A348" s="93"/>
      <c r="B348" s="93"/>
    </row>
    <row r="349" spans="1:2" x14ac:dyDescent="0.2">
      <c r="A349" s="93"/>
      <c r="B349" s="93"/>
    </row>
    <row r="350" spans="1:2" x14ac:dyDescent="0.2">
      <c r="A350" s="93"/>
      <c r="B350" s="93"/>
    </row>
    <row r="351" spans="1:2" x14ac:dyDescent="0.2">
      <c r="A351" s="93"/>
      <c r="B351" s="93"/>
    </row>
    <row r="352" spans="1:2" x14ac:dyDescent="0.2">
      <c r="A352" s="93"/>
      <c r="B352" s="93"/>
    </row>
    <row r="353" spans="1:2" x14ac:dyDescent="0.2">
      <c r="A353" s="93"/>
      <c r="B353" s="93"/>
    </row>
    <row r="354" spans="1:2" x14ac:dyDescent="0.2">
      <c r="A354" s="93"/>
      <c r="B354" s="93"/>
    </row>
    <row r="355" spans="1:2" x14ac:dyDescent="0.2">
      <c r="A355" s="93"/>
      <c r="B355" s="93"/>
    </row>
    <row r="356" spans="1:2" x14ac:dyDescent="0.2">
      <c r="A356" s="93"/>
      <c r="B356" s="93"/>
    </row>
    <row r="357" spans="1:2" x14ac:dyDescent="0.2">
      <c r="A357" s="93"/>
      <c r="B357" s="93"/>
    </row>
    <row r="358" spans="1:2" x14ac:dyDescent="0.2">
      <c r="A358" s="93"/>
      <c r="B358" s="93"/>
    </row>
    <row r="359" spans="1:2" x14ac:dyDescent="0.2">
      <c r="A359" s="93"/>
      <c r="B359" s="93"/>
    </row>
    <row r="360" spans="1:2" x14ac:dyDescent="0.2">
      <c r="A360" s="93"/>
      <c r="B360" s="93"/>
    </row>
    <row r="361" spans="1:2" x14ac:dyDescent="0.2">
      <c r="A361" s="93"/>
      <c r="B361" s="93"/>
    </row>
    <row r="362" spans="1:2" x14ac:dyDescent="0.2">
      <c r="A362" s="93"/>
      <c r="B362" s="93"/>
    </row>
    <row r="363" spans="1:2" x14ac:dyDescent="0.2">
      <c r="A363" s="93"/>
      <c r="B363" s="93"/>
    </row>
    <row r="364" spans="1:2" x14ac:dyDescent="0.2">
      <c r="A364" s="93"/>
      <c r="B364" s="93"/>
    </row>
    <row r="365" spans="1:2" x14ac:dyDescent="0.2">
      <c r="A365" s="93"/>
      <c r="B365" s="93"/>
    </row>
    <row r="366" spans="1:2" x14ac:dyDescent="0.2">
      <c r="A366" s="93"/>
      <c r="B366" s="93"/>
    </row>
    <row r="367" spans="1:2" x14ac:dyDescent="0.2">
      <c r="A367" s="93"/>
      <c r="B367" s="93"/>
    </row>
    <row r="368" spans="1:2" x14ac:dyDescent="0.2">
      <c r="A368" s="93"/>
      <c r="B368" s="93"/>
    </row>
    <row r="369" spans="1:2" x14ac:dyDescent="0.2">
      <c r="A369" s="93"/>
      <c r="B369" s="93"/>
    </row>
    <row r="370" spans="1:2" x14ac:dyDescent="0.2">
      <c r="A370" s="93"/>
      <c r="B370" s="93"/>
    </row>
    <row r="371" spans="1:2" x14ac:dyDescent="0.2">
      <c r="A371" s="93"/>
      <c r="B371" s="93"/>
    </row>
    <row r="372" spans="1:2" x14ac:dyDescent="0.2">
      <c r="A372" s="93"/>
      <c r="B372" s="93"/>
    </row>
    <row r="373" spans="1:2" x14ac:dyDescent="0.2">
      <c r="A373" s="93"/>
      <c r="B373" s="93"/>
    </row>
    <row r="374" spans="1:2" x14ac:dyDescent="0.2">
      <c r="A374" s="93"/>
      <c r="B374" s="93"/>
    </row>
    <row r="375" spans="1:2" x14ac:dyDescent="0.2">
      <c r="A375" s="93"/>
      <c r="B375" s="93"/>
    </row>
    <row r="376" spans="1:2" x14ac:dyDescent="0.2">
      <c r="A376" s="93"/>
      <c r="B376" s="93"/>
    </row>
    <row r="377" spans="1:2" x14ac:dyDescent="0.2">
      <c r="A377" s="93"/>
      <c r="B377" s="93"/>
    </row>
    <row r="378" spans="1:2" x14ac:dyDescent="0.2">
      <c r="A378" s="93"/>
      <c r="B378" s="93"/>
    </row>
    <row r="379" spans="1:2" x14ac:dyDescent="0.2">
      <c r="A379" s="93"/>
      <c r="B379" s="93"/>
    </row>
    <row r="380" spans="1:2" x14ac:dyDescent="0.2">
      <c r="A380" s="93"/>
      <c r="B380" s="93"/>
    </row>
    <row r="381" spans="1:2" x14ac:dyDescent="0.2">
      <c r="A381" s="93"/>
      <c r="B381" s="93"/>
    </row>
    <row r="382" spans="1:2" x14ac:dyDescent="0.2">
      <c r="A382" s="93"/>
      <c r="B382" s="93"/>
    </row>
    <row r="383" spans="1:2" x14ac:dyDescent="0.2">
      <c r="A383" s="93"/>
      <c r="B383" s="93"/>
    </row>
    <row r="384" spans="1:2" x14ac:dyDescent="0.2">
      <c r="A384" s="93"/>
      <c r="B384" s="93"/>
    </row>
    <row r="385" spans="1:2" x14ac:dyDescent="0.2">
      <c r="A385" s="93"/>
      <c r="B385" s="93"/>
    </row>
    <row r="386" spans="1:2" x14ac:dyDescent="0.2">
      <c r="A386" s="93"/>
      <c r="B386" s="93"/>
    </row>
    <row r="387" spans="1:2" x14ac:dyDescent="0.2">
      <c r="A387" s="93"/>
      <c r="B387" s="93"/>
    </row>
    <row r="388" spans="1:2" x14ac:dyDescent="0.2">
      <c r="A388" s="93"/>
      <c r="B388" s="93"/>
    </row>
    <row r="389" spans="1:2" x14ac:dyDescent="0.2">
      <c r="A389" s="93"/>
      <c r="B389" s="93"/>
    </row>
    <row r="390" spans="1:2" x14ac:dyDescent="0.2">
      <c r="A390" s="93"/>
      <c r="B390" s="93"/>
    </row>
    <row r="391" spans="1:2" x14ac:dyDescent="0.2">
      <c r="A391" s="93"/>
      <c r="B391" s="93"/>
    </row>
    <row r="392" spans="1:2" x14ac:dyDescent="0.2">
      <c r="A392" s="93"/>
      <c r="B392" s="93"/>
    </row>
    <row r="393" spans="1:2" x14ac:dyDescent="0.2">
      <c r="A393" s="93"/>
      <c r="B393" s="93"/>
    </row>
    <row r="394" spans="1:2" x14ac:dyDescent="0.2">
      <c r="A394" s="93"/>
      <c r="B394" s="93"/>
    </row>
    <row r="395" spans="1:2" x14ac:dyDescent="0.2">
      <c r="A395" s="93"/>
      <c r="B395" s="93"/>
    </row>
    <row r="396" spans="1:2" x14ac:dyDescent="0.2">
      <c r="A396" s="93"/>
      <c r="B396" s="93"/>
    </row>
    <row r="397" spans="1:2" x14ac:dyDescent="0.2">
      <c r="A397" s="93"/>
      <c r="B397" s="93"/>
    </row>
    <row r="398" spans="1:2" x14ac:dyDescent="0.2">
      <c r="A398" s="93"/>
      <c r="B398" s="93"/>
    </row>
    <row r="399" spans="1:2" x14ac:dyDescent="0.2">
      <c r="A399" s="93"/>
      <c r="B399" s="93"/>
    </row>
    <row r="400" spans="1:2" x14ac:dyDescent="0.2">
      <c r="A400" s="93"/>
      <c r="B400" s="93"/>
    </row>
    <row r="401" spans="1:2" x14ac:dyDescent="0.2">
      <c r="A401" s="93"/>
      <c r="B401" s="93"/>
    </row>
    <row r="402" spans="1:2" x14ac:dyDescent="0.2">
      <c r="A402" s="93"/>
      <c r="B402" s="93"/>
    </row>
    <row r="403" spans="1:2" x14ac:dyDescent="0.2">
      <c r="A403" s="93"/>
      <c r="B403" s="93"/>
    </row>
    <row r="404" spans="1:2" x14ac:dyDescent="0.2">
      <c r="A404" s="93"/>
      <c r="B404" s="93"/>
    </row>
    <row r="405" spans="1:2" x14ac:dyDescent="0.2">
      <c r="A405" s="93"/>
      <c r="B405" s="93"/>
    </row>
    <row r="406" spans="1:2" x14ac:dyDescent="0.2">
      <c r="A406" s="93"/>
      <c r="B406" s="93"/>
    </row>
    <row r="407" spans="1:2" x14ac:dyDescent="0.2">
      <c r="A407" s="93"/>
      <c r="B407" s="93"/>
    </row>
    <row r="408" spans="1:2" x14ac:dyDescent="0.2">
      <c r="A408" s="93"/>
      <c r="B408" s="93"/>
    </row>
    <row r="409" spans="1:2" x14ac:dyDescent="0.2">
      <c r="A409" s="93"/>
      <c r="B409" s="93"/>
    </row>
    <row r="410" spans="1:2" x14ac:dyDescent="0.2">
      <c r="A410" s="93"/>
      <c r="B410" s="93"/>
    </row>
    <row r="411" spans="1:2" x14ac:dyDescent="0.2">
      <c r="A411" s="93"/>
      <c r="B411" s="93"/>
    </row>
    <row r="412" spans="1:2" x14ac:dyDescent="0.2">
      <c r="A412" s="93"/>
      <c r="B412" s="93"/>
    </row>
    <row r="413" spans="1:2" x14ac:dyDescent="0.2">
      <c r="A413" s="93"/>
      <c r="B413" s="93"/>
    </row>
    <row r="414" spans="1:2" x14ac:dyDescent="0.2">
      <c r="A414" s="93"/>
      <c r="B414" s="93"/>
    </row>
    <row r="415" spans="1:2" x14ac:dyDescent="0.2">
      <c r="A415" s="93"/>
      <c r="B415" s="93"/>
    </row>
    <row r="416" spans="1:2" x14ac:dyDescent="0.2">
      <c r="A416" s="93"/>
      <c r="B416" s="93"/>
    </row>
    <row r="417" spans="1:2" x14ac:dyDescent="0.2">
      <c r="A417" s="93"/>
      <c r="B417" s="93"/>
    </row>
    <row r="418" spans="1:2" x14ac:dyDescent="0.2">
      <c r="A418" s="93"/>
      <c r="B418" s="93"/>
    </row>
    <row r="419" spans="1:2" x14ac:dyDescent="0.2">
      <c r="A419" s="93"/>
      <c r="B419" s="93"/>
    </row>
    <row r="420" spans="1:2" x14ac:dyDescent="0.2">
      <c r="A420" s="93"/>
      <c r="B420" s="93"/>
    </row>
    <row r="421" spans="1:2" x14ac:dyDescent="0.2">
      <c r="A421" s="93"/>
      <c r="B421" s="93"/>
    </row>
    <row r="422" spans="1:2" x14ac:dyDescent="0.2">
      <c r="A422" s="93"/>
      <c r="B422" s="93"/>
    </row>
    <row r="423" spans="1:2" x14ac:dyDescent="0.2">
      <c r="A423" s="93"/>
      <c r="B423" s="93"/>
    </row>
    <row r="424" spans="1:2" x14ac:dyDescent="0.2">
      <c r="A424" s="93"/>
      <c r="B424" s="93"/>
    </row>
    <row r="425" spans="1:2" x14ac:dyDescent="0.2">
      <c r="A425" s="93"/>
      <c r="B425" s="93"/>
    </row>
    <row r="426" spans="1:2" x14ac:dyDescent="0.2">
      <c r="A426" s="93"/>
      <c r="B426" s="93"/>
    </row>
    <row r="427" spans="1:2" x14ac:dyDescent="0.2">
      <c r="A427" s="93"/>
      <c r="B427" s="93"/>
    </row>
    <row r="428" spans="1:2" x14ac:dyDescent="0.2">
      <c r="A428" s="93"/>
      <c r="B428" s="93"/>
    </row>
    <row r="429" spans="1:2" x14ac:dyDescent="0.2">
      <c r="A429" s="93"/>
      <c r="B429" s="93"/>
    </row>
    <row r="430" spans="1:2" x14ac:dyDescent="0.2">
      <c r="A430" s="93"/>
      <c r="B430" s="93"/>
    </row>
    <row r="431" spans="1:2" x14ac:dyDescent="0.2">
      <c r="A431" s="93"/>
      <c r="B431" s="93"/>
    </row>
    <row r="432" spans="1:2" x14ac:dyDescent="0.2">
      <c r="A432" s="93"/>
      <c r="B432" s="93"/>
    </row>
    <row r="433" spans="1:2" x14ac:dyDescent="0.2">
      <c r="A433" s="93"/>
      <c r="B433" s="93"/>
    </row>
    <row r="434" spans="1:2" x14ac:dyDescent="0.2">
      <c r="A434" s="93"/>
      <c r="B434" s="93"/>
    </row>
    <row r="435" spans="1:2" x14ac:dyDescent="0.2">
      <c r="A435" s="93"/>
      <c r="B435" s="93"/>
    </row>
    <row r="436" spans="1:2" x14ac:dyDescent="0.2">
      <c r="A436" s="93"/>
      <c r="B436" s="93"/>
    </row>
    <row r="437" spans="1:2" x14ac:dyDescent="0.2">
      <c r="A437" s="93"/>
      <c r="B437" s="93"/>
    </row>
    <row r="438" spans="1:2" x14ac:dyDescent="0.2">
      <c r="A438" s="93"/>
      <c r="B438" s="93"/>
    </row>
    <row r="439" spans="1:2" x14ac:dyDescent="0.2">
      <c r="A439" s="93"/>
      <c r="B439" s="93"/>
    </row>
    <row r="440" spans="1:2" x14ac:dyDescent="0.2">
      <c r="A440" s="93"/>
      <c r="B440" s="93"/>
    </row>
    <row r="441" spans="1:2" x14ac:dyDescent="0.2">
      <c r="A441" s="93"/>
      <c r="B441" s="93"/>
    </row>
    <row r="442" spans="1:2" x14ac:dyDescent="0.2">
      <c r="A442" s="93"/>
      <c r="B442" s="93"/>
    </row>
    <row r="443" spans="1:2" x14ac:dyDescent="0.2">
      <c r="A443" s="93"/>
      <c r="B443" s="93"/>
    </row>
    <row r="444" spans="1:2" x14ac:dyDescent="0.2">
      <c r="A444" s="93"/>
      <c r="B444" s="93"/>
    </row>
    <row r="445" spans="1:2" x14ac:dyDescent="0.2">
      <c r="A445" s="93"/>
      <c r="B445" s="93"/>
    </row>
    <row r="446" spans="1:2" x14ac:dyDescent="0.2">
      <c r="A446" s="93"/>
      <c r="B446" s="93"/>
    </row>
    <row r="447" spans="1:2" x14ac:dyDescent="0.2">
      <c r="A447" s="93"/>
      <c r="B447" s="93"/>
    </row>
    <row r="448" spans="1:2" x14ac:dyDescent="0.2">
      <c r="A448" s="93"/>
      <c r="B448" s="93"/>
    </row>
    <row r="449" spans="1:2" x14ac:dyDescent="0.2">
      <c r="A449" s="93"/>
      <c r="B449" s="93"/>
    </row>
    <row r="450" spans="1:2" x14ac:dyDescent="0.2">
      <c r="A450" s="93"/>
      <c r="B450" s="93"/>
    </row>
    <row r="451" spans="1:2" x14ac:dyDescent="0.2">
      <c r="A451" s="93"/>
      <c r="B451" s="93"/>
    </row>
    <row r="452" spans="1:2" x14ac:dyDescent="0.2">
      <c r="A452" s="93"/>
      <c r="B452" s="93"/>
    </row>
    <row r="453" spans="1:2" x14ac:dyDescent="0.2">
      <c r="A453" s="93"/>
      <c r="B453" s="93"/>
    </row>
    <row r="454" spans="1:2" x14ac:dyDescent="0.2">
      <c r="A454" s="93"/>
      <c r="B454" s="93"/>
    </row>
    <row r="455" spans="1:2" x14ac:dyDescent="0.2">
      <c r="A455" s="93"/>
      <c r="B455" s="93"/>
    </row>
    <row r="456" spans="1:2" x14ac:dyDescent="0.2">
      <c r="A456" s="93"/>
      <c r="B456" s="93"/>
    </row>
    <row r="457" spans="1:2" x14ac:dyDescent="0.2">
      <c r="A457" s="93"/>
      <c r="B457" s="93"/>
    </row>
    <row r="458" spans="1:2" x14ac:dyDescent="0.2">
      <c r="A458" s="93"/>
      <c r="B458" s="93"/>
    </row>
    <row r="459" spans="1:2" x14ac:dyDescent="0.2">
      <c r="A459" s="93"/>
      <c r="B459" s="93"/>
    </row>
    <row r="460" spans="1:2" x14ac:dyDescent="0.2">
      <c r="A460" s="93"/>
      <c r="B460" s="93"/>
    </row>
    <row r="461" spans="1:2" x14ac:dyDescent="0.2">
      <c r="A461" s="93"/>
      <c r="B461" s="93"/>
    </row>
    <row r="462" spans="1:2" x14ac:dyDescent="0.2">
      <c r="A462" s="93"/>
      <c r="B462" s="93"/>
    </row>
    <row r="463" spans="1:2" x14ac:dyDescent="0.2">
      <c r="A463" s="93"/>
      <c r="B463" s="93"/>
    </row>
    <row r="464" spans="1:2" x14ac:dyDescent="0.2">
      <c r="A464" s="93"/>
      <c r="B464" s="93"/>
    </row>
    <row r="465" spans="1:2" x14ac:dyDescent="0.2">
      <c r="A465" s="93"/>
      <c r="B465" s="93"/>
    </row>
    <row r="466" spans="1:2" x14ac:dyDescent="0.2">
      <c r="A466" s="93"/>
      <c r="B466" s="93"/>
    </row>
    <row r="467" spans="1:2" x14ac:dyDescent="0.2">
      <c r="A467" s="93"/>
      <c r="B467" s="93"/>
    </row>
    <row r="468" spans="1:2" x14ac:dyDescent="0.2">
      <c r="A468" s="93"/>
      <c r="B468" s="93"/>
    </row>
    <row r="469" spans="1:2" x14ac:dyDescent="0.2">
      <c r="A469" s="93"/>
      <c r="B469" s="93"/>
    </row>
    <row r="470" spans="1:2" x14ac:dyDescent="0.2">
      <c r="A470" s="93"/>
      <c r="B470" s="93"/>
    </row>
    <row r="471" spans="1:2" x14ac:dyDescent="0.2">
      <c r="A471" s="93"/>
      <c r="B471" s="93"/>
    </row>
    <row r="472" spans="1:2" x14ac:dyDescent="0.2">
      <c r="A472" s="93"/>
      <c r="B472" s="93"/>
    </row>
    <row r="473" spans="1:2" x14ac:dyDescent="0.2">
      <c r="A473" s="93"/>
      <c r="B473" s="93"/>
    </row>
    <row r="474" spans="1:2" x14ac:dyDescent="0.2">
      <c r="A474" s="93"/>
      <c r="B474" s="93"/>
    </row>
    <row r="475" spans="1:2" x14ac:dyDescent="0.2">
      <c r="A475" s="93"/>
      <c r="B475" s="93"/>
    </row>
    <row r="476" spans="1:2" x14ac:dyDescent="0.2">
      <c r="A476" s="93"/>
      <c r="B476" s="93"/>
    </row>
    <row r="477" spans="1:2" x14ac:dyDescent="0.2">
      <c r="A477" s="93"/>
      <c r="B477" s="93"/>
    </row>
    <row r="478" spans="1:2" x14ac:dyDescent="0.2">
      <c r="A478" s="93"/>
      <c r="B478" s="93"/>
    </row>
    <row r="479" spans="1:2" x14ac:dyDescent="0.2">
      <c r="A479" s="93"/>
      <c r="B479" s="93"/>
    </row>
    <row r="480" spans="1:2" x14ac:dyDescent="0.2">
      <c r="A480" s="93"/>
      <c r="B480" s="93"/>
    </row>
    <row r="481" spans="1:2" x14ac:dyDescent="0.2">
      <c r="A481" s="93"/>
      <c r="B481" s="93"/>
    </row>
    <row r="482" spans="1:2" x14ac:dyDescent="0.2">
      <c r="A482" s="93"/>
      <c r="B482" s="93"/>
    </row>
    <row r="483" spans="1:2" x14ac:dyDescent="0.2">
      <c r="A483" s="93"/>
      <c r="B483" s="93"/>
    </row>
    <row r="484" spans="1:2" x14ac:dyDescent="0.2">
      <c r="A484" s="93"/>
      <c r="B484" s="93"/>
    </row>
    <row r="485" spans="1:2" x14ac:dyDescent="0.2">
      <c r="A485" s="93"/>
      <c r="B485" s="93"/>
    </row>
    <row r="486" spans="1:2" x14ac:dyDescent="0.2">
      <c r="A486" s="93"/>
      <c r="B486" s="93"/>
    </row>
    <row r="487" spans="1:2" x14ac:dyDescent="0.2">
      <c r="A487" s="93"/>
      <c r="B487" s="93"/>
    </row>
    <row r="488" spans="1:2" x14ac:dyDescent="0.2">
      <c r="B488" s="93"/>
    </row>
  </sheetData>
  <mergeCells count="30">
    <mergeCell ref="C61:J61"/>
    <mergeCell ref="L61:S61"/>
    <mergeCell ref="U61:AB61"/>
    <mergeCell ref="B1:T1"/>
    <mergeCell ref="A2:A4"/>
    <mergeCell ref="B2:B4"/>
    <mergeCell ref="C2:K2"/>
    <mergeCell ref="L2:T2"/>
    <mergeCell ref="U2:AC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U62:W62"/>
    <mergeCell ref="X62:Z62"/>
    <mergeCell ref="AA62:AB62"/>
    <mergeCell ref="B68:F68"/>
    <mergeCell ref="P68:S68"/>
    <mergeCell ref="Y68:AB68"/>
    <mergeCell ref="C62:E62"/>
    <mergeCell ref="F62:H62"/>
    <mergeCell ref="I62:J62"/>
    <mergeCell ref="L62:N62"/>
    <mergeCell ref="O62:Q62"/>
    <mergeCell ref="R62:S62"/>
  </mergeCells>
  <hyperlinks>
    <hyperlink ref="B68:E68" r:id="rId1" display="Fonte: AgroStat Brasil a partir dos dados da SECEX / MDIC"/>
    <hyperlink ref="B68:F68" r:id="rId2" display="Fonte: AgroStat Brasil a partir dos dados da SECEX / MDIC"/>
  </hyperlinks>
  <printOptions horizontalCentered="1" verticalCentered="1"/>
  <pageMargins left="3.937007874015748E-2" right="3.937007874015748E-2" top="0" bottom="0" header="0" footer="0"/>
  <pageSetup paperSize="9" scale="92" orientation="landscape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Gastao Giometti</dc:creator>
  <cp:lastModifiedBy>Gastao Giometti</cp:lastModifiedBy>
  <dcterms:created xsi:type="dcterms:W3CDTF">2023-03-10T20:01:12Z</dcterms:created>
  <dcterms:modified xsi:type="dcterms:W3CDTF">2023-03-10T20:23:47Z</dcterms:modified>
</cp:coreProperties>
</file>