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paula\Documents\Gastao\balança março\"/>
    </mc:Choice>
  </mc:AlternateContent>
  <xr:revisionPtr revIDLastSave="0" documentId="8_{98A50221-A57F-4F88-AEA3-E2912A7C06E5}" xr6:coauthVersionLast="46" xr6:coauthVersionMax="46" xr10:uidLastSave="{00000000-0000-0000-0000-000000000000}"/>
  <bookViews>
    <workbookView xWindow="-120" yWindow="-120" windowWidth="20730" windowHeight="11160" xr2:uid="{23EE4FED-1103-4571-B792-36F0A4DA0841}"/>
  </bookViews>
  <sheets>
    <sheet name="BAL RESUM." sheetId="1" r:id="rId1"/>
  </sheets>
  <externalReferences>
    <externalReference r:id="rId2"/>
  </externalReferences>
  <definedNames>
    <definedName name="_xlnm.Print_Titles" localSheetId="0">'BAL RESUM.'!$B:$B,'BAL RESUM.'!$1:$1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L2" i="1" s="1"/>
  <c r="C4" i="1"/>
  <c r="F4" i="1" s="1"/>
  <c r="D4" i="1"/>
  <c r="G4" i="1" s="1"/>
  <c r="I4" i="1"/>
  <c r="J4" i="1"/>
  <c r="O4" i="1"/>
  <c r="P4" i="1"/>
  <c r="U4" i="1"/>
  <c r="X4" i="1" s="1"/>
  <c r="V4" i="1"/>
  <c r="Y4" i="1" s="1"/>
  <c r="AA4" i="1"/>
  <c r="AB4" i="1"/>
  <c r="C6" i="1"/>
  <c r="I6" i="1" s="1"/>
  <c r="D6" i="1"/>
  <c r="E6" i="1" s="1"/>
  <c r="F6" i="1"/>
  <c r="G6" i="1"/>
  <c r="H6" i="1" s="1"/>
  <c r="J6" i="1"/>
  <c r="K6" i="1" s="1"/>
  <c r="L6" i="1"/>
  <c r="M6" i="1"/>
  <c r="N6" i="1"/>
  <c r="O6" i="1"/>
  <c r="P6" i="1"/>
  <c r="S6" i="1" s="1"/>
  <c r="T6" i="1" s="1"/>
  <c r="R6" i="1"/>
  <c r="U6" i="1"/>
  <c r="V6" i="1"/>
  <c r="W6" i="1" s="1"/>
  <c r="X6" i="1"/>
  <c r="AA6" i="1" s="1"/>
  <c r="Y6" i="1"/>
  <c r="Z6" i="1"/>
  <c r="C7" i="1"/>
  <c r="I7" i="1" s="1"/>
  <c r="D7" i="1"/>
  <c r="E7" i="1" s="1"/>
  <c r="F7" i="1"/>
  <c r="G7" i="1"/>
  <c r="H7" i="1" s="1"/>
  <c r="L7" i="1"/>
  <c r="R7" i="1" s="1"/>
  <c r="M7" i="1"/>
  <c r="N7" i="1" s="1"/>
  <c r="O7" i="1"/>
  <c r="P7" i="1"/>
  <c r="Q7" i="1" s="1"/>
  <c r="S7" i="1"/>
  <c r="T7" i="1" s="1"/>
  <c r="U7" i="1"/>
  <c r="V7" i="1"/>
  <c r="W7" i="1"/>
  <c r="X7" i="1"/>
  <c r="Y7" i="1"/>
  <c r="Z7" i="1" s="1"/>
  <c r="AA7" i="1"/>
  <c r="AB7" i="1"/>
  <c r="AC7" i="1" s="1"/>
  <c r="C8" i="1"/>
  <c r="D8" i="1"/>
  <c r="E8" i="1" s="1"/>
  <c r="F8" i="1"/>
  <c r="I8" i="1" s="1"/>
  <c r="G8" i="1"/>
  <c r="H8" i="1"/>
  <c r="L8" i="1"/>
  <c r="R8" i="1" s="1"/>
  <c r="M8" i="1"/>
  <c r="N8" i="1" s="1"/>
  <c r="O8" i="1"/>
  <c r="P8" i="1"/>
  <c r="Q8" i="1" s="1"/>
  <c r="U8" i="1"/>
  <c r="AA8" i="1" s="1"/>
  <c r="V8" i="1"/>
  <c r="W8" i="1" s="1"/>
  <c r="X8" i="1"/>
  <c r="Y8" i="1"/>
  <c r="Z8" i="1" s="1"/>
  <c r="AB8" i="1"/>
  <c r="AC8" i="1" s="1"/>
  <c r="C9" i="1"/>
  <c r="D9" i="1"/>
  <c r="E9" i="1"/>
  <c r="F9" i="1"/>
  <c r="G9" i="1"/>
  <c r="J9" i="1" s="1"/>
  <c r="K9" i="1" s="1"/>
  <c r="I9" i="1"/>
  <c r="L9" i="1"/>
  <c r="M9" i="1"/>
  <c r="N9" i="1" s="1"/>
  <c r="O9" i="1"/>
  <c r="R9" i="1" s="1"/>
  <c r="P9" i="1"/>
  <c r="Q9" i="1"/>
  <c r="U9" i="1"/>
  <c r="W9" i="1" s="1"/>
  <c r="V9" i="1"/>
  <c r="X9" i="1"/>
  <c r="Y9" i="1"/>
  <c r="Z9" i="1" s="1"/>
  <c r="C10" i="1"/>
  <c r="I10" i="1" s="1"/>
  <c r="D10" i="1"/>
  <c r="E10" i="1" s="1"/>
  <c r="F10" i="1"/>
  <c r="H10" i="1" s="1"/>
  <c r="G10" i="1"/>
  <c r="J10" i="1"/>
  <c r="K10" i="1" s="1"/>
  <c r="L10" i="1"/>
  <c r="M10" i="1"/>
  <c r="N10" i="1"/>
  <c r="O10" i="1"/>
  <c r="P10" i="1"/>
  <c r="S10" i="1" s="1"/>
  <c r="T10" i="1" s="1"/>
  <c r="R10" i="1"/>
  <c r="U10" i="1"/>
  <c r="V10" i="1"/>
  <c r="W10" i="1" s="1"/>
  <c r="X10" i="1"/>
  <c r="AA10" i="1" s="1"/>
  <c r="Y10" i="1"/>
  <c r="Z10" i="1"/>
  <c r="C11" i="1"/>
  <c r="E11" i="1" s="1"/>
  <c r="D11" i="1"/>
  <c r="F11" i="1"/>
  <c r="G11" i="1"/>
  <c r="H11" i="1" s="1"/>
  <c r="L11" i="1"/>
  <c r="R11" i="1" s="1"/>
  <c r="M11" i="1"/>
  <c r="N11" i="1" s="1"/>
  <c r="O11" i="1"/>
  <c r="P11" i="1"/>
  <c r="Q11" i="1" s="1"/>
  <c r="S11" i="1"/>
  <c r="T11" i="1" s="1"/>
  <c r="U11" i="1"/>
  <c r="V11" i="1"/>
  <c r="W11" i="1"/>
  <c r="X11" i="1"/>
  <c r="Y11" i="1"/>
  <c r="AB11" i="1" s="1"/>
  <c r="AC11" i="1" s="1"/>
  <c r="AA11" i="1"/>
  <c r="C12" i="1"/>
  <c r="I12" i="1" s="1"/>
  <c r="D12" i="1"/>
  <c r="E12" i="1" s="1"/>
  <c r="F12" i="1"/>
  <c r="G12" i="1"/>
  <c r="H12" i="1"/>
  <c r="L12" i="1"/>
  <c r="N12" i="1" s="1"/>
  <c r="M12" i="1"/>
  <c r="O12" i="1"/>
  <c r="P12" i="1"/>
  <c r="Q12" i="1" s="1"/>
  <c r="U12" i="1"/>
  <c r="V12" i="1"/>
  <c r="W12" i="1" s="1"/>
  <c r="X12" i="1"/>
  <c r="AA12" i="1" s="1"/>
  <c r="Y12" i="1"/>
  <c r="Z12" i="1" s="1"/>
  <c r="AB12" i="1"/>
  <c r="AC12" i="1" s="1"/>
  <c r="C13" i="1"/>
  <c r="D13" i="1"/>
  <c r="E13" i="1"/>
  <c r="F13" i="1"/>
  <c r="G13" i="1"/>
  <c r="J13" i="1" s="1"/>
  <c r="K13" i="1" s="1"/>
  <c r="I13" i="1"/>
  <c r="L13" i="1"/>
  <c r="M13" i="1"/>
  <c r="N13" i="1" s="1"/>
  <c r="O13" i="1"/>
  <c r="R13" i="1" s="1"/>
  <c r="P13" i="1"/>
  <c r="Q13" i="1"/>
  <c r="U13" i="1"/>
  <c r="W13" i="1" s="1"/>
  <c r="V13" i="1"/>
  <c r="AB13" i="1" s="1"/>
  <c r="X13" i="1"/>
  <c r="Y13" i="1"/>
  <c r="Z13" i="1" s="1"/>
  <c r="C14" i="1"/>
  <c r="I14" i="1" s="1"/>
  <c r="D14" i="1"/>
  <c r="E14" i="1" s="1"/>
  <c r="F14" i="1"/>
  <c r="H14" i="1" s="1"/>
  <c r="G14" i="1"/>
  <c r="J14" i="1"/>
  <c r="K14" i="1" s="1"/>
  <c r="L14" i="1"/>
  <c r="M14" i="1"/>
  <c r="N14" i="1"/>
  <c r="O14" i="1"/>
  <c r="P14" i="1"/>
  <c r="S14" i="1" s="1"/>
  <c r="T14" i="1" s="1"/>
  <c r="R14" i="1"/>
  <c r="U14" i="1"/>
  <c r="V14" i="1"/>
  <c r="W14" i="1" s="1"/>
  <c r="X14" i="1"/>
  <c r="AA14" i="1" s="1"/>
  <c r="Y14" i="1"/>
  <c r="Z14" i="1"/>
  <c r="C15" i="1"/>
  <c r="E15" i="1" s="1"/>
  <c r="D15" i="1"/>
  <c r="J15" i="1" s="1"/>
  <c r="F15" i="1"/>
  <c r="G15" i="1"/>
  <c r="H15" i="1" s="1"/>
  <c r="L15" i="1"/>
  <c r="R15" i="1" s="1"/>
  <c r="M15" i="1"/>
  <c r="N15" i="1" s="1"/>
  <c r="O15" i="1"/>
  <c r="Q15" i="1" s="1"/>
  <c r="P15" i="1"/>
  <c r="S15" i="1"/>
  <c r="T15" i="1" s="1"/>
  <c r="U15" i="1"/>
  <c r="V15" i="1"/>
  <c r="W15" i="1"/>
  <c r="X15" i="1"/>
  <c r="Y15" i="1"/>
  <c r="AB15" i="1" s="1"/>
  <c r="AC15" i="1" s="1"/>
  <c r="AA15" i="1"/>
  <c r="C16" i="1"/>
  <c r="I16" i="1" s="1"/>
  <c r="D16" i="1"/>
  <c r="E16" i="1" s="1"/>
  <c r="F16" i="1"/>
  <c r="G16" i="1"/>
  <c r="H16" i="1"/>
  <c r="L16" i="1"/>
  <c r="M16" i="1"/>
  <c r="O16" i="1"/>
  <c r="P16" i="1"/>
  <c r="U16" i="1"/>
  <c r="V16" i="1"/>
  <c r="W16" i="1" s="1"/>
  <c r="X16" i="1"/>
  <c r="Y16" i="1"/>
  <c r="AB16" i="1"/>
  <c r="C17" i="1"/>
  <c r="D17" i="1"/>
  <c r="E17" i="1"/>
  <c r="F17" i="1"/>
  <c r="G17" i="1"/>
  <c r="J17" i="1" s="1"/>
  <c r="I17" i="1"/>
  <c r="L17" i="1"/>
  <c r="M17" i="1"/>
  <c r="O17" i="1"/>
  <c r="R17" i="1" s="1"/>
  <c r="P17" i="1"/>
  <c r="Q17" i="1"/>
  <c r="U17" i="1"/>
  <c r="V17" i="1"/>
  <c r="X17" i="1"/>
  <c r="Y17" i="1"/>
  <c r="Z17" i="1" s="1"/>
  <c r="C18" i="1"/>
  <c r="D18" i="1"/>
  <c r="E18" i="1" s="1"/>
  <c r="F18" i="1"/>
  <c r="H18" i="1" s="1"/>
  <c r="G18" i="1"/>
  <c r="J18" i="1"/>
  <c r="L18" i="1"/>
  <c r="M18" i="1"/>
  <c r="N18" i="1"/>
  <c r="O18" i="1"/>
  <c r="P18" i="1"/>
  <c r="S18" i="1" s="1"/>
  <c r="T18" i="1" s="1"/>
  <c r="R18" i="1"/>
  <c r="U18" i="1"/>
  <c r="V18" i="1"/>
  <c r="X18" i="1"/>
  <c r="AA18" i="1" s="1"/>
  <c r="Y18" i="1"/>
  <c r="Z18" i="1"/>
  <c r="C19" i="1"/>
  <c r="D19" i="1"/>
  <c r="J19" i="1" s="1"/>
  <c r="F19" i="1"/>
  <c r="G19" i="1"/>
  <c r="H19" i="1" s="1"/>
  <c r="L19" i="1"/>
  <c r="R19" i="1" s="1"/>
  <c r="M19" i="1"/>
  <c r="N19" i="1" s="1"/>
  <c r="O19" i="1"/>
  <c r="Q19" i="1" s="1"/>
  <c r="P19" i="1"/>
  <c r="S19" i="1"/>
  <c r="T19" i="1" s="1"/>
  <c r="U19" i="1"/>
  <c r="V19" i="1"/>
  <c r="W19" i="1"/>
  <c r="X19" i="1"/>
  <c r="Y19" i="1"/>
  <c r="AB19" i="1" s="1"/>
  <c r="AC19" i="1" s="1"/>
  <c r="AA19" i="1"/>
  <c r="C20" i="1"/>
  <c r="D20" i="1"/>
  <c r="F20" i="1"/>
  <c r="I20" i="1" s="1"/>
  <c r="G20" i="1"/>
  <c r="H20" i="1"/>
  <c r="L20" i="1"/>
  <c r="M20" i="1"/>
  <c r="O20" i="1"/>
  <c r="P20" i="1"/>
  <c r="U20" i="1"/>
  <c r="V20" i="1"/>
  <c r="W20" i="1" s="1"/>
  <c r="X20" i="1"/>
  <c r="Z20" i="1" s="1"/>
  <c r="Y20" i="1"/>
  <c r="AB20" i="1"/>
  <c r="C21" i="1"/>
  <c r="D21" i="1"/>
  <c r="E21" i="1"/>
  <c r="F21" i="1"/>
  <c r="G21" i="1"/>
  <c r="J21" i="1" s="1"/>
  <c r="I21" i="1"/>
  <c r="L21" i="1"/>
  <c r="M21" i="1"/>
  <c r="O21" i="1"/>
  <c r="R21" i="1" s="1"/>
  <c r="P21" i="1"/>
  <c r="Q21" i="1"/>
  <c r="U21" i="1"/>
  <c r="V21" i="1"/>
  <c r="X21" i="1"/>
  <c r="Y21" i="1"/>
  <c r="Z21" i="1" s="1"/>
  <c r="C22" i="1"/>
  <c r="D22" i="1"/>
  <c r="E22" i="1" s="1"/>
  <c r="F22" i="1"/>
  <c r="G22" i="1"/>
  <c r="J22" i="1"/>
  <c r="L22" i="1"/>
  <c r="M22" i="1"/>
  <c r="N22" i="1"/>
  <c r="O22" i="1"/>
  <c r="P22" i="1"/>
  <c r="S22" i="1" s="1"/>
  <c r="R22" i="1"/>
  <c r="U22" i="1"/>
  <c r="V22" i="1"/>
  <c r="X22" i="1"/>
  <c r="AA22" i="1" s="1"/>
  <c r="Y22" i="1"/>
  <c r="Z22" i="1"/>
  <c r="C23" i="1"/>
  <c r="D23" i="1"/>
  <c r="F23" i="1"/>
  <c r="G23" i="1"/>
  <c r="L23" i="1"/>
  <c r="R23" i="1" s="1"/>
  <c r="M23" i="1"/>
  <c r="N23" i="1" s="1"/>
  <c r="O23" i="1"/>
  <c r="Q23" i="1" s="1"/>
  <c r="P23" i="1"/>
  <c r="S23" i="1"/>
  <c r="T23" i="1" s="1"/>
  <c r="U23" i="1"/>
  <c r="V23" i="1"/>
  <c r="W23" i="1"/>
  <c r="X23" i="1"/>
  <c r="Y23" i="1"/>
  <c r="AB23" i="1" s="1"/>
  <c r="AC23" i="1" s="1"/>
  <c r="AA23" i="1"/>
  <c r="C24" i="1"/>
  <c r="I24" i="1" s="1"/>
  <c r="D24" i="1"/>
  <c r="F24" i="1"/>
  <c r="G24" i="1"/>
  <c r="H24" i="1"/>
  <c r="L24" i="1"/>
  <c r="M24" i="1"/>
  <c r="O24" i="1"/>
  <c r="P24" i="1"/>
  <c r="U24" i="1"/>
  <c r="V24" i="1"/>
  <c r="W24" i="1" s="1"/>
  <c r="X24" i="1"/>
  <c r="Y24" i="1"/>
  <c r="AB24" i="1"/>
  <c r="C25" i="1"/>
  <c r="D25" i="1"/>
  <c r="E25" i="1"/>
  <c r="F25" i="1"/>
  <c r="G25" i="1"/>
  <c r="J25" i="1" s="1"/>
  <c r="I25" i="1"/>
  <c r="L25" i="1"/>
  <c r="R25" i="1" s="1"/>
  <c r="M25" i="1"/>
  <c r="O25" i="1"/>
  <c r="P25" i="1"/>
  <c r="Q25" i="1"/>
  <c r="U25" i="1"/>
  <c r="V25" i="1"/>
  <c r="X25" i="1"/>
  <c r="Y25" i="1"/>
  <c r="C26" i="1"/>
  <c r="D26" i="1"/>
  <c r="E26" i="1" s="1"/>
  <c r="F26" i="1"/>
  <c r="G26" i="1"/>
  <c r="J26" i="1"/>
  <c r="L26" i="1"/>
  <c r="M26" i="1"/>
  <c r="S26" i="1" s="1"/>
  <c r="N26" i="1"/>
  <c r="O26" i="1"/>
  <c r="P26" i="1"/>
  <c r="Q26" i="1" s="1"/>
  <c r="R26" i="1"/>
  <c r="U26" i="1"/>
  <c r="AA26" i="1" s="1"/>
  <c r="V26" i="1"/>
  <c r="X26" i="1"/>
  <c r="Y26" i="1"/>
  <c r="Z26" i="1"/>
  <c r="C27" i="1"/>
  <c r="D27" i="1"/>
  <c r="F27" i="1"/>
  <c r="G27" i="1"/>
  <c r="L27" i="1"/>
  <c r="M27" i="1"/>
  <c r="N27" i="1" s="1"/>
  <c r="O27" i="1"/>
  <c r="Q27" i="1" s="1"/>
  <c r="P27" i="1"/>
  <c r="S27" i="1"/>
  <c r="U27" i="1"/>
  <c r="AA27" i="1" s="1"/>
  <c r="V27" i="1"/>
  <c r="X27" i="1"/>
  <c r="Y27" i="1"/>
  <c r="Z27" i="1" s="1"/>
  <c r="C28" i="1"/>
  <c r="D28" i="1"/>
  <c r="E28" i="1"/>
  <c r="F28" i="1"/>
  <c r="I28" i="1" s="1"/>
  <c r="G28" i="1"/>
  <c r="H28" i="1" s="1"/>
  <c r="L28" i="1"/>
  <c r="M28" i="1"/>
  <c r="N28" i="1"/>
  <c r="O28" i="1"/>
  <c r="R28" i="1" s="1"/>
  <c r="P28" i="1"/>
  <c r="Q28" i="1" s="1"/>
  <c r="S28" i="1"/>
  <c r="U28" i="1"/>
  <c r="V28" i="1"/>
  <c r="AB28" i="1" s="1"/>
  <c r="AC28" i="1" s="1"/>
  <c r="W28" i="1"/>
  <c r="X28" i="1"/>
  <c r="Y28" i="1"/>
  <c r="Z28" i="1"/>
  <c r="AA28" i="1"/>
  <c r="C29" i="1"/>
  <c r="I29" i="1" s="1"/>
  <c r="D29" i="1"/>
  <c r="E29" i="1" s="1"/>
  <c r="F29" i="1"/>
  <c r="G29" i="1"/>
  <c r="H29" i="1"/>
  <c r="L29" i="1"/>
  <c r="N29" i="1" s="1"/>
  <c r="M29" i="1"/>
  <c r="O29" i="1"/>
  <c r="P29" i="1"/>
  <c r="Q29" i="1" s="1"/>
  <c r="U29" i="1"/>
  <c r="V29" i="1"/>
  <c r="W29" i="1"/>
  <c r="X29" i="1"/>
  <c r="Z29" i="1" s="1"/>
  <c r="Y29" i="1"/>
  <c r="AB29" i="1"/>
  <c r="C30" i="1"/>
  <c r="D30" i="1"/>
  <c r="J30" i="1" s="1"/>
  <c r="K30" i="1" s="1"/>
  <c r="E30" i="1"/>
  <c r="F30" i="1"/>
  <c r="G30" i="1"/>
  <c r="H30" i="1"/>
  <c r="I30" i="1"/>
  <c r="L30" i="1"/>
  <c r="R30" i="1" s="1"/>
  <c r="M30" i="1"/>
  <c r="N30" i="1" s="1"/>
  <c r="O30" i="1"/>
  <c r="P30" i="1"/>
  <c r="Q30" i="1"/>
  <c r="U30" i="1"/>
  <c r="W30" i="1" s="1"/>
  <c r="V30" i="1"/>
  <c r="X30" i="1"/>
  <c r="Y30" i="1"/>
  <c r="Z30" i="1" s="1"/>
  <c r="C31" i="1"/>
  <c r="D31" i="1"/>
  <c r="E31" i="1"/>
  <c r="F31" i="1"/>
  <c r="H31" i="1" s="1"/>
  <c r="G31" i="1"/>
  <c r="J31" i="1"/>
  <c r="L31" i="1"/>
  <c r="M31" i="1"/>
  <c r="S31" i="1" s="1"/>
  <c r="T31" i="1" s="1"/>
  <c r="N31" i="1"/>
  <c r="O31" i="1"/>
  <c r="P31" i="1"/>
  <c r="Q31" i="1"/>
  <c r="R31" i="1"/>
  <c r="U31" i="1"/>
  <c r="AA31" i="1" s="1"/>
  <c r="V31" i="1"/>
  <c r="W31" i="1" s="1"/>
  <c r="X31" i="1"/>
  <c r="Y31" i="1"/>
  <c r="Z31" i="1"/>
  <c r="C32" i="1"/>
  <c r="E32" i="1" s="1"/>
  <c r="D32" i="1"/>
  <c r="F32" i="1"/>
  <c r="G32" i="1"/>
  <c r="H32" i="1" s="1"/>
  <c r="L32" i="1"/>
  <c r="M32" i="1"/>
  <c r="N32" i="1"/>
  <c r="O32" i="1"/>
  <c r="Q32" i="1" s="1"/>
  <c r="P32" i="1"/>
  <c r="S32" i="1"/>
  <c r="U32" i="1"/>
  <c r="V32" i="1"/>
  <c r="AB32" i="1" s="1"/>
  <c r="AC32" i="1" s="1"/>
  <c r="W32" i="1"/>
  <c r="X32" i="1"/>
  <c r="Y32" i="1"/>
  <c r="Z32" i="1"/>
  <c r="AA32" i="1"/>
  <c r="C33" i="1"/>
  <c r="I33" i="1" s="1"/>
  <c r="D33" i="1"/>
  <c r="E33" i="1" s="1"/>
  <c r="F33" i="1"/>
  <c r="G33" i="1"/>
  <c r="H33" i="1"/>
  <c r="L33" i="1"/>
  <c r="N33" i="1" s="1"/>
  <c r="M33" i="1"/>
  <c r="O33" i="1"/>
  <c r="P33" i="1"/>
  <c r="Q33" i="1" s="1"/>
  <c r="U33" i="1"/>
  <c r="V33" i="1"/>
  <c r="W33" i="1"/>
  <c r="X33" i="1"/>
  <c r="Z33" i="1" s="1"/>
  <c r="Y33" i="1"/>
  <c r="AB33" i="1"/>
  <c r="C34" i="1"/>
  <c r="D34" i="1"/>
  <c r="J34" i="1" s="1"/>
  <c r="K34" i="1" s="1"/>
  <c r="E34" i="1"/>
  <c r="F34" i="1"/>
  <c r="G34" i="1"/>
  <c r="H34" i="1"/>
  <c r="I34" i="1"/>
  <c r="L34" i="1"/>
  <c r="R34" i="1" s="1"/>
  <c r="M34" i="1"/>
  <c r="N34" i="1" s="1"/>
  <c r="O34" i="1"/>
  <c r="P34" i="1"/>
  <c r="Q34" i="1"/>
  <c r="U34" i="1"/>
  <c r="W34" i="1" s="1"/>
  <c r="V34" i="1"/>
  <c r="X34" i="1"/>
  <c r="Y34" i="1"/>
  <c r="Z34" i="1" s="1"/>
  <c r="C35" i="1"/>
  <c r="D35" i="1"/>
  <c r="E35" i="1"/>
  <c r="F35" i="1"/>
  <c r="H35" i="1" s="1"/>
  <c r="G35" i="1"/>
  <c r="J35" i="1"/>
  <c r="L35" i="1"/>
  <c r="M35" i="1"/>
  <c r="S35" i="1" s="1"/>
  <c r="T35" i="1" s="1"/>
  <c r="N35" i="1"/>
  <c r="O35" i="1"/>
  <c r="P35" i="1"/>
  <c r="Q35" i="1"/>
  <c r="R35" i="1"/>
  <c r="U35" i="1"/>
  <c r="AA35" i="1" s="1"/>
  <c r="V35" i="1"/>
  <c r="W35" i="1" s="1"/>
  <c r="X35" i="1"/>
  <c r="Y35" i="1"/>
  <c r="Z35" i="1"/>
  <c r="C36" i="1"/>
  <c r="E36" i="1" s="1"/>
  <c r="D36" i="1"/>
  <c r="F36" i="1"/>
  <c r="G36" i="1"/>
  <c r="H36" i="1" s="1"/>
  <c r="L36" i="1"/>
  <c r="M36" i="1"/>
  <c r="N36" i="1"/>
  <c r="O36" i="1"/>
  <c r="Q36" i="1" s="1"/>
  <c r="P36" i="1"/>
  <c r="S36" i="1"/>
  <c r="U36" i="1"/>
  <c r="V36" i="1"/>
  <c r="AB36" i="1" s="1"/>
  <c r="AC36" i="1" s="1"/>
  <c r="W36" i="1"/>
  <c r="X36" i="1"/>
  <c r="Y36" i="1"/>
  <c r="Z36" i="1"/>
  <c r="AA36" i="1"/>
  <c r="C37" i="1"/>
  <c r="I37" i="1" s="1"/>
  <c r="D37" i="1"/>
  <c r="E37" i="1" s="1"/>
  <c r="F37" i="1"/>
  <c r="G37" i="1"/>
  <c r="H37" i="1"/>
  <c r="L37" i="1"/>
  <c r="N37" i="1" s="1"/>
  <c r="M37" i="1"/>
  <c r="O37" i="1"/>
  <c r="P37" i="1"/>
  <c r="Q37" i="1" s="1"/>
  <c r="U37" i="1"/>
  <c r="V37" i="1"/>
  <c r="W37" i="1"/>
  <c r="X37" i="1"/>
  <c r="Z37" i="1" s="1"/>
  <c r="Y37" i="1"/>
  <c r="AB37" i="1"/>
  <c r="C38" i="1"/>
  <c r="D38" i="1"/>
  <c r="J38" i="1" s="1"/>
  <c r="K38" i="1" s="1"/>
  <c r="E38" i="1"/>
  <c r="F38" i="1"/>
  <c r="G38" i="1"/>
  <c r="H38" i="1"/>
  <c r="I38" i="1"/>
  <c r="L38" i="1"/>
  <c r="R38" i="1" s="1"/>
  <c r="M38" i="1"/>
  <c r="N38" i="1" s="1"/>
  <c r="O38" i="1"/>
  <c r="P38" i="1"/>
  <c r="Q38" i="1"/>
  <c r="U38" i="1"/>
  <c r="W38" i="1" s="1"/>
  <c r="V38" i="1"/>
  <c r="X38" i="1"/>
  <c r="Y38" i="1"/>
  <c r="Z38" i="1" s="1"/>
  <c r="C41" i="1"/>
  <c r="D41" i="1"/>
  <c r="J41" i="1" s="1"/>
  <c r="K41" i="1" s="1"/>
  <c r="E41" i="1"/>
  <c r="F41" i="1"/>
  <c r="G41" i="1"/>
  <c r="H41" i="1"/>
  <c r="I41" i="1"/>
  <c r="L41" i="1"/>
  <c r="R41" i="1" s="1"/>
  <c r="M41" i="1"/>
  <c r="N41" i="1" s="1"/>
  <c r="O41" i="1"/>
  <c r="P41" i="1"/>
  <c r="Q41" i="1"/>
  <c r="U41" i="1"/>
  <c r="W41" i="1" s="1"/>
  <c r="V41" i="1"/>
  <c r="X41" i="1"/>
  <c r="Y41" i="1"/>
  <c r="Z41" i="1" s="1"/>
  <c r="C42" i="1"/>
  <c r="I42" i="1" s="1"/>
  <c r="D42" i="1"/>
  <c r="E42" i="1" s="1"/>
  <c r="F42" i="1"/>
  <c r="G42" i="1"/>
  <c r="H42" i="1" s="1"/>
  <c r="J42" i="1"/>
  <c r="K42" i="1" s="1"/>
  <c r="L42" i="1"/>
  <c r="M42" i="1"/>
  <c r="N42" i="1"/>
  <c r="O42" i="1"/>
  <c r="P42" i="1"/>
  <c r="S42" i="1" s="1"/>
  <c r="T42" i="1" s="1"/>
  <c r="R42" i="1"/>
  <c r="U42" i="1"/>
  <c r="AA42" i="1" s="1"/>
  <c r="V42" i="1"/>
  <c r="W42" i="1" s="1"/>
  <c r="X42" i="1"/>
  <c r="Y42" i="1"/>
  <c r="Z42" i="1" s="1"/>
  <c r="C43" i="1"/>
  <c r="I43" i="1" s="1"/>
  <c r="D43" i="1"/>
  <c r="F43" i="1"/>
  <c r="G43" i="1"/>
  <c r="H43" i="1" s="1"/>
  <c r="L43" i="1"/>
  <c r="M43" i="1"/>
  <c r="N43" i="1" s="1"/>
  <c r="O43" i="1"/>
  <c r="Q43" i="1" s="1"/>
  <c r="P43" i="1"/>
  <c r="S43" i="1"/>
  <c r="U43" i="1"/>
  <c r="AA43" i="1" s="1"/>
  <c r="V43" i="1"/>
  <c r="W43" i="1" s="1"/>
  <c r="X43" i="1"/>
  <c r="Y43" i="1"/>
  <c r="Z43" i="1" s="1"/>
  <c r="C44" i="1"/>
  <c r="I44" i="1" s="1"/>
  <c r="D44" i="1"/>
  <c r="F44" i="1"/>
  <c r="G44" i="1"/>
  <c r="J44" i="1" s="1"/>
  <c r="K44" i="1" s="1"/>
  <c r="H44" i="1"/>
  <c r="L44" i="1"/>
  <c r="N44" i="1" s="1"/>
  <c r="M44" i="1"/>
  <c r="O44" i="1"/>
  <c r="P44" i="1"/>
  <c r="Q44" i="1" s="1"/>
  <c r="R44" i="1"/>
  <c r="U44" i="1"/>
  <c r="V44" i="1"/>
  <c r="W44" i="1" s="1"/>
  <c r="X44" i="1"/>
  <c r="AA44" i="1" s="1"/>
  <c r="Y44" i="1"/>
  <c r="Z44" i="1"/>
  <c r="C45" i="1"/>
  <c r="I45" i="1" s="1"/>
  <c r="D45" i="1"/>
  <c r="J45" i="1" s="1"/>
  <c r="F45" i="1"/>
  <c r="G45" i="1"/>
  <c r="H45" i="1"/>
  <c r="L45" i="1"/>
  <c r="R45" i="1" s="1"/>
  <c r="M45" i="1"/>
  <c r="N45" i="1" s="1"/>
  <c r="O45" i="1"/>
  <c r="P45" i="1"/>
  <c r="Q45" i="1"/>
  <c r="U45" i="1"/>
  <c r="V45" i="1"/>
  <c r="W45" i="1"/>
  <c r="X45" i="1"/>
  <c r="Y45" i="1"/>
  <c r="Z45" i="1" s="1"/>
  <c r="AA45" i="1"/>
  <c r="AB45" i="1"/>
  <c r="AC45" i="1" s="1"/>
  <c r="C46" i="1"/>
  <c r="D46" i="1"/>
  <c r="J46" i="1" s="1"/>
  <c r="K46" i="1" s="1"/>
  <c r="E46" i="1"/>
  <c r="F46" i="1"/>
  <c r="G46" i="1"/>
  <c r="H46" i="1"/>
  <c r="I46" i="1"/>
  <c r="L46" i="1"/>
  <c r="M46" i="1"/>
  <c r="S46" i="1" s="1"/>
  <c r="T46" i="1" s="1"/>
  <c r="N46" i="1"/>
  <c r="O46" i="1"/>
  <c r="P46" i="1"/>
  <c r="Q46" i="1"/>
  <c r="R46" i="1"/>
  <c r="U46" i="1"/>
  <c r="V46" i="1"/>
  <c r="W46" i="1" s="1"/>
  <c r="X46" i="1"/>
  <c r="Z46" i="1" s="1"/>
  <c r="Y46" i="1"/>
  <c r="AB46" i="1"/>
  <c r="C47" i="1"/>
  <c r="D47" i="1"/>
  <c r="E47" i="1"/>
  <c r="F47" i="1"/>
  <c r="I47" i="1" s="1"/>
  <c r="K47" i="1" s="1"/>
  <c r="G47" i="1"/>
  <c r="J47" i="1"/>
  <c r="L47" i="1"/>
  <c r="M47" i="1"/>
  <c r="N47" i="1"/>
  <c r="O47" i="1"/>
  <c r="Q47" i="1" s="1"/>
  <c r="P47" i="1"/>
  <c r="S47" i="1"/>
  <c r="U47" i="1"/>
  <c r="V47" i="1"/>
  <c r="AB47" i="1" s="1"/>
  <c r="W47" i="1"/>
  <c r="X47" i="1"/>
  <c r="Y47" i="1"/>
  <c r="Z47" i="1"/>
  <c r="AA47" i="1"/>
  <c r="AC47" i="1"/>
  <c r="C48" i="1"/>
  <c r="D48" i="1"/>
  <c r="E48" i="1" s="1"/>
  <c r="F48" i="1"/>
  <c r="G48" i="1"/>
  <c r="L48" i="1"/>
  <c r="M48" i="1"/>
  <c r="O48" i="1"/>
  <c r="P48" i="1"/>
  <c r="U48" i="1"/>
  <c r="V48" i="1"/>
  <c r="W48" i="1"/>
  <c r="X48" i="1"/>
  <c r="Z48" i="1" s="1"/>
  <c r="Y48" i="1"/>
  <c r="AB48" i="1"/>
  <c r="C49" i="1"/>
  <c r="D49" i="1"/>
  <c r="F49" i="1"/>
  <c r="G49" i="1"/>
  <c r="L49" i="1"/>
  <c r="M49" i="1"/>
  <c r="N49" i="1"/>
  <c r="O49" i="1"/>
  <c r="P49" i="1"/>
  <c r="S49" i="1"/>
  <c r="U49" i="1"/>
  <c r="V49" i="1"/>
  <c r="AB49" i="1" s="1"/>
  <c r="AC49" i="1" s="1"/>
  <c r="W49" i="1"/>
  <c r="X49" i="1"/>
  <c r="Y49" i="1"/>
  <c r="Z49" i="1"/>
  <c r="AA49" i="1"/>
  <c r="C50" i="1"/>
  <c r="I50" i="1" s="1"/>
  <c r="D50" i="1"/>
  <c r="F50" i="1"/>
  <c r="G50" i="1"/>
  <c r="H50" i="1"/>
  <c r="L50" i="1"/>
  <c r="M50" i="1"/>
  <c r="O50" i="1"/>
  <c r="P50" i="1"/>
  <c r="U50" i="1"/>
  <c r="V50" i="1"/>
  <c r="W50" i="1"/>
  <c r="X50" i="1"/>
  <c r="Y50" i="1"/>
  <c r="AB50" i="1"/>
  <c r="C51" i="1"/>
  <c r="D51" i="1"/>
  <c r="J51" i="1" s="1"/>
  <c r="E51" i="1"/>
  <c r="F51" i="1"/>
  <c r="G51" i="1"/>
  <c r="H51" i="1"/>
  <c r="I51" i="1"/>
  <c r="L51" i="1"/>
  <c r="R51" i="1" s="1"/>
  <c r="M51" i="1"/>
  <c r="O51" i="1"/>
  <c r="P51" i="1"/>
  <c r="Q51" i="1"/>
  <c r="U51" i="1"/>
  <c r="V51" i="1"/>
  <c r="X51" i="1"/>
  <c r="Y51" i="1"/>
  <c r="C52" i="1"/>
  <c r="D52" i="1"/>
  <c r="E52" i="1"/>
  <c r="F52" i="1"/>
  <c r="G52" i="1"/>
  <c r="J52" i="1"/>
  <c r="L52" i="1"/>
  <c r="M52" i="1"/>
  <c r="S52" i="1" s="1"/>
  <c r="N52" i="1"/>
  <c r="O52" i="1"/>
  <c r="P52" i="1"/>
  <c r="Q52" i="1"/>
  <c r="R52" i="1"/>
  <c r="U52" i="1"/>
  <c r="AA52" i="1" s="1"/>
  <c r="V52" i="1"/>
  <c r="X52" i="1"/>
  <c r="Y52" i="1"/>
  <c r="Z52" i="1"/>
  <c r="C53" i="1"/>
  <c r="D53" i="1"/>
  <c r="F53" i="1"/>
  <c r="G53" i="1"/>
  <c r="L53" i="1"/>
  <c r="M53" i="1"/>
  <c r="N53" i="1"/>
  <c r="O53" i="1"/>
  <c r="P53" i="1"/>
  <c r="S53" i="1"/>
  <c r="U53" i="1"/>
  <c r="V53" i="1"/>
  <c r="AB53" i="1" s="1"/>
  <c r="AC53" i="1" s="1"/>
  <c r="W53" i="1"/>
  <c r="X53" i="1"/>
  <c r="Y53" i="1"/>
  <c r="Z53" i="1"/>
  <c r="AA53" i="1"/>
  <c r="C54" i="1"/>
  <c r="I54" i="1" s="1"/>
  <c r="D54" i="1"/>
  <c r="F54" i="1"/>
  <c r="G54" i="1"/>
  <c r="H54" i="1"/>
  <c r="L54" i="1"/>
  <c r="M54" i="1"/>
  <c r="O54" i="1"/>
  <c r="P54" i="1"/>
  <c r="U54" i="1"/>
  <c r="V54" i="1"/>
  <c r="W54" i="1"/>
  <c r="X54" i="1"/>
  <c r="Y54" i="1"/>
  <c r="AB54" i="1"/>
  <c r="C55" i="1"/>
  <c r="D55" i="1"/>
  <c r="J55" i="1" s="1"/>
  <c r="K55" i="1" s="1"/>
  <c r="E55" i="1"/>
  <c r="F55" i="1"/>
  <c r="G55" i="1"/>
  <c r="H55" i="1"/>
  <c r="I55" i="1"/>
  <c r="L55" i="1"/>
  <c r="R55" i="1" s="1"/>
  <c r="M55" i="1"/>
  <c r="O55" i="1"/>
  <c r="P55" i="1"/>
  <c r="Q55" i="1"/>
  <c r="U55" i="1"/>
  <c r="V55" i="1"/>
  <c r="X55" i="1"/>
  <c r="Y55" i="1"/>
  <c r="C56" i="1"/>
  <c r="D56" i="1"/>
  <c r="E56" i="1"/>
  <c r="F56" i="1"/>
  <c r="G56" i="1"/>
  <c r="J56" i="1"/>
  <c r="L56" i="1"/>
  <c r="M56" i="1"/>
  <c r="S56" i="1" s="1"/>
  <c r="N56" i="1"/>
  <c r="O56" i="1"/>
  <c r="P56" i="1"/>
  <c r="Q56" i="1"/>
  <c r="R56" i="1"/>
  <c r="U56" i="1"/>
  <c r="AA56" i="1" s="1"/>
  <c r="V56" i="1"/>
  <c r="X56" i="1"/>
  <c r="Y56" i="1"/>
  <c r="Z56" i="1"/>
  <c r="C57" i="1"/>
  <c r="D57" i="1"/>
  <c r="F57" i="1"/>
  <c r="G57" i="1"/>
  <c r="L57" i="1"/>
  <c r="M57" i="1"/>
  <c r="N57" i="1"/>
  <c r="O57" i="1"/>
  <c r="P57" i="1"/>
  <c r="S57" i="1"/>
  <c r="U57" i="1"/>
  <c r="V57" i="1"/>
  <c r="AB57" i="1" s="1"/>
  <c r="W57" i="1"/>
  <c r="X57" i="1"/>
  <c r="Y57" i="1"/>
  <c r="Z57" i="1"/>
  <c r="AA57" i="1"/>
  <c r="C58" i="1"/>
  <c r="I58" i="1" s="1"/>
  <c r="D58" i="1"/>
  <c r="F58" i="1"/>
  <c r="G58" i="1"/>
  <c r="H58" i="1"/>
  <c r="L58" i="1"/>
  <c r="M58" i="1"/>
  <c r="O58" i="1"/>
  <c r="P58" i="1"/>
  <c r="U58" i="1"/>
  <c r="V58" i="1"/>
  <c r="W58" i="1"/>
  <c r="X58" i="1"/>
  <c r="Y58" i="1"/>
  <c r="AB58" i="1"/>
  <c r="U59" i="1"/>
  <c r="C61" i="1"/>
  <c r="L61" i="1"/>
  <c r="U61" i="1"/>
  <c r="C63" i="1"/>
  <c r="D63" i="1"/>
  <c r="F63" i="1"/>
  <c r="G63" i="1"/>
  <c r="I63" i="1"/>
  <c r="J63" i="1"/>
  <c r="L63" i="1"/>
  <c r="M63" i="1"/>
  <c r="O63" i="1"/>
  <c r="P63" i="1"/>
  <c r="R63" i="1"/>
  <c r="S63" i="1"/>
  <c r="U63" i="1"/>
  <c r="V63" i="1"/>
  <c r="X63" i="1"/>
  <c r="Y63" i="1"/>
  <c r="AA63" i="1"/>
  <c r="AB63" i="1"/>
  <c r="C64" i="1"/>
  <c r="D64" i="1"/>
  <c r="F64" i="1"/>
  <c r="G64" i="1"/>
  <c r="L64" i="1"/>
  <c r="M64" i="1"/>
  <c r="O64" i="1"/>
  <c r="P64" i="1"/>
  <c r="U64" i="1"/>
  <c r="V64" i="1"/>
  <c r="X64" i="1"/>
  <c r="Y64" i="1"/>
  <c r="C65" i="1"/>
  <c r="U65" i="1"/>
  <c r="C66" i="1"/>
  <c r="D66" i="1"/>
  <c r="D39" i="1" s="1"/>
  <c r="F66" i="1"/>
  <c r="C59" i="1" s="1"/>
  <c r="G66" i="1"/>
  <c r="L66" i="1"/>
  <c r="M66" i="1"/>
  <c r="M39" i="1" s="1"/>
  <c r="O66" i="1"/>
  <c r="L59" i="1" s="1"/>
  <c r="P66" i="1"/>
  <c r="U66" i="1"/>
  <c r="V66" i="1"/>
  <c r="V39" i="1" s="1"/>
  <c r="X66" i="1"/>
  <c r="X67" i="1" s="1"/>
  <c r="Y66" i="1"/>
  <c r="D67" i="1"/>
  <c r="L67" i="1"/>
  <c r="M67" i="1"/>
  <c r="V67" i="1"/>
  <c r="B69" i="1"/>
  <c r="Q49" i="1" l="1"/>
  <c r="R49" i="1"/>
  <c r="E49" i="1"/>
  <c r="I49" i="1"/>
  <c r="V59" i="1"/>
  <c r="W59" i="1" s="1"/>
  <c r="Z66" i="1"/>
  <c r="AB66" i="1"/>
  <c r="Y67" i="1"/>
  <c r="Q66" i="1"/>
  <c r="M59" i="1"/>
  <c r="N59" i="1" s="1"/>
  <c r="S66" i="1"/>
  <c r="P67" i="1"/>
  <c r="H66" i="1"/>
  <c r="D59" i="1"/>
  <c r="E59" i="1" s="1"/>
  <c r="J66" i="1"/>
  <c r="G67" i="1"/>
  <c r="G65" i="1"/>
  <c r="N64" i="1"/>
  <c r="R64" i="1"/>
  <c r="W55" i="1"/>
  <c r="AA55" i="1"/>
  <c r="AA50" i="1"/>
  <c r="Z50" i="1"/>
  <c r="E50" i="1"/>
  <c r="J50" i="1"/>
  <c r="K50" i="1" s="1"/>
  <c r="H49" i="1"/>
  <c r="J49" i="1"/>
  <c r="K49" i="1" s="1"/>
  <c r="K45" i="1"/>
  <c r="Q58" i="1"/>
  <c r="S58" i="1"/>
  <c r="N54" i="1"/>
  <c r="R54" i="1"/>
  <c r="H53" i="1"/>
  <c r="J53" i="1"/>
  <c r="H56" i="1"/>
  <c r="I56" i="1"/>
  <c r="Q54" i="1"/>
  <c r="S54" i="1"/>
  <c r="N50" i="1"/>
  <c r="R50" i="1"/>
  <c r="P65" i="1"/>
  <c r="Z64" i="1"/>
  <c r="AB64" i="1"/>
  <c r="Q64" i="1"/>
  <c r="S64" i="1"/>
  <c r="H64" i="1"/>
  <c r="J64" i="1"/>
  <c r="AC57" i="1"/>
  <c r="Q57" i="1"/>
  <c r="R57" i="1"/>
  <c r="T57" i="1" s="1"/>
  <c r="E57" i="1"/>
  <c r="I57" i="1"/>
  <c r="W56" i="1"/>
  <c r="AB56" i="1"/>
  <c r="AC56" i="1" s="1"/>
  <c r="Z55" i="1"/>
  <c r="AB55" i="1"/>
  <c r="T52" i="1"/>
  <c r="H52" i="1"/>
  <c r="I52" i="1"/>
  <c r="W51" i="1"/>
  <c r="AA51" i="1"/>
  <c r="N51" i="1"/>
  <c r="S51" i="1"/>
  <c r="T51" i="1" s="1"/>
  <c r="Q50" i="1"/>
  <c r="S50" i="1"/>
  <c r="T50" i="1" s="1"/>
  <c r="T49" i="1"/>
  <c r="R48" i="1"/>
  <c r="N48" i="1"/>
  <c r="Y65" i="1"/>
  <c r="Z54" i="1"/>
  <c r="AA54" i="1"/>
  <c r="AC54" i="1" s="1"/>
  <c r="E54" i="1"/>
  <c r="J54" i="1"/>
  <c r="K54" i="1" s="1"/>
  <c r="K52" i="1"/>
  <c r="W64" i="1"/>
  <c r="AA64" i="1"/>
  <c r="E64" i="1"/>
  <c r="I64" i="1"/>
  <c r="T56" i="1"/>
  <c r="N55" i="1"/>
  <c r="S55" i="1"/>
  <c r="T55" i="1" s="1"/>
  <c r="K51" i="1"/>
  <c r="U67" i="1"/>
  <c r="C67" i="1"/>
  <c r="U39" i="1"/>
  <c r="W66" i="1"/>
  <c r="AA66" i="1"/>
  <c r="L39" i="1"/>
  <c r="N66" i="1"/>
  <c r="R66" i="1"/>
  <c r="C39" i="1"/>
  <c r="E66" i="1"/>
  <c r="I66" i="1"/>
  <c r="L65" i="1"/>
  <c r="Z58" i="1"/>
  <c r="AA58" i="1"/>
  <c r="AC58" i="1" s="1"/>
  <c r="N58" i="1"/>
  <c r="R58" i="1"/>
  <c r="E58" i="1"/>
  <c r="J58" i="1"/>
  <c r="K58" i="1" s="1"/>
  <c r="H57" i="1"/>
  <c r="J57" i="1"/>
  <c r="K57" i="1" s="1"/>
  <c r="K56" i="1"/>
  <c r="Q53" i="1"/>
  <c r="R53" i="1"/>
  <c r="T53" i="1" s="1"/>
  <c r="E53" i="1"/>
  <c r="I53" i="1"/>
  <c r="W52" i="1"/>
  <c r="AB52" i="1"/>
  <c r="AC52" i="1" s="1"/>
  <c r="Z51" i="1"/>
  <c r="AB51" i="1"/>
  <c r="AC51" i="1" s="1"/>
  <c r="AC50" i="1"/>
  <c r="Q48" i="1"/>
  <c r="S48" i="1"/>
  <c r="T48" i="1" s="1"/>
  <c r="H48" i="1"/>
  <c r="J48" i="1"/>
  <c r="R47" i="1"/>
  <c r="T28" i="1"/>
  <c r="AA48" i="1"/>
  <c r="AC48" i="1" s="1"/>
  <c r="AA46" i="1"/>
  <c r="AC46" i="1" s="1"/>
  <c r="AB44" i="1"/>
  <c r="AC44" i="1" s="1"/>
  <c r="R43" i="1"/>
  <c r="T43" i="1" s="1"/>
  <c r="J43" i="1"/>
  <c r="K43" i="1" s="1"/>
  <c r="E43" i="1"/>
  <c r="AB42" i="1"/>
  <c r="AC42" i="1" s="1"/>
  <c r="T47" i="1"/>
  <c r="S45" i="1"/>
  <c r="T45" i="1" s="1"/>
  <c r="X65" i="1"/>
  <c r="AA65" i="1" s="1"/>
  <c r="O65" i="1"/>
  <c r="F65" i="1"/>
  <c r="I65" i="1" s="1"/>
  <c r="O67" i="1"/>
  <c r="F67" i="1"/>
  <c r="W39" i="1"/>
  <c r="N39" i="1"/>
  <c r="E39" i="1"/>
  <c r="V65" i="1"/>
  <c r="M65" i="1"/>
  <c r="D65" i="1"/>
  <c r="I48" i="1"/>
  <c r="H47" i="1"/>
  <c r="E45" i="1"/>
  <c r="S44" i="1"/>
  <c r="T44" i="1" s="1"/>
  <c r="E44" i="1"/>
  <c r="AB43" i="1"/>
  <c r="AC43" i="1" s="1"/>
  <c r="K35" i="1"/>
  <c r="T32" i="1"/>
  <c r="H27" i="1"/>
  <c r="J27" i="1"/>
  <c r="W25" i="1"/>
  <c r="AA25" i="1"/>
  <c r="N25" i="1"/>
  <c r="S25" i="1"/>
  <c r="T25" i="1" s="1"/>
  <c r="N20" i="1"/>
  <c r="R20" i="1"/>
  <c r="E20" i="1"/>
  <c r="J20" i="1"/>
  <c r="K20" i="1" s="1"/>
  <c r="Z16" i="1"/>
  <c r="AA16" i="1"/>
  <c r="Q16" i="1"/>
  <c r="S16" i="1"/>
  <c r="Q42" i="1"/>
  <c r="AB41" i="1"/>
  <c r="AB38" i="1"/>
  <c r="AA37" i="1"/>
  <c r="AC37" i="1" s="1"/>
  <c r="S37" i="1"/>
  <c r="R36" i="1"/>
  <c r="T36" i="1" s="1"/>
  <c r="J36" i="1"/>
  <c r="I35" i="1"/>
  <c r="AB34" i="1"/>
  <c r="AA33" i="1"/>
  <c r="AC33" i="1" s="1"/>
  <c r="S33" i="1"/>
  <c r="R32" i="1"/>
  <c r="J32" i="1"/>
  <c r="I31" i="1"/>
  <c r="K31" i="1" s="1"/>
  <c r="AB30" i="1"/>
  <c r="AA29" i="1"/>
  <c r="AC29" i="1" s="1"/>
  <c r="S29" i="1"/>
  <c r="J28" i="1"/>
  <c r="K28" i="1" s="1"/>
  <c r="T27" i="1"/>
  <c r="T26" i="1"/>
  <c r="H26" i="1"/>
  <c r="I26" i="1"/>
  <c r="Z25" i="1"/>
  <c r="AB25" i="1"/>
  <c r="AC25" i="1" s="1"/>
  <c r="N24" i="1"/>
  <c r="R24" i="1"/>
  <c r="E24" i="1"/>
  <c r="J24" i="1"/>
  <c r="K24" i="1" s="1"/>
  <c r="T22" i="1"/>
  <c r="Q20" i="1"/>
  <c r="S20" i="1"/>
  <c r="T20" i="1" s="1"/>
  <c r="E19" i="1"/>
  <c r="I19" i="1"/>
  <c r="K19" i="1" s="1"/>
  <c r="W18" i="1"/>
  <c r="AB18" i="1"/>
  <c r="AC18" i="1" s="1"/>
  <c r="K18" i="1"/>
  <c r="I18" i="1"/>
  <c r="AB17" i="1"/>
  <c r="K17" i="1"/>
  <c r="AA41" i="1"/>
  <c r="S41" i="1"/>
  <c r="T41" i="1" s="1"/>
  <c r="AA38" i="1"/>
  <c r="S38" i="1"/>
  <c r="T38" i="1" s="1"/>
  <c r="R37" i="1"/>
  <c r="J37" i="1"/>
  <c r="K37" i="1" s="1"/>
  <c r="I36" i="1"/>
  <c r="AB35" i="1"/>
  <c r="AC35" i="1" s="1"/>
  <c r="AA34" i="1"/>
  <c r="S34" i="1"/>
  <c r="T34" i="1" s="1"/>
  <c r="R33" i="1"/>
  <c r="J33" i="1"/>
  <c r="K33" i="1" s="1"/>
  <c r="I32" i="1"/>
  <c r="AB31" i="1"/>
  <c r="AC31" i="1" s="1"/>
  <c r="AA30" i="1"/>
  <c r="S30" i="1"/>
  <c r="T30" i="1" s="1"/>
  <c r="R29" i="1"/>
  <c r="J29" i="1"/>
  <c r="K29" i="1" s="1"/>
  <c r="AB27" i="1"/>
  <c r="AC27" i="1" s="1"/>
  <c r="W27" i="1"/>
  <c r="R27" i="1"/>
  <c r="Z24" i="1"/>
  <c r="AA24" i="1"/>
  <c r="AC24" i="1" s="1"/>
  <c r="Q24" i="1"/>
  <c r="S24" i="1"/>
  <c r="E23" i="1"/>
  <c r="I23" i="1"/>
  <c r="W22" i="1"/>
  <c r="AB22" i="1"/>
  <c r="AC22" i="1" s="1"/>
  <c r="I22" i="1"/>
  <c r="K22" i="1" s="1"/>
  <c r="AB21" i="1"/>
  <c r="AC21" i="1" s="1"/>
  <c r="K21" i="1"/>
  <c r="W17" i="1"/>
  <c r="AA17" i="1"/>
  <c r="N17" i="1"/>
  <c r="S17" i="1"/>
  <c r="T17" i="1" s="1"/>
  <c r="AC16" i="1"/>
  <c r="K15" i="1"/>
  <c r="E27" i="1"/>
  <c r="I27" i="1"/>
  <c r="W26" i="1"/>
  <c r="AB26" i="1"/>
  <c r="AC26" i="1" s="1"/>
  <c r="K26" i="1"/>
  <c r="K25" i="1"/>
  <c r="H23" i="1"/>
  <c r="J23" i="1"/>
  <c r="K23" i="1" s="1"/>
  <c r="H22" i="1"/>
  <c r="W21" i="1"/>
  <c r="AA21" i="1"/>
  <c r="N21" i="1"/>
  <c r="S21" i="1"/>
  <c r="T21" i="1" s="1"/>
  <c r="AA20" i="1"/>
  <c r="AC20" i="1" s="1"/>
  <c r="N16" i="1"/>
  <c r="R16" i="1"/>
  <c r="H25" i="1"/>
  <c r="Z23" i="1"/>
  <c r="Q22" i="1"/>
  <c r="H21" i="1"/>
  <c r="Z19" i="1"/>
  <c r="Q18" i="1"/>
  <c r="H17" i="1"/>
  <c r="Z15" i="1"/>
  <c r="Q14" i="1"/>
  <c r="H13" i="1"/>
  <c r="S12" i="1"/>
  <c r="T12" i="1" s="1"/>
  <c r="Z11" i="1"/>
  <c r="J11" i="1"/>
  <c r="Q10" i="1"/>
  <c r="AB9" i="1"/>
  <c r="AC9" i="1" s="1"/>
  <c r="H9" i="1"/>
  <c r="S8" i="1"/>
  <c r="T8" i="1" s="1"/>
  <c r="J7" i="1"/>
  <c r="K7" i="1" s="1"/>
  <c r="Q6" i="1"/>
  <c r="J16" i="1"/>
  <c r="K16" i="1" s="1"/>
  <c r="I15" i="1"/>
  <c r="AB14" i="1"/>
  <c r="AC14" i="1" s="1"/>
  <c r="AA13" i="1"/>
  <c r="AC13" i="1" s="1"/>
  <c r="S13" i="1"/>
  <c r="T13" i="1" s="1"/>
  <c r="R12" i="1"/>
  <c r="J12" i="1"/>
  <c r="K12" i="1" s="1"/>
  <c r="I11" i="1"/>
  <c r="AB10" i="1"/>
  <c r="AC10" i="1" s="1"/>
  <c r="AA9" i="1"/>
  <c r="S9" i="1"/>
  <c r="T9" i="1" s="1"/>
  <c r="J8" i="1"/>
  <c r="K8" i="1" s="1"/>
  <c r="AB6" i="1"/>
  <c r="AC6" i="1" s="1"/>
  <c r="S4" i="1"/>
  <c r="M4" i="1"/>
  <c r="R4" i="1"/>
  <c r="L4" i="1"/>
  <c r="K11" i="1" l="1"/>
  <c r="T29" i="1"/>
  <c r="K32" i="1"/>
  <c r="AC34" i="1"/>
  <c r="T37" i="1"/>
  <c r="N65" i="1"/>
  <c r="S65" i="1"/>
  <c r="R65" i="1"/>
  <c r="Q65" i="1"/>
  <c r="T54" i="1"/>
  <c r="K53" i="1"/>
  <c r="T24" i="1"/>
  <c r="T16" i="1"/>
  <c r="W65" i="1"/>
  <c r="AB65" i="1"/>
  <c r="AC55" i="1"/>
  <c r="T58" i="1"/>
  <c r="AC30" i="1"/>
  <c r="T33" i="1"/>
  <c r="K36" i="1"/>
  <c r="AC38" i="1"/>
  <c r="K27" i="1"/>
  <c r="K48" i="1"/>
  <c r="AC17" i="1"/>
  <c r="AC41" i="1"/>
  <c r="E65" i="1"/>
  <c r="J65" i="1"/>
  <c r="Z65" i="1"/>
  <c r="H65" i="1"/>
</calcChain>
</file>

<file path=xl/sharedStrings.xml><?xml version="1.0" encoding="utf-8"?>
<sst xmlns="http://schemas.openxmlformats.org/spreadsheetml/2006/main" count="202" uniqueCount="108">
  <si>
    <t>Elaboração: MAPA/SCRI/DNAC/CGEA</t>
  </si>
  <si>
    <t>Elaboração: MAPA/SCRI/DNAC</t>
  </si>
  <si>
    <t>Reprodução permitida desde que citada a fonte</t>
  </si>
  <si>
    <t>Fonte: AgroStat Brasil a partir dos dados da SECEX/Ministério da Economia</t>
  </si>
  <si>
    <t>-</t>
  </si>
  <si>
    <t>Participação %</t>
  </si>
  <si>
    <t>Agronegócio</t>
  </si>
  <si>
    <t>Demais Produtos</t>
  </si>
  <si>
    <t>Total Brasil</t>
  </si>
  <si>
    <r>
      <t>D</t>
    </r>
    <r>
      <rPr>
        <b/>
        <sz val="7"/>
        <rFont val="Arial"/>
        <family val="2"/>
      </rPr>
      <t>%</t>
    </r>
  </si>
  <si>
    <t>Saldo</t>
  </si>
  <si>
    <t>Importação (US$ milhões)</t>
  </si>
  <si>
    <t>Exportação (US$ milhões)</t>
  </si>
  <si>
    <t>Leite em pó</t>
  </si>
  <si>
    <t>LEITE EM PÓ</t>
  </si>
  <si>
    <t xml:space="preserve">Lácteos </t>
  </si>
  <si>
    <t>LÁCTEOS</t>
  </si>
  <si>
    <t>Álcool</t>
  </si>
  <si>
    <t>ÁLCOOL</t>
  </si>
  <si>
    <t>Complexo sucroalcooleiro</t>
  </si>
  <si>
    <t>COMPLEXO SUCROALCOOLEIRO</t>
  </si>
  <si>
    <t>Fibras e produtos têxteis</t>
  </si>
  <si>
    <t>FIBRAS E PRODUTOS TÊXTEIS</t>
  </si>
  <si>
    <t>Azeite de oliva</t>
  </si>
  <si>
    <t>AZEITE DE OLIVA</t>
  </si>
  <si>
    <t>Óleo de dendê ou de palma</t>
  </si>
  <si>
    <t>OLEO DE DENDÊ OU DE PALMA</t>
  </si>
  <si>
    <t>Produtos oleaginosos (exclui soja)</t>
  </si>
  <si>
    <t>PRODUTOS OLEAGINOSOS (EXCLUI SOJA)</t>
  </si>
  <si>
    <t>Hortícolas, leguminosas, raízes e tubérculos</t>
  </si>
  <si>
    <t>PRODUTOS HORTÍCOLAS, LEGUMINOSAS, RAÍZES E TUBÉRCULOS</t>
  </si>
  <si>
    <t>Salmões, frescos ou refrigerados</t>
  </si>
  <si>
    <t>SALMÕES, FRESCOS OU REFRIGERADOS</t>
  </si>
  <si>
    <t>Pescados</t>
  </si>
  <si>
    <t>PESCADOS</t>
  </si>
  <si>
    <t>Borracha natural</t>
  </si>
  <si>
    <t>BORRACHA NATURAL</t>
  </si>
  <si>
    <t>Papel</t>
  </si>
  <si>
    <t>PAPEL</t>
  </si>
  <si>
    <t>Produtos florestais</t>
  </si>
  <si>
    <t>PRODUTOS FLORESTAIS</t>
  </si>
  <si>
    <t>Arroz</t>
  </si>
  <si>
    <t>ARROZ</t>
  </si>
  <si>
    <t>Malte</t>
  </si>
  <si>
    <t>MALTE</t>
  </si>
  <si>
    <t>Trigo</t>
  </si>
  <si>
    <t>TRIGO</t>
  </si>
  <si>
    <t>Cereais, farinhas e preparações</t>
  </si>
  <si>
    <t>CEREAIS, FARINHAS E PREPARAÇÕES</t>
  </si>
  <si>
    <t>IMPORTAÇÕES DO AGRONEGÓCIO</t>
  </si>
  <si>
    <t>Lácteos</t>
  </si>
  <si>
    <t>Cacau e seus produtos</t>
  </si>
  <si>
    <t>CACAU E SEUS PRODUTOS</t>
  </si>
  <si>
    <t>Animais vivos</t>
  </si>
  <si>
    <t>ANIMAIS VIVOS (EXCETO PESCADOS)</t>
  </si>
  <si>
    <t>Frutas (inclui nozes e castanhas)</t>
  </si>
  <si>
    <t>FRUTAS (INCLUI NOZES E CASTANHAS)</t>
  </si>
  <si>
    <t>Couros e seus produtos</t>
  </si>
  <si>
    <t>COUROS, PRODUTOS DE COURO E PELETERIA</t>
  </si>
  <si>
    <t>Sucos</t>
  </si>
  <si>
    <t>SUCOS</t>
  </si>
  <si>
    <t>Fumo e seus produtos</t>
  </si>
  <si>
    <t>FUMO E SEUS PRODUTOS</t>
  </si>
  <si>
    <t>Algodão</t>
  </si>
  <si>
    <t>Café solúvel</t>
  </si>
  <si>
    <t>CAFÉ SOLÚVEL</t>
  </si>
  <si>
    <t>Café verde</t>
  </si>
  <si>
    <t>CAFÉ VERDE</t>
  </si>
  <si>
    <t>Café</t>
  </si>
  <si>
    <t>CAFÉ</t>
  </si>
  <si>
    <t>Açúcar</t>
  </si>
  <si>
    <t>AÇÚCAR DE CANA OU BETERRABA</t>
  </si>
  <si>
    <t>Complexo Sucroalcooleiro</t>
  </si>
  <si>
    <t>Milho</t>
  </si>
  <si>
    <t>MILHO</t>
  </si>
  <si>
    <t>Madeiras e suas obras</t>
  </si>
  <si>
    <t>MADEIRA</t>
  </si>
  <si>
    <t>Celulose</t>
  </si>
  <si>
    <t>CELULOSE</t>
  </si>
  <si>
    <t>Produtos Florestais</t>
  </si>
  <si>
    <t>in natura</t>
  </si>
  <si>
    <t>CARNE SUÍNA in natura</t>
  </si>
  <si>
    <t>Carne Suína</t>
  </si>
  <si>
    <t>CARNE SUÍNA</t>
  </si>
  <si>
    <t>CARNE BOVINA in natura</t>
  </si>
  <si>
    <t>Carne Bovina</t>
  </si>
  <si>
    <t>CARNE BOVINA</t>
  </si>
  <si>
    <t>CARNE DE FRANGO in natura</t>
  </si>
  <si>
    <t>Carne de Frango</t>
  </si>
  <si>
    <t>CARNE DE FRANGO</t>
  </si>
  <si>
    <t>Carnes</t>
  </si>
  <si>
    <t>CARNES</t>
  </si>
  <si>
    <t>Óleo de soja</t>
  </si>
  <si>
    <t>OLEO DE SOJA</t>
  </si>
  <si>
    <t>Farelo de soja</t>
  </si>
  <si>
    <t>FARELO DE SOJA</t>
  </si>
  <si>
    <t>Soja em grãos</t>
  </si>
  <si>
    <t>SOJA EM GRÃOS</t>
  </si>
  <si>
    <t>Complexo Soja</t>
  </si>
  <si>
    <t>COMPLEXO SOJA</t>
  </si>
  <si>
    <t>EXPORTAÇÕES DO AGRONEGÓCIO</t>
  </si>
  <si>
    <t>Preço Médio (US$/t)</t>
  </si>
  <si>
    <t>Quantidade (mil toneladas)</t>
  </si>
  <si>
    <t>Valor (US$ milhões)</t>
  </si>
  <si>
    <t>Acumulado 12 meses</t>
  </si>
  <si>
    <t>Principais Produtos</t>
  </si>
  <si>
    <t>Produtos</t>
  </si>
  <si>
    <t>BALANÇA COMERCIAL DO AGRONEGÓCIO - SÍNTESE DOS RESULTADOS DO MÊS, DO ACUMULADO NO ANO E DOZE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</si>
</sst>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  <numFmt numFmtId="167" formatCode="#,##0;[Red]\-#,##0;_(* &quot;---&quot;_);_(@_)"/>
    <numFmt numFmtId="168" formatCode="#,##0.0;[Red]\-#,##0.0;_(* &quot;---&quot;_);_(@_)"/>
  </numFmts>
  <fonts count="9" x14ac:knownFonts="1">
    <font>
      <sz val="10"/>
      <name val="Arial"/>
    </font>
    <font>
      <sz val="7"/>
      <name val="Arial"/>
      <family val="2"/>
    </font>
    <font>
      <u/>
      <sz val="10"/>
      <color indexed="12"/>
      <name val="Arial"/>
      <family val="2"/>
    </font>
    <font>
      <u/>
      <sz val="7"/>
      <color indexed="18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b/>
      <sz val="7"/>
      <name val="Symbol"/>
      <family val="1"/>
      <charset val="2"/>
    </font>
    <font>
      <i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  <bgColor indexed="9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1" xfId="2" applyFont="1" applyFill="1" applyBorder="1" applyAlignment="1" applyProtection="1">
      <alignment horizontal="left" vertical="center"/>
    </xf>
    <xf numFmtId="164" fontId="1" fillId="0" borderId="2" xfId="1" applyNumberFormat="1" applyFont="1" applyFill="1" applyBorder="1" applyAlignment="1">
      <alignment horizontal="right" vertical="center"/>
    </xf>
    <xf numFmtId="166" fontId="1" fillId="0" borderId="2" xfId="1" applyNumberFormat="1" applyFont="1" applyFill="1" applyBorder="1" applyAlignment="1">
      <alignment vertical="center"/>
    </xf>
    <xf numFmtId="166" fontId="1" fillId="0" borderId="2" xfId="1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167" fontId="1" fillId="2" borderId="0" xfId="1" applyNumberFormat="1" applyFont="1" applyFill="1" applyBorder="1" applyAlignment="1">
      <alignment vertical="center"/>
    </xf>
    <xf numFmtId="168" fontId="1" fillId="2" borderId="0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indent="2"/>
    </xf>
    <xf numFmtId="167" fontId="1" fillId="0" borderId="0" xfId="1" applyNumberFormat="1" applyFont="1" applyFill="1" applyBorder="1" applyAlignment="1">
      <alignment vertical="center"/>
    </xf>
    <xf numFmtId="168" fontId="1" fillId="0" borderId="0" xfId="1" applyNumberFormat="1" applyFont="1" applyFill="1" applyBorder="1" applyAlignment="1">
      <alignment vertical="center"/>
    </xf>
    <xf numFmtId="0" fontId="5" fillId="0" borderId="0" xfId="3" applyFont="1" applyAlignment="1">
      <alignment horizontal="left" vertical="center" wrapText="1"/>
    </xf>
    <xf numFmtId="0" fontId="5" fillId="0" borderId="0" xfId="3" applyFont="1" applyAlignment="1">
      <alignment horizontal="left" vertical="center" wrapText="1" inden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8" fontId="6" fillId="0" borderId="0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168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horizontal="center" vertical="center"/>
    </xf>
    <xf numFmtId="168" fontId="6" fillId="0" borderId="2" xfId="1" applyNumberFormat="1" applyFont="1" applyFill="1" applyBorder="1" applyAlignment="1">
      <alignment horizontal="center" vertical="center"/>
    </xf>
    <xf numFmtId="168" fontId="6" fillId="0" borderId="2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8" fontId="6" fillId="2" borderId="9" xfId="1" applyNumberFormat="1" applyFont="1" applyFill="1" applyBorder="1" applyAlignment="1">
      <alignment vertical="center"/>
    </xf>
    <xf numFmtId="3" fontId="6" fillId="2" borderId="9" xfId="1" applyNumberFormat="1" applyFont="1" applyFill="1" applyBorder="1" applyAlignment="1">
      <alignment vertical="center"/>
    </xf>
    <xf numFmtId="3" fontId="6" fillId="2" borderId="10" xfId="1" applyNumberFormat="1" applyFont="1" applyFill="1" applyBorder="1" applyAlignment="1">
      <alignment vertical="center"/>
    </xf>
    <xf numFmtId="168" fontId="6" fillId="2" borderId="11" xfId="1" applyNumberFormat="1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3" fontId="1" fillId="0" borderId="0" xfId="1" applyNumberFormat="1" applyFont="1" applyFill="1" applyBorder="1" applyAlignment="1">
      <alignment vertical="center"/>
    </xf>
    <xf numFmtId="3" fontId="1" fillId="0" borderId="14" xfId="1" applyNumberFormat="1" applyFont="1" applyFill="1" applyBorder="1" applyAlignment="1">
      <alignment vertical="center"/>
    </xf>
    <xf numFmtId="168" fontId="1" fillId="0" borderId="15" xfId="1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left" vertical="center"/>
    </xf>
    <xf numFmtId="168" fontId="6" fillId="2" borderId="0" xfId="1" applyNumberFormat="1" applyFont="1" applyFill="1" applyBorder="1" applyAlignment="1">
      <alignment vertical="center"/>
    </xf>
    <xf numFmtId="3" fontId="6" fillId="2" borderId="0" xfId="1" applyNumberFormat="1" applyFont="1" applyFill="1" applyBorder="1" applyAlignment="1">
      <alignment vertical="center"/>
    </xf>
    <xf numFmtId="3" fontId="6" fillId="2" borderId="14" xfId="1" applyNumberFormat="1" applyFont="1" applyFill="1" applyBorder="1" applyAlignment="1">
      <alignment vertical="center"/>
    </xf>
    <xf numFmtId="168" fontId="6" fillId="2" borderId="15" xfId="1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3" fontId="6" fillId="0" borderId="14" xfId="1" applyNumberFormat="1" applyFont="1" applyFill="1" applyBorder="1" applyAlignment="1">
      <alignment vertical="center"/>
    </xf>
    <xf numFmtId="168" fontId="6" fillId="0" borderId="15" xfId="1" applyNumberFormat="1" applyFont="1" applyFill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3" fontId="1" fillId="2" borderId="0" xfId="1" applyNumberFormat="1" applyFont="1" applyFill="1" applyBorder="1" applyAlignment="1">
      <alignment vertical="center"/>
    </xf>
    <xf numFmtId="3" fontId="1" fillId="2" borderId="14" xfId="1" applyNumberFormat="1" applyFont="1" applyFill="1" applyBorder="1" applyAlignment="1">
      <alignment vertical="center"/>
    </xf>
    <xf numFmtId="168" fontId="1" fillId="2" borderId="15" xfId="1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left" vertical="center" indent="1"/>
    </xf>
    <xf numFmtId="0" fontId="1" fillId="4" borderId="16" xfId="0" applyFont="1" applyFill="1" applyBorder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5" borderId="14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horizontal="center" vertical="center"/>
    </xf>
    <xf numFmtId="49" fontId="6" fillId="5" borderId="0" xfId="0" applyNumberFormat="1" applyFont="1" applyFill="1" applyAlignment="1">
      <alignment horizontal="center" vertical="center" wrapText="1"/>
    </xf>
    <xf numFmtId="49" fontId="6" fillId="5" borderId="14" xfId="0" applyNumberFormat="1" applyFont="1" applyFill="1" applyBorder="1" applyAlignment="1">
      <alignment horizontal="center" vertical="center" wrapText="1"/>
    </xf>
    <xf numFmtId="49" fontId="6" fillId="5" borderId="0" xfId="0" applyNumberFormat="1" applyFont="1" applyFill="1" applyAlignment="1">
      <alignment horizontal="center" vertical="center"/>
    </xf>
    <xf numFmtId="0" fontId="6" fillId="5" borderId="16" xfId="0" applyFont="1" applyFill="1" applyBorder="1" applyAlignment="1">
      <alignment vertical="center"/>
    </xf>
    <xf numFmtId="168" fontId="6" fillId="2" borderId="9" xfId="1" applyNumberFormat="1" applyFont="1" applyFill="1" applyBorder="1" applyAlignment="1">
      <alignment horizontal="right" vertical="center"/>
    </xf>
    <xf numFmtId="3" fontId="6" fillId="2" borderId="9" xfId="1" applyNumberFormat="1" applyFont="1" applyFill="1" applyBorder="1" applyAlignment="1">
      <alignment horizontal="right" vertical="center"/>
    </xf>
    <xf numFmtId="3" fontId="6" fillId="2" borderId="10" xfId="1" applyNumberFormat="1" applyFont="1" applyFill="1" applyBorder="1" applyAlignment="1">
      <alignment horizontal="right" vertical="center"/>
    </xf>
    <xf numFmtId="168" fontId="6" fillId="2" borderId="11" xfId="1" applyNumberFormat="1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 wrapText="1"/>
    </xf>
    <xf numFmtId="17" fontId="6" fillId="3" borderId="4" xfId="0" applyNumberFormat="1" applyFont="1" applyFill="1" applyBorder="1" applyAlignment="1">
      <alignment horizontal="center" vertical="center" wrapText="1"/>
    </xf>
    <xf numFmtId="49" fontId="7" fillId="3" borderId="18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</cellXfs>
  <cellStyles count="4">
    <cellStyle name="Hiperlink" xfId="2" builtinId="8"/>
    <cellStyle name="Normal" xfId="0" builtinId="0"/>
    <cellStyle name="Normal_Balança Janeiro-022" xfId="3" xr:uid="{909F5384-ECFD-4A93-9266-C6E3E10BD4FC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%20paula/Downloads/03_%202021%20-%20Balan&#231;a%20Comercial%20do%20Agroneg&#243;cio%20Resumida%20-%20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"/>
      <sheetName val="Ano"/>
      <sheetName val="12 meses"/>
      <sheetName val="TOTAIS"/>
    </sheetNames>
    <sheetDataSet>
      <sheetData sheetId="0">
        <row r="1">
          <cell r="C1" t="str">
            <v>Março/2020</v>
          </cell>
          <cell r="E1" t="str">
            <v>Março/2021</v>
          </cell>
          <cell r="M1" t="str">
            <v>Março</v>
          </cell>
        </row>
        <row r="3">
          <cell r="M3">
            <v>2021</v>
          </cell>
        </row>
        <row r="4">
          <cell r="A4" t="str">
            <v/>
          </cell>
          <cell r="B4" t="str">
            <v xml:space="preserve">(1º Nível) </v>
          </cell>
          <cell r="C4">
            <v>8995796524</v>
          </cell>
          <cell r="D4">
            <v>18350966553</v>
          </cell>
          <cell r="E4">
            <v>11570661969</v>
          </cell>
          <cell r="F4">
            <v>21785381244</v>
          </cell>
          <cell r="G4">
            <v>1279124126</v>
          </cell>
          <cell r="H4">
            <v>1743073497</v>
          </cell>
          <cell r="I4">
            <v>1336405010</v>
          </cell>
          <cell r="J4">
            <v>1672906924</v>
          </cell>
        </row>
        <row r="5">
          <cell r="A5" t="str">
            <v>ANIMAIS VIVOS (EXCETO PESCADOS)</v>
          </cell>
          <cell r="B5" t="str">
            <v>(1º Nível) ANIMAIS VIVOS (EXCETO PESCADOS)</v>
          </cell>
          <cell r="C5">
            <v>31176680</v>
          </cell>
          <cell r="D5">
            <v>11098367</v>
          </cell>
          <cell r="E5">
            <v>16100660</v>
          </cell>
          <cell r="F5">
            <v>2845444</v>
          </cell>
          <cell r="G5">
            <v>116301</v>
          </cell>
          <cell r="H5">
            <v>1871</v>
          </cell>
          <cell r="I5">
            <v>358887</v>
          </cell>
          <cell r="J5">
            <v>9944</v>
          </cell>
        </row>
        <row r="6">
          <cell r="A6" t="str">
            <v>BEBIDAS</v>
          </cell>
          <cell r="B6" t="str">
            <v>(1º Nível) BEBIDAS</v>
          </cell>
          <cell r="C6">
            <v>31131882</v>
          </cell>
          <cell r="D6">
            <v>25668814</v>
          </cell>
          <cell r="E6">
            <v>34665192</v>
          </cell>
          <cell r="F6">
            <v>33637592</v>
          </cell>
          <cell r="G6">
            <v>54770420</v>
          </cell>
          <cell r="H6">
            <v>29277503</v>
          </cell>
          <cell r="I6">
            <v>69578691</v>
          </cell>
          <cell r="J6">
            <v>35270862</v>
          </cell>
        </row>
        <row r="7">
          <cell r="A7" t="str">
            <v>CACAU E SEUS PRODUTOS</v>
          </cell>
          <cell r="B7" t="str">
            <v>(1º Nível) CACAU E SEUS PRODUTOS</v>
          </cell>
          <cell r="C7">
            <v>30302668</v>
          </cell>
          <cell r="D7">
            <v>7497701</v>
          </cell>
          <cell r="E7">
            <v>33128288</v>
          </cell>
          <cell r="F7">
            <v>8710671</v>
          </cell>
          <cell r="G7">
            <v>43205687</v>
          </cell>
          <cell r="H7">
            <v>14860216</v>
          </cell>
          <cell r="I7">
            <v>42989124</v>
          </cell>
          <cell r="J7">
            <v>14535452</v>
          </cell>
        </row>
        <row r="8">
          <cell r="A8" t="str">
            <v>CAFÉ</v>
          </cell>
          <cell r="B8" t="str">
            <v>(1º Nível) CAFÉ</v>
          </cell>
          <cell r="C8">
            <v>458785981</v>
          </cell>
          <cell r="D8">
            <v>191394414</v>
          </cell>
          <cell r="E8">
            <v>579382566</v>
          </cell>
          <cell r="F8">
            <v>250159827</v>
          </cell>
          <cell r="G8">
            <v>5725330</v>
          </cell>
          <cell r="H8">
            <v>453158</v>
          </cell>
          <cell r="I8">
            <v>6069415</v>
          </cell>
          <cell r="J8">
            <v>666235</v>
          </cell>
          <cell r="M8">
            <v>222280941</v>
          </cell>
          <cell r="N8">
            <v>140323289</v>
          </cell>
          <cell r="O8">
            <v>370749548</v>
          </cell>
          <cell r="P8">
            <v>221948141</v>
          </cell>
        </row>
        <row r="9">
          <cell r="A9" t="str">
            <v>CARNES</v>
          </cell>
          <cell r="B9" t="str">
            <v>(1º Nível) CARNES</v>
          </cell>
          <cell r="C9">
            <v>1380069936</v>
          </cell>
          <cell r="D9">
            <v>580295814</v>
          </cell>
          <cell r="E9">
            <v>1602761815</v>
          </cell>
          <cell r="F9">
            <v>676612794</v>
          </cell>
          <cell r="G9">
            <v>27976419</v>
          </cell>
          <cell r="H9">
            <v>4998817</v>
          </cell>
          <cell r="I9">
            <v>42216553</v>
          </cell>
          <cell r="J9">
            <v>7525084</v>
          </cell>
        </row>
        <row r="10">
          <cell r="A10" t="str">
            <v>CEREAIS, FARINHAS E PREPARAÇÕES</v>
          </cell>
          <cell r="B10" t="str">
            <v>(1º Nível) CEREAIS, FARINHAS E PREPARAÇÕES</v>
          </cell>
          <cell r="C10">
            <v>152105675</v>
          </cell>
          <cell r="D10">
            <v>636914749</v>
          </cell>
          <cell r="E10">
            <v>153428344</v>
          </cell>
          <cell r="F10">
            <v>463216742</v>
          </cell>
          <cell r="G10">
            <v>258799116</v>
          </cell>
          <cell r="H10">
            <v>993030458</v>
          </cell>
          <cell r="I10">
            <v>302595373</v>
          </cell>
          <cell r="J10">
            <v>1002088620</v>
          </cell>
        </row>
        <row r="11">
          <cell r="A11" t="str">
            <v>CHÁ, MATE E ESPECIARIAS</v>
          </cell>
          <cell r="B11" t="str">
            <v>(1º Nível) CHÁ, MATE E ESPECIARIAS</v>
          </cell>
          <cell r="C11">
            <v>31365246</v>
          </cell>
          <cell r="D11">
            <v>15012925</v>
          </cell>
          <cell r="E11">
            <v>33324078</v>
          </cell>
          <cell r="F11">
            <v>15087235</v>
          </cell>
          <cell r="G11">
            <v>3484859</v>
          </cell>
          <cell r="H11">
            <v>1336259</v>
          </cell>
          <cell r="I11">
            <v>3769947</v>
          </cell>
          <cell r="J11">
            <v>1611671</v>
          </cell>
        </row>
        <row r="12">
          <cell r="A12" t="str">
            <v>COMPLEXO SOJA</v>
          </cell>
          <cell r="B12" t="str">
            <v>(1º Nível) COMPLEXO SOJA</v>
          </cell>
          <cell r="C12">
            <v>4349547506</v>
          </cell>
          <cell r="D12">
            <v>12485998144</v>
          </cell>
          <cell r="E12">
            <v>6012687926</v>
          </cell>
          <cell r="F12">
            <v>14840736432</v>
          </cell>
          <cell r="G12">
            <v>14915127</v>
          </cell>
          <cell r="H12">
            <v>35581020</v>
          </cell>
          <cell r="I12">
            <v>30235992</v>
          </cell>
          <cell r="J12">
            <v>82579089</v>
          </cell>
        </row>
        <row r="13">
          <cell r="A13" t="str">
            <v>COMPLEXO SUCROALCOOLEIRO</v>
          </cell>
          <cell r="B13" t="str">
            <v>(1º Nível) COMPLEXO SUCROALCOOLEIRO</v>
          </cell>
          <cell r="C13">
            <v>463273274</v>
          </cell>
          <cell r="D13">
            <v>1472199103</v>
          </cell>
          <cell r="E13">
            <v>738569191</v>
          </cell>
          <cell r="F13">
            <v>2139435156</v>
          </cell>
          <cell r="G13">
            <v>118956370</v>
          </cell>
          <cell r="H13">
            <v>222342812</v>
          </cell>
          <cell r="I13">
            <v>30389698</v>
          </cell>
          <cell r="J13">
            <v>44629193</v>
          </cell>
        </row>
        <row r="14">
          <cell r="A14" t="str">
            <v>COUROS, PRODUTOS DE COURO E PELETERIA</v>
          </cell>
          <cell r="B14" t="str">
            <v>(1º Nível) COUROS, PRODUTOS DE COURO E PELETERIA</v>
          </cell>
          <cell r="C14">
            <v>126066939</v>
          </cell>
          <cell r="D14">
            <v>38497726</v>
          </cell>
          <cell r="E14">
            <v>137028894</v>
          </cell>
          <cell r="F14">
            <v>35246954</v>
          </cell>
          <cell r="G14">
            <v>12069636</v>
          </cell>
          <cell r="H14">
            <v>3193638</v>
          </cell>
          <cell r="I14">
            <v>14430168</v>
          </cell>
          <cell r="J14">
            <v>5117468</v>
          </cell>
        </row>
        <row r="15">
          <cell r="A15" t="str">
            <v>DEMAIS PRODUTOS DE ORIGEM ANIMAL</v>
          </cell>
          <cell r="B15" t="str">
            <v>(1º Nível) DEMAIS PRODUTOS DE ORIGEM ANIMAL</v>
          </cell>
          <cell r="C15">
            <v>82371308</v>
          </cell>
          <cell r="D15">
            <v>35460299</v>
          </cell>
          <cell r="E15">
            <v>83620676</v>
          </cell>
          <cell r="F15">
            <v>36208766</v>
          </cell>
          <cell r="G15">
            <v>26995630</v>
          </cell>
          <cell r="H15">
            <v>8483688</v>
          </cell>
          <cell r="I15">
            <v>32890542</v>
          </cell>
          <cell r="J15">
            <v>17283335</v>
          </cell>
        </row>
        <row r="16">
          <cell r="A16" t="str">
            <v>DEMAIS PRODUTOS DE ORIGEM VEGETAL</v>
          </cell>
          <cell r="B16" t="str">
            <v>(1º Nível) DEMAIS PRODUTOS DE ORIGEM VEGETAL</v>
          </cell>
          <cell r="C16">
            <v>97070944</v>
          </cell>
          <cell r="D16">
            <v>43750275</v>
          </cell>
          <cell r="E16">
            <v>109630380</v>
          </cell>
          <cell r="F16">
            <v>46287760</v>
          </cell>
          <cell r="G16">
            <v>58906243</v>
          </cell>
          <cell r="H16">
            <v>12903213</v>
          </cell>
          <cell r="I16">
            <v>67815052</v>
          </cell>
          <cell r="J16">
            <v>13632320</v>
          </cell>
        </row>
        <row r="17">
          <cell r="A17" t="str">
            <v>FIBRAS E PRODUTOS TÊXTEIS</v>
          </cell>
          <cell r="B17" t="str">
            <v>(1º Nível) FIBRAS E PRODUTOS TÊXTEIS</v>
          </cell>
          <cell r="C17">
            <v>255344481</v>
          </cell>
          <cell r="D17">
            <v>154967357</v>
          </cell>
          <cell r="E17">
            <v>406050108</v>
          </cell>
          <cell r="F17">
            <v>239110250</v>
          </cell>
          <cell r="G17">
            <v>57725690</v>
          </cell>
          <cell r="H17">
            <v>7000883</v>
          </cell>
          <cell r="I17">
            <v>66534811</v>
          </cell>
          <cell r="J17">
            <v>10374605</v>
          </cell>
        </row>
        <row r="18">
          <cell r="A18" t="str">
            <v>FRUTAS (INCLUI NOZES E CASTANHAS)</v>
          </cell>
          <cell r="B18" t="str">
            <v>(1º Nível) FRUTAS (INCLUI NOZES E CASTANHAS)</v>
          </cell>
          <cell r="C18">
            <v>70287892</v>
          </cell>
          <cell r="D18">
            <v>73726694</v>
          </cell>
          <cell r="E18">
            <v>86841007</v>
          </cell>
          <cell r="F18">
            <v>91769038</v>
          </cell>
          <cell r="G18">
            <v>52748009</v>
          </cell>
          <cell r="H18">
            <v>43821319</v>
          </cell>
          <cell r="I18">
            <v>42721781</v>
          </cell>
          <cell r="J18">
            <v>37340566</v>
          </cell>
        </row>
        <row r="19">
          <cell r="A19" t="str">
            <v>FUMO E SEUS PRODUTOS</v>
          </cell>
          <cell r="B19" t="str">
            <v>(1º Nível) FUMO E SEUS PRODUTOS</v>
          </cell>
          <cell r="C19">
            <v>123683700</v>
          </cell>
          <cell r="D19">
            <v>36832114</v>
          </cell>
          <cell r="E19">
            <v>133095460</v>
          </cell>
          <cell r="F19">
            <v>48937327</v>
          </cell>
          <cell r="G19">
            <v>7057946</v>
          </cell>
          <cell r="H19">
            <v>1744324</v>
          </cell>
          <cell r="I19">
            <v>4048895</v>
          </cell>
          <cell r="J19">
            <v>942187</v>
          </cell>
        </row>
        <row r="20">
          <cell r="A20" t="str">
            <v>LÁCTEOS</v>
          </cell>
          <cell r="B20" t="str">
            <v>(1º Nível) LÁCTEOS</v>
          </cell>
          <cell r="C20">
            <v>6260085</v>
          </cell>
          <cell r="D20">
            <v>2800417</v>
          </cell>
          <cell r="E20">
            <v>8139300</v>
          </cell>
          <cell r="F20">
            <v>3388620</v>
          </cell>
          <cell r="G20">
            <v>30097658</v>
          </cell>
          <cell r="H20">
            <v>9555934</v>
          </cell>
          <cell r="I20">
            <v>45869223</v>
          </cell>
          <cell r="J20">
            <v>14480273</v>
          </cell>
        </row>
        <row r="21">
          <cell r="A21" t="str">
            <v>PESCADOS</v>
          </cell>
          <cell r="B21" t="str">
            <v>(1º Nível) PESCADOS</v>
          </cell>
          <cell r="C21">
            <v>11439834</v>
          </cell>
          <cell r="D21">
            <v>2681750</v>
          </cell>
          <cell r="E21">
            <v>17273755</v>
          </cell>
          <cell r="F21">
            <v>3838776</v>
          </cell>
          <cell r="G21">
            <v>126608801</v>
          </cell>
          <cell r="H21">
            <v>35631890</v>
          </cell>
          <cell r="I21">
            <v>116528731</v>
          </cell>
          <cell r="J21">
            <v>36395399</v>
          </cell>
        </row>
        <row r="22">
          <cell r="A22" t="str">
            <v>PLANTAS VIVAS E PRODUTOS DE FLORICULTURA</v>
          </cell>
          <cell r="B22" t="str">
            <v>(1º Nível) PLANTAS VIVAS E PRODUTOS DE FLORICULTURA</v>
          </cell>
          <cell r="C22">
            <v>574917</v>
          </cell>
          <cell r="D22">
            <v>60278</v>
          </cell>
          <cell r="E22">
            <v>1086270</v>
          </cell>
          <cell r="F22">
            <v>105237</v>
          </cell>
          <cell r="G22">
            <v>3182680</v>
          </cell>
          <cell r="H22">
            <v>327951</v>
          </cell>
          <cell r="I22">
            <v>2895826</v>
          </cell>
          <cell r="J22">
            <v>219078</v>
          </cell>
        </row>
        <row r="23">
          <cell r="A23" t="str">
            <v>PRODUTOS ALIMENTÍCIOS DIVERSOS</v>
          </cell>
          <cell r="B23" t="str">
            <v>(1º Nível) PRODUTOS ALIMENTÍCIOS DIVERSOS</v>
          </cell>
          <cell r="C23">
            <v>66438637</v>
          </cell>
          <cell r="D23">
            <v>38652608</v>
          </cell>
          <cell r="E23">
            <v>67862214</v>
          </cell>
          <cell r="F23">
            <v>39674171</v>
          </cell>
          <cell r="G23">
            <v>28481218</v>
          </cell>
          <cell r="H23">
            <v>7663878</v>
          </cell>
          <cell r="I23">
            <v>30070151</v>
          </cell>
          <cell r="J23">
            <v>8970881</v>
          </cell>
        </row>
        <row r="24">
          <cell r="A24" t="str">
            <v>PRODUTOS APICOLAS</v>
          </cell>
          <cell r="B24" t="str">
            <v>(1º Nível) PRODUTOS APICOLAS</v>
          </cell>
          <cell r="C24">
            <v>6617674</v>
          </cell>
          <cell r="D24">
            <v>3273900</v>
          </cell>
          <cell r="E24">
            <v>17488381</v>
          </cell>
          <cell r="F24">
            <v>4813168</v>
          </cell>
          <cell r="G24">
            <v>0</v>
          </cell>
          <cell r="H24">
            <v>0</v>
          </cell>
          <cell r="I24">
            <v>97</v>
          </cell>
          <cell r="J24">
            <v>7</v>
          </cell>
        </row>
        <row r="25">
          <cell r="A25" t="str">
            <v>PRODUTOS FLORESTAIS</v>
          </cell>
          <cell r="B25" t="str">
            <v>(1º Nível) PRODUTOS FLORESTAIS</v>
          </cell>
          <cell r="C25">
            <v>1021184758</v>
          </cell>
          <cell r="D25">
            <v>2245138223</v>
          </cell>
          <cell r="E25">
            <v>1049833761</v>
          </cell>
          <cell r="F25">
            <v>2499889363</v>
          </cell>
          <cell r="G25">
            <v>116834807</v>
          </cell>
          <cell r="H25">
            <v>110474847</v>
          </cell>
          <cell r="I25">
            <v>146832877</v>
          </cell>
          <cell r="J25">
            <v>132757207</v>
          </cell>
        </row>
        <row r="26">
          <cell r="A26" t="str">
            <v>PRODUTOS HORTÍCOLAS, LEGUMINOSAS, RAÍZES E TUBÉRCULOS</v>
          </cell>
          <cell r="B26" t="str">
            <v>(1º Nível) PRODUTOS HORTÍCOLAS, LEGUMINOSAS, RAÍZES E TUBÉRCULOS</v>
          </cell>
          <cell r="C26">
            <v>12252107</v>
          </cell>
          <cell r="D26">
            <v>15758652</v>
          </cell>
          <cell r="E26">
            <v>18856380</v>
          </cell>
          <cell r="F26">
            <v>22196720</v>
          </cell>
          <cell r="G26">
            <v>95297367</v>
          </cell>
          <cell r="H26">
            <v>101181054</v>
          </cell>
          <cell r="I26">
            <v>79728557</v>
          </cell>
          <cell r="J26">
            <v>102923333</v>
          </cell>
        </row>
        <row r="27">
          <cell r="A27" t="str">
            <v>PRODUTOS OLEAGINOSOS (EXCLUI SOJA)</v>
          </cell>
          <cell r="B27" t="str">
            <v>(1º Nível) PRODUTOS OLEAGINOSOS (EXCLUI SOJA)</v>
          </cell>
          <cell r="C27">
            <v>19108136</v>
          </cell>
          <cell r="D27">
            <v>41483290</v>
          </cell>
          <cell r="E27">
            <v>33171348</v>
          </cell>
          <cell r="F27">
            <v>47731641</v>
          </cell>
          <cell r="G27">
            <v>106727509</v>
          </cell>
          <cell r="H27">
            <v>84433128</v>
          </cell>
          <cell r="I27">
            <v>128667045</v>
          </cell>
          <cell r="J27">
            <v>89941134</v>
          </cell>
        </row>
        <row r="28">
          <cell r="A28" t="str">
            <v>RAÇÕES PARA ANIMAIS</v>
          </cell>
          <cell r="B28" t="str">
            <v>(1º Nível) RAÇÕES PARA ANIMAIS</v>
          </cell>
          <cell r="C28">
            <v>23129100</v>
          </cell>
          <cell r="D28">
            <v>23221230</v>
          </cell>
          <cell r="E28">
            <v>32506937</v>
          </cell>
          <cell r="F28">
            <v>32242569</v>
          </cell>
          <cell r="G28">
            <v>27471505</v>
          </cell>
          <cell r="H28">
            <v>14472403</v>
          </cell>
          <cell r="I28">
            <v>28614957</v>
          </cell>
          <cell r="J28">
            <v>13389333</v>
          </cell>
        </row>
        <row r="29">
          <cell r="A29" t="str">
            <v>SUCOS</v>
          </cell>
          <cell r="B29" t="str">
            <v>(1º Nível) SUCOS</v>
          </cell>
          <cell r="C29">
            <v>146207164</v>
          </cell>
          <cell r="D29">
            <v>168581709</v>
          </cell>
          <cell r="E29">
            <v>164129038</v>
          </cell>
          <cell r="F29">
            <v>203498991</v>
          </cell>
          <cell r="G29">
            <v>969798</v>
          </cell>
          <cell r="H29">
            <v>303233</v>
          </cell>
          <cell r="I29">
            <v>552617</v>
          </cell>
          <cell r="J29">
            <v>223648</v>
          </cell>
        </row>
        <row r="30">
          <cell r="A30" t="str">
            <v/>
          </cell>
          <cell r="B30" t="str">
            <v xml:space="preserve">(2º Nível) </v>
          </cell>
          <cell r="C30">
            <v>8995796524</v>
          </cell>
          <cell r="D30">
            <v>18350966553</v>
          </cell>
          <cell r="E30">
            <v>11570661969</v>
          </cell>
          <cell r="F30">
            <v>21785381244</v>
          </cell>
          <cell r="G30">
            <v>1279124126</v>
          </cell>
          <cell r="H30">
            <v>1743073497</v>
          </cell>
          <cell r="I30">
            <v>1336405010</v>
          </cell>
          <cell r="J30">
            <v>1672906924</v>
          </cell>
        </row>
        <row r="31">
          <cell r="A31" t="str">
            <v>ABACATES</v>
          </cell>
          <cell r="B31" t="str">
            <v>(2º Nível) ABACATES</v>
          </cell>
          <cell r="C31">
            <v>3007557</v>
          </cell>
          <cell r="D31">
            <v>1501718</v>
          </cell>
          <cell r="E31">
            <v>1731849</v>
          </cell>
          <cell r="F31">
            <v>799826</v>
          </cell>
        </row>
        <row r="32">
          <cell r="A32" t="str">
            <v>ABACAXIS</v>
          </cell>
          <cell r="B32" t="str">
            <v>(2º Nível) ABACAXIS</v>
          </cell>
          <cell r="C32">
            <v>172233</v>
          </cell>
          <cell r="D32">
            <v>255336</v>
          </cell>
          <cell r="E32">
            <v>66544</v>
          </cell>
          <cell r="F32">
            <v>79992</v>
          </cell>
          <cell r="G32">
            <v>15416</v>
          </cell>
          <cell r="H32">
            <v>500</v>
          </cell>
          <cell r="I32">
            <v>0</v>
          </cell>
          <cell r="J32">
            <v>0</v>
          </cell>
        </row>
        <row r="33">
          <cell r="A33" t="str">
            <v>ABELHAS VIVAS</v>
          </cell>
          <cell r="B33" t="str">
            <v>(2º Nível) ABELHAS VIVAS</v>
          </cell>
          <cell r="C33">
            <v>175</v>
          </cell>
          <cell r="D33">
            <v>39</v>
          </cell>
          <cell r="E33">
            <v>0</v>
          </cell>
          <cell r="F33">
            <v>0</v>
          </cell>
        </row>
        <row r="34">
          <cell r="A34" t="str">
            <v>AÇÚCAR DE CANA OU BETERRABA</v>
          </cell>
          <cell r="B34" t="str">
            <v>(2º Nível) AÇÚCAR DE CANA OU BETERRABA</v>
          </cell>
          <cell r="C34">
            <v>420072892</v>
          </cell>
          <cell r="D34">
            <v>1413514290</v>
          </cell>
          <cell r="E34">
            <v>638966173</v>
          </cell>
          <cell r="F34">
            <v>1972677445</v>
          </cell>
          <cell r="G34">
            <v>113493</v>
          </cell>
          <cell r="H34">
            <v>150455</v>
          </cell>
          <cell r="I34">
            <v>353289</v>
          </cell>
          <cell r="J34">
            <v>367629</v>
          </cell>
        </row>
        <row r="35">
          <cell r="A35" t="str">
            <v>ALBUMINA, GELATINAS E OUTRAS SUBSTÂNCIAS PROTEICAS</v>
          </cell>
          <cell r="B35" t="str">
            <v>(2º Nível) ALBUMINA, GELATINAS E OUTRAS SUBSTÂNCIAS PROTEICAS</v>
          </cell>
          <cell r="C35">
            <v>42235610</v>
          </cell>
          <cell r="D35">
            <v>8244970</v>
          </cell>
          <cell r="E35">
            <v>37624000</v>
          </cell>
          <cell r="F35">
            <v>8063296</v>
          </cell>
          <cell r="G35">
            <v>8820174</v>
          </cell>
          <cell r="H35">
            <v>1240421</v>
          </cell>
          <cell r="I35">
            <v>9624919</v>
          </cell>
          <cell r="J35">
            <v>1310724</v>
          </cell>
        </row>
        <row r="36">
          <cell r="A36" t="str">
            <v>ÁLCOOL</v>
          </cell>
          <cell r="B36" t="str">
            <v>(2º Nível) ÁLCOOL</v>
          </cell>
          <cell r="C36">
            <v>41944915</v>
          </cell>
          <cell r="D36">
            <v>55599616</v>
          </cell>
          <cell r="E36">
            <v>98477501</v>
          </cell>
          <cell r="F36">
            <v>164415329</v>
          </cell>
          <cell r="G36">
            <v>115245718</v>
          </cell>
          <cell r="H36">
            <v>218237919</v>
          </cell>
          <cell r="I36">
            <v>23647646</v>
          </cell>
          <cell r="J36">
            <v>39256659</v>
          </cell>
        </row>
        <row r="37">
          <cell r="A37" t="str">
            <v>ALGODÃO E PRODUTOS TÊXTEIS DE ALGODÃO</v>
          </cell>
          <cell r="B37" t="str">
            <v>(2º Nível) ALGODÃO E PRODUTOS TÊXTEIS DE ALGODÃO</v>
          </cell>
          <cell r="C37">
            <v>243891014</v>
          </cell>
          <cell r="D37">
            <v>150159496</v>
          </cell>
          <cell r="E37">
            <v>395864820</v>
          </cell>
          <cell r="F37">
            <v>233534181</v>
          </cell>
          <cell r="G37">
            <v>53621087</v>
          </cell>
          <cell r="H37">
            <v>5516289</v>
          </cell>
          <cell r="I37">
            <v>61557705</v>
          </cell>
          <cell r="J37">
            <v>8593304</v>
          </cell>
        </row>
        <row r="38">
          <cell r="A38" t="str">
            <v>AMEIXAS</v>
          </cell>
          <cell r="B38" t="str">
            <v>(2º Nível) AMEIXAS</v>
          </cell>
          <cell r="C38">
            <v>757</v>
          </cell>
          <cell r="D38">
            <v>225</v>
          </cell>
          <cell r="E38">
            <v>842</v>
          </cell>
          <cell r="F38">
            <v>162</v>
          </cell>
          <cell r="G38">
            <v>389611</v>
          </cell>
          <cell r="H38">
            <v>181010</v>
          </cell>
          <cell r="I38">
            <v>308260</v>
          </cell>
          <cell r="J38">
            <v>117644</v>
          </cell>
        </row>
        <row r="39">
          <cell r="A39" t="str">
            <v>AMENDOIM  E PREPARAÇÕES (EXCETO OLEO)</v>
          </cell>
          <cell r="B39" t="str">
            <v>(2º Nível) AMENDOIM  E PREPARAÇÕES (EXCETO OLEO)</v>
          </cell>
          <cell r="C39">
            <v>17947311</v>
          </cell>
          <cell r="D39">
            <v>14664333</v>
          </cell>
          <cell r="E39">
            <v>17898226</v>
          </cell>
          <cell r="F39">
            <v>13694818</v>
          </cell>
          <cell r="G39">
            <v>243378</v>
          </cell>
          <cell r="H39">
            <v>126123</v>
          </cell>
          <cell r="I39">
            <v>861788</v>
          </cell>
          <cell r="J39">
            <v>727865</v>
          </cell>
        </row>
        <row r="40">
          <cell r="A40" t="str">
            <v>BANANAS</v>
          </cell>
          <cell r="B40" t="str">
            <v>(2º Nível) BANANAS</v>
          </cell>
          <cell r="C40">
            <v>2704000</v>
          </cell>
          <cell r="D40">
            <v>8826330</v>
          </cell>
          <cell r="E40">
            <v>3272858</v>
          </cell>
          <cell r="F40">
            <v>8898924</v>
          </cell>
          <cell r="G40">
            <v>74757</v>
          </cell>
          <cell r="H40">
            <v>33995</v>
          </cell>
          <cell r="I40">
            <v>0</v>
          </cell>
          <cell r="J40">
            <v>0</v>
          </cell>
        </row>
        <row r="41">
          <cell r="A41" t="str">
            <v>BEBIDAS ALCÓOLICAS</v>
          </cell>
          <cell r="B41" t="str">
            <v>(2º Nível) BEBIDAS ALCÓOLICAS</v>
          </cell>
          <cell r="C41">
            <v>12718259</v>
          </cell>
          <cell r="D41">
            <v>20624620</v>
          </cell>
          <cell r="E41">
            <v>16635692</v>
          </cell>
          <cell r="F41">
            <v>27065936</v>
          </cell>
          <cell r="G41">
            <v>37346242</v>
          </cell>
          <cell r="H41">
            <v>14452118</v>
          </cell>
          <cell r="I41">
            <v>53401497</v>
          </cell>
          <cell r="J41">
            <v>21544521</v>
          </cell>
        </row>
        <row r="42">
          <cell r="A42" t="str">
            <v>BEBIDAS NÃO ALCOÓLICAS</v>
          </cell>
          <cell r="B42" t="str">
            <v>(2º Nível) BEBIDAS NÃO ALCOÓLICAS</v>
          </cell>
          <cell r="C42">
            <v>1532921</v>
          </cell>
          <cell r="D42">
            <v>4005356</v>
          </cell>
          <cell r="E42">
            <v>1807085</v>
          </cell>
          <cell r="F42">
            <v>4917133</v>
          </cell>
          <cell r="G42">
            <v>11093812</v>
          </cell>
          <cell r="H42">
            <v>13898542</v>
          </cell>
          <cell r="I42">
            <v>12043184</v>
          </cell>
          <cell r="J42">
            <v>13208603</v>
          </cell>
        </row>
        <row r="43">
          <cell r="A43" t="str">
            <v>BORRACHA NATURAL E GOMAS NATURAIS</v>
          </cell>
          <cell r="B43" t="str">
            <v>(2º Nível) BORRACHA NATURAL E GOMAS NATURAIS</v>
          </cell>
          <cell r="C43">
            <v>28914</v>
          </cell>
          <cell r="D43">
            <v>46777</v>
          </cell>
          <cell r="E43">
            <v>72692</v>
          </cell>
          <cell r="F43">
            <v>73079</v>
          </cell>
          <cell r="G43">
            <v>29249487</v>
          </cell>
          <cell r="H43">
            <v>19510315</v>
          </cell>
          <cell r="I43">
            <v>45881222</v>
          </cell>
          <cell r="J43">
            <v>26432893</v>
          </cell>
        </row>
        <row r="44">
          <cell r="A44" t="str">
            <v>BOVINOS E BUBALINOS VIVOS</v>
          </cell>
          <cell r="B44" t="str">
            <v>(2º Nível) BOVINOS E BUBALINOS VIVOS</v>
          </cell>
          <cell r="C44">
            <v>20949724</v>
          </cell>
          <cell r="D44">
            <v>10964040</v>
          </cell>
          <cell r="E44">
            <v>6086243</v>
          </cell>
          <cell r="F44">
            <v>2675232</v>
          </cell>
          <cell r="G44">
            <v>77500</v>
          </cell>
          <cell r="H44">
            <v>1800</v>
          </cell>
          <cell r="I44">
            <v>0</v>
          </cell>
          <cell r="J44">
            <v>0</v>
          </cell>
        </row>
        <row r="45">
          <cell r="A45" t="str">
            <v>CACAU INTEIRO OU PARTIDO</v>
          </cell>
          <cell r="B45" t="str">
            <v>(2º Nível) CACAU INTEIRO OU PARTIDO</v>
          </cell>
          <cell r="C45">
            <v>87180</v>
          </cell>
          <cell r="D45">
            <v>25002</v>
          </cell>
          <cell r="E45">
            <v>36240</v>
          </cell>
          <cell r="F45">
            <v>9060</v>
          </cell>
          <cell r="G45">
            <v>28818095</v>
          </cell>
          <cell r="H45">
            <v>10016432</v>
          </cell>
          <cell r="I45">
            <v>21748856</v>
          </cell>
          <cell r="J45">
            <v>8011960</v>
          </cell>
        </row>
        <row r="46">
          <cell r="A46" t="str">
            <v>CAFÉ VERDE E CAFÉ TORRADO</v>
          </cell>
          <cell r="B46" t="str">
            <v>(2º Nível) CAFÉ VERDE E CAFÉ TORRADO</v>
          </cell>
          <cell r="C46">
            <v>411336618</v>
          </cell>
          <cell r="D46">
            <v>182837490</v>
          </cell>
          <cell r="E46">
            <v>537862416</v>
          </cell>
          <cell r="F46">
            <v>242135517</v>
          </cell>
          <cell r="G46">
            <v>5118213</v>
          </cell>
          <cell r="H46">
            <v>411414</v>
          </cell>
          <cell r="I46">
            <v>5286616</v>
          </cell>
          <cell r="J46">
            <v>560020</v>
          </cell>
        </row>
        <row r="47">
          <cell r="A47" t="str">
            <v>CAQUIS</v>
          </cell>
          <cell r="B47" t="str">
            <v>(2º Nível) CAQUIS</v>
          </cell>
          <cell r="C47">
            <v>174688</v>
          </cell>
          <cell r="D47">
            <v>85754</v>
          </cell>
          <cell r="E47">
            <v>292389</v>
          </cell>
          <cell r="F47">
            <v>113478</v>
          </cell>
        </row>
        <row r="48">
          <cell r="A48" t="str">
            <v>CARNE BOVINA</v>
          </cell>
          <cell r="B48" t="str">
            <v>(2º Nível) CARNE BOVINA</v>
          </cell>
          <cell r="C48">
            <v>635390551</v>
          </cell>
          <cell r="D48">
            <v>146938976</v>
          </cell>
          <cell r="E48">
            <v>711266469</v>
          </cell>
          <cell r="F48">
            <v>158344634</v>
          </cell>
          <cell r="G48">
            <v>17181846</v>
          </cell>
          <cell r="H48">
            <v>3431563</v>
          </cell>
          <cell r="I48">
            <v>21243515</v>
          </cell>
          <cell r="J48">
            <v>4697478</v>
          </cell>
        </row>
        <row r="49">
          <cell r="A49" t="str">
            <v>CARNE DE FRANGO</v>
          </cell>
          <cell r="B49" t="str">
            <v>(2º Nível) CARNE DE FRANGO</v>
          </cell>
          <cell r="C49">
            <v>545098112</v>
          </cell>
          <cell r="D49">
            <v>343346507</v>
          </cell>
          <cell r="E49">
            <v>589446588</v>
          </cell>
          <cell r="F49">
            <v>383935208</v>
          </cell>
          <cell r="G49">
            <v>774359</v>
          </cell>
          <cell r="H49">
            <v>349100</v>
          </cell>
          <cell r="I49">
            <v>1141215</v>
          </cell>
          <cell r="J49">
            <v>441904</v>
          </cell>
        </row>
        <row r="50">
          <cell r="A50" t="str">
            <v>CARNE DE GANSO</v>
          </cell>
          <cell r="B50" t="str">
            <v>(2º Nível) CARNE DE GANSO</v>
          </cell>
          <cell r="C50">
            <v>170</v>
          </cell>
          <cell r="D50">
            <v>20</v>
          </cell>
          <cell r="E50">
            <v>0</v>
          </cell>
          <cell r="F50">
            <v>0</v>
          </cell>
        </row>
        <row r="51">
          <cell r="A51" t="str">
            <v>CARNE DE OVINO E CAPRINO</v>
          </cell>
          <cell r="B51" t="str">
            <v>(2º Nível) CARNE DE OVINO E CAPRINO</v>
          </cell>
          <cell r="C51">
            <v>49169</v>
          </cell>
          <cell r="D51">
            <v>5017</v>
          </cell>
          <cell r="E51">
            <v>48460</v>
          </cell>
          <cell r="F51">
            <v>6045</v>
          </cell>
          <cell r="G51">
            <v>2014204</v>
          </cell>
          <cell r="H51">
            <v>296383</v>
          </cell>
          <cell r="I51">
            <v>2246594</v>
          </cell>
          <cell r="J51">
            <v>276919</v>
          </cell>
        </row>
        <row r="52">
          <cell r="A52" t="str">
            <v>CARNE DE PATO</v>
          </cell>
          <cell r="B52" t="str">
            <v>(2º Nível) CARNE DE PATO</v>
          </cell>
          <cell r="C52">
            <v>678262</v>
          </cell>
          <cell r="D52">
            <v>250740</v>
          </cell>
          <cell r="E52">
            <v>743215</v>
          </cell>
          <cell r="F52">
            <v>265921</v>
          </cell>
          <cell r="G52">
            <v>0</v>
          </cell>
          <cell r="H52">
            <v>0</v>
          </cell>
          <cell r="I52">
            <v>153208</v>
          </cell>
          <cell r="J52">
            <v>5363</v>
          </cell>
        </row>
        <row r="53">
          <cell r="A53" t="str">
            <v>CARNE DE PERU</v>
          </cell>
          <cell r="B53" t="str">
            <v>(2º Nível) CARNE DE PERU</v>
          </cell>
          <cell r="C53">
            <v>8671909</v>
          </cell>
          <cell r="D53">
            <v>3677018</v>
          </cell>
          <cell r="E53">
            <v>6797862</v>
          </cell>
          <cell r="F53">
            <v>3639426</v>
          </cell>
        </row>
        <row r="54">
          <cell r="A54" t="str">
            <v>CARNE SUÍNA</v>
          </cell>
          <cell r="B54" t="str">
            <v>(2º Nível) CARNE SUÍNA</v>
          </cell>
          <cell r="C54">
            <v>165032809</v>
          </cell>
          <cell r="D54">
            <v>71212393</v>
          </cell>
          <cell r="E54">
            <v>259825125</v>
          </cell>
          <cell r="F54">
            <v>107642127</v>
          </cell>
          <cell r="G54">
            <v>7635718</v>
          </cell>
          <cell r="H54">
            <v>874787</v>
          </cell>
          <cell r="I54">
            <v>17055387</v>
          </cell>
          <cell r="J54">
            <v>2071175</v>
          </cell>
        </row>
        <row r="55">
          <cell r="A55" t="str">
            <v>CARNES DE EQÜIDEOS</v>
          </cell>
          <cell r="B55" t="str">
            <v>(2º Nível) CARNES DE EQÜIDEOS</v>
          </cell>
          <cell r="C55">
            <v>397377</v>
          </cell>
          <cell r="D55">
            <v>146691</v>
          </cell>
          <cell r="E55">
            <v>1534493</v>
          </cell>
          <cell r="F55">
            <v>507222</v>
          </cell>
        </row>
        <row r="56">
          <cell r="A56" t="str">
            <v>CAVALOS, ASININOS E MUARES VIVOS</v>
          </cell>
          <cell r="B56" t="str">
            <v>(2º Nível) CAVALOS, ASININOS E MUARES VIVOS</v>
          </cell>
          <cell r="C56">
            <v>1047410</v>
          </cell>
          <cell r="D56">
            <v>3908</v>
          </cell>
          <cell r="E56">
            <v>75715</v>
          </cell>
          <cell r="F56">
            <v>10700</v>
          </cell>
          <cell r="G56">
            <v>0</v>
          </cell>
          <cell r="H56">
            <v>0</v>
          </cell>
          <cell r="I56">
            <v>337589</v>
          </cell>
          <cell r="J56">
            <v>9850</v>
          </cell>
        </row>
        <row r="57">
          <cell r="A57" t="str">
            <v>CELULOSE</v>
          </cell>
          <cell r="B57" t="str">
            <v>(2º Nível) CELULOSE</v>
          </cell>
          <cell r="C57">
            <v>563873678</v>
          </cell>
          <cell r="D57">
            <v>1362747682</v>
          </cell>
          <cell r="E57">
            <v>534006344</v>
          </cell>
          <cell r="F57">
            <v>1447463127</v>
          </cell>
          <cell r="G57">
            <v>15841049</v>
          </cell>
          <cell r="H57">
            <v>24596128</v>
          </cell>
          <cell r="I57">
            <v>12386474</v>
          </cell>
          <cell r="J57">
            <v>16655662</v>
          </cell>
        </row>
        <row r="58">
          <cell r="A58" t="str">
            <v>CEREAIS</v>
          </cell>
          <cell r="B58" t="str">
            <v>(2º Nível) CEREAIS</v>
          </cell>
          <cell r="C58">
            <v>123885839</v>
          </cell>
          <cell r="D58">
            <v>598963700</v>
          </cell>
          <cell r="E58">
            <v>111046430</v>
          </cell>
          <cell r="F58">
            <v>409555223</v>
          </cell>
          <cell r="G58">
            <v>197356683</v>
          </cell>
          <cell r="H58">
            <v>881024659</v>
          </cell>
          <cell r="I58">
            <v>225436280</v>
          </cell>
          <cell r="J58">
            <v>857249749</v>
          </cell>
        </row>
        <row r="59">
          <cell r="A59" t="str">
            <v>CEREJAS</v>
          </cell>
          <cell r="B59" t="str">
            <v>(2º Nível) CEREJAS</v>
          </cell>
          <cell r="C59">
            <v>5297</v>
          </cell>
          <cell r="D59">
            <v>490</v>
          </cell>
          <cell r="E59">
            <v>20190</v>
          </cell>
          <cell r="F59">
            <v>2265</v>
          </cell>
          <cell r="G59">
            <v>519671</v>
          </cell>
          <cell r="H59">
            <v>212671</v>
          </cell>
          <cell r="I59">
            <v>598708</v>
          </cell>
          <cell r="J59">
            <v>274288</v>
          </cell>
        </row>
        <row r="60">
          <cell r="A60" t="str">
            <v>CHÁ, MATE E SUAS PREPARAÇÕES</v>
          </cell>
          <cell r="B60" t="str">
            <v>(2º Nível) CHÁ, MATE E SUAS PREPARAÇÕES</v>
          </cell>
          <cell r="C60">
            <v>8006953</v>
          </cell>
          <cell r="D60">
            <v>3897586</v>
          </cell>
          <cell r="E60">
            <v>8943783</v>
          </cell>
          <cell r="F60">
            <v>5319037</v>
          </cell>
          <cell r="G60">
            <v>592830</v>
          </cell>
          <cell r="H60">
            <v>104221</v>
          </cell>
          <cell r="I60">
            <v>668606</v>
          </cell>
          <cell r="J60">
            <v>94564</v>
          </cell>
        </row>
        <row r="61">
          <cell r="A61" t="str">
            <v>COCOS</v>
          </cell>
          <cell r="B61" t="str">
            <v>(2º Nível) COCOS</v>
          </cell>
          <cell r="C61">
            <v>87428</v>
          </cell>
          <cell r="D61">
            <v>94398</v>
          </cell>
          <cell r="E61">
            <v>63396</v>
          </cell>
          <cell r="F61">
            <v>70956</v>
          </cell>
          <cell r="G61">
            <v>1081295</v>
          </cell>
          <cell r="H61">
            <v>856988</v>
          </cell>
          <cell r="I61">
            <v>977210</v>
          </cell>
          <cell r="J61">
            <v>689277</v>
          </cell>
        </row>
        <row r="62">
          <cell r="A62" t="str">
            <v>CONSERVAS E PREPARAÇÕES DE FRUTAS (EXCL. SUCOS)</v>
          </cell>
          <cell r="B62" t="str">
            <v>(2º Nível) CONSERVAS E PREPARAÇÕES DE FRUTAS (EXCL. SUCOS)</v>
          </cell>
          <cell r="C62">
            <v>5480746</v>
          </cell>
          <cell r="D62">
            <v>3326655</v>
          </cell>
          <cell r="E62">
            <v>6588602</v>
          </cell>
          <cell r="F62">
            <v>4332676</v>
          </cell>
          <cell r="G62">
            <v>3388662</v>
          </cell>
          <cell r="H62">
            <v>1825568</v>
          </cell>
          <cell r="I62">
            <v>2933000</v>
          </cell>
          <cell r="J62">
            <v>1117695</v>
          </cell>
        </row>
        <row r="63">
          <cell r="A63" t="str">
            <v>COUROS E PELES DE BOVINOS OU EQUÍDEOS</v>
          </cell>
          <cell r="B63" t="str">
            <v>(2º Nível) COUROS E PELES DE BOVINOS OU EQUÍDEOS</v>
          </cell>
          <cell r="C63">
            <v>95278977</v>
          </cell>
          <cell r="D63">
            <v>37319655</v>
          </cell>
          <cell r="E63">
            <v>110414262</v>
          </cell>
          <cell r="F63">
            <v>34090490</v>
          </cell>
          <cell r="G63">
            <v>2761360</v>
          </cell>
          <cell r="H63">
            <v>2842855</v>
          </cell>
          <cell r="I63">
            <v>4411844</v>
          </cell>
          <cell r="J63">
            <v>4666646</v>
          </cell>
        </row>
        <row r="64">
          <cell r="A64" t="str">
            <v>COUROS E PELES DE CAPRINOS</v>
          </cell>
          <cell r="B64" t="str">
            <v>(2º Nível) COUROS E PELES DE CAPRINOS</v>
          </cell>
          <cell r="C64">
            <v>54172</v>
          </cell>
          <cell r="D64">
            <v>6567</v>
          </cell>
          <cell r="E64">
            <v>183280</v>
          </cell>
          <cell r="F64">
            <v>17291</v>
          </cell>
          <cell r="G64">
            <v>8781</v>
          </cell>
          <cell r="H64">
            <v>84</v>
          </cell>
          <cell r="I64">
            <v>33620</v>
          </cell>
          <cell r="J64">
            <v>427</v>
          </cell>
        </row>
        <row r="65">
          <cell r="A65" t="str">
            <v>COUROS E PELES DE OUTROS ANIMAIS</v>
          </cell>
          <cell r="B65" t="str">
            <v>(2º Nível) COUROS E PELES DE OUTROS ANIMAIS</v>
          </cell>
          <cell r="C65">
            <v>568157</v>
          </cell>
          <cell r="D65">
            <v>2781</v>
          </cell>
          <cell r="E65">
            <v>273424</v>
          </cell>
          <cell r="F65">
            <v>1291</v>
          </cell>
          <cell r="G65">
            <v>0</v>
          </cell>
          <cell r="H65">
            <v>0</v>
          </cell>
          <cell r="I65">
            <v>9297</v>
          </cell>
          <cell r="J65">
            <v>165</v>
          </cell>
        </row>
        <row r="66">
          <cell r="A66" t="str">
            <v>COUROS E PELES DE OVINOS</v>
          </cell>
          <cell r="B66" t="str">
            <v>(2º Nível) COUROS E PELES DE OVINOS</v>
          </cell>
          <cell r="C66">
            <v>264633</v>
          </cell>
          <cell r="D66">
            <v>7615</v>
          </cell>
          <cell r="E66">
            <v>212925</v>
          </cell>
          <cell r="F66">
            <v>7850</v>
          </cell>
          <cell r="G66">
            <v>336621</v>
          </cell>
          <cell r="H66">
            <v>77254</v>
          </cell>
          <cell r="I66">
            <v>126581</v>
          </cell>
          <cell r="J66">
            <v>116556</v>
          </cell>
        </row>
        <row r="67">
          <cell r="A67" t="str">
            <v>COUROS E PELES DE RÉPTEIS</v>
          </cell>
          <cell r="B67" t="str">
            <v>(2º Nível) COUROS E PELES DE RÉPTEIS</v>
          </cell>
          <cell r="C67">
            <v>7</v>
          </cell>
          <cell r="D67">
            <v>5</v>
          </cell>
          <cell r="E67">
            <v>350</v>
          </cell>
          <cell r="F67">
            <v>2</v>
          </cell>
        </row>
        <row r="68">
          <cell r="A68" t="str">
            <v>COUROS E PELES DE SUÍNOS</v>
          </cell>
          <cell r="B68" t="str">
            <v>(2º Nível) COUROS E PELES DE SUÍNOS</v>
          </cell>
          <cell r="C68">
            <v>30878</v>
          </cell>
          <cell r="D68">
            <v>5312</v>
          </cell>
          <cell r="E68">
            <v>0</v>
          </cell>
          <cell r="F68">
            <v>0</v>
          </cell>
        </row>
        <row r="69">
          <cell r="A69" t="str">
            <v>CRUSTÁCEOS E MOLUSCOS</v>
          </cell>
          <cell r="B69" t="str">
            <v>(2º Nível) CRUSTÁCEOS E MOLUSCOS</v>
          </cell>
          <cell r="C69">
            <v>67223</v>
          </cell>
          <cell r="D69">
            <v>5894</v>
          </cell>
          <cell r="E69">
            <v>655814</v>
          </cell>
          <cell r="F69">
            <v>88210</v>
          </cell>
          <cell r="G69">
            <v>3260288</v>
          </cell>
          <cell r="H69">
            <v>715009</v>
          </cell>
          <cell r="I69">
            <v>3237039</v>
          </cell>
          <cell r="J69">
            <v>820207</v>
          </cell>
        </row>
        <row r="70">
          <cell r="A70" t="str">
            <v>DAMASCOS</v>
          </cell>
          <cell r="B70" t="str">
            <v>(2º Nível) DAMASCOS</v>
          </cell>
          <cell r="C70">
            <v>374</v>
          </cell>
          <cell r="D70">
            <v>58</v>
          </cell>
          <cell r="E70">
            <v>304</v>
          </cell>
          <cell r="F70">
            <v>33</v>
          </cell>
          <cell r="G70">
            <v>799551</v>
          </cell>
          <cell r="H70">
            <v>260964</v>
          </cell>
          <cell r="I70">
            <v>526757</v>
          </cell>
          <cell r="J70">
            <v>150899</v>
          </cell>
        </row>
        <row r="71">
          <cell r="A71" t="str">
            <v>DEMAIS  PRODUTOS LÁCTEOS</v>
          </cell>
          <cell r="B71" t="str">
            <v>(2º Nível) DEMAIS  PRODUTOS LÁCTEOS</v>
          </cell>
          <cell r="C71">
            <v>985364</v>
          </cell>
          <cell r="D71">
            <v>353722</v>
          </cell>
          <cell r="E71">
            <v>2052421</v>
          </cell>
          <cell r="F71">
            <v>623798</v>
          </cell>
          <cell r="G71">
            <v>1953270</v>
          </cell>
          <cell r="H71">
            <v>269055</v>
          </cell>
          <cell r="I71">
            <v>2313026</v>
          </cell>
          <cell r="J71">
            <v>584118</v>
          </cell>
        </row>
        <row r="72">
          <cell r="A72" t="str">
            <v>DEMAIS AÇÚCARES</v>
          </cell>
          <cell r="B72" t="str">
            <v>(2º Nível) DEMAIS AÇÚCARES</v>
          </cell>
          <cell r="C72">
            <v>1255467</v>
          </cell>
          <cell r="D72">
            <v>3085197</v>
          </cell>
          <cell r="E72">
            <v>1125517</v>
          </cell>
          <cell r="F72">
            <v>2342382</v>
          </cell>
          <cell r="G72">
            <v>3597159</v>
          </cell>
          <cell r="H72">
            <v>3954438</v>
          </cell>
          <cell r="I72">
            <v>6388763</v>
          </cell>
          <cell r="J72">
            <v>5004905</v>
          </cell>
        </row>
        <row r="73">
          <cell r="A73" t="str">
            <v>DEMAIS ÁLCOOIS</v>
          </cell>
          <cell r="B73" t="str">
            <v>(2º Nível) DEMAIS ÁLCOOIS</v>
          </cell>
          <cell r="C73">
            <v>793488</v>
          </cell>
          <cell r="D73">
            <v>366960</v>
          </cell>
          <cell r="E73">
            <v>451782</v>
          </cell>
          <cell r="F73">
            <v>244480</v>
          </cell>
          <cell r="G73">
            <v>1122760</v>
          </cell>
          <cell r="H73">
            <v>899733</v>
          </cell>
          <cell r="I73">
            <v>1180646</v>
          </cell>
          <cell r="J73">
            <v>1034086</v>
          </cell>
        </row>
        <row r="74">
          <cell r="A74" t="str">
            <v>DEMAIS CARNES, MIUDEZAS E PREPARAÇÕES</v>
          </cell>
          <cell r="B74" t="str">
            <v>(2º Nível) DEMAIS CARNES, MIUDEZAS E PREPARAÇÕES</v>
          </cell>
          <cell r="C74">
            <v>24751577</v>
          </cell>
          <cell r="D74">
            <v>14718452</v>
          </cell>
          <cell r="E74">
            <v>33099603</v>
          </cell>
          <cell r="F74">
            <v>22272211</v>
          </cell>
          <cell r="G74">
            <v>370292</v>
          </cell>
          <cell r="H74">
            <v>46984</v>
          </cell>
          <cell r="I74">
            <v>376634</v>
          </cell>
          <cell r="J74">
            <v>32245</v>
          </cell>
        </row>
        <row r="75">
          <cell r="A75" t="str">
            <v>DEMAIS FIBRAS E PRODUTOS TÊXTEIS</v>
          </cell>
          <cell r="B75" t="str">
            <v>(2º Nível) DEMAIS FIBRAS E PRODUTOS TÊXTEIS</v>
          </cell>
          <cell r="C75">
            <v>3870723</v>
          </cell>
          <cell r="D75">
            <v>3013538</v>
          </cell>
          <cell r="E75">
            <v>4018368</v>
          </cell>
          <cell r="F75">
            <v>3271445</v>
          </cell>
          <cell r="G75">
            <v>1568763</v>
          </cell>
          <cell r="H75">
            <v>1315730</v>
          </cell>
          <cell r="I75">
            <v>1883715</v>
          </cell>
          <cell r="J75">
            <v>1466869</v>
          </cell>
        </row>
        <row r="76">
          <cell r="A76" t="str">
            <v>DEMAIS PRODUTOS APÍCOLAS</v>
          </cell>
          <cell r="B76" t="str">
            <v>(2º Nível) DEMAIS PRODUTOS APÍCOLAS</v>
          </cell>
          <cell r="C76">
            <v>381674</v>
          </cell>
          <cell r="D76">
            <v>4223</v>
          </cell>
          <cell r="E76">
            <v>1125383</v>
          </cell>
          <cell r="F76">
            <v>4878</v>
          </cell>
        </row>
        <row r="77">
          <cell r="A77" t="str">
            <v>ENZIMAS E SEUS CONCENTRADOS</v>
          </cell>
          <cell r="B77" t="str">
            <v>(2º Nível) ENZIMAS E SEUS CONCENTRADOS</v>
          </cell>
          <cell r="C77">
            <v>4329280</v>
          </cell>
          <cell r="D77">
            <v>546159</v>
          </cell>
          <cell r="E77">
            <v>3316560</v>
          </cell>
          <cell r="F77">
            <v>473495</v>
          </cell>
          <cell r="G77">
            <v>14406120</v>
          </cell>
          <cell r="H77">
            <v>1480337</v>
          </cell>
          <cell r="I77">
            <v>17993887</v>
          </cell>
          <cell r="J77">
            <v>1823478</v>
          </cell>
        </row>
        <row r="78">
          <cell r="A78" t="str">
            <v>ESPECIARIAS</v>
          </cell>
          <cell r="B78" t="str">
            <v>(2º Nível) ESPECIARIAS</v>
          </cell>
          <cell r="C78">
            <v>23358293</v>
          </cell>
          <cell r="D78">
            <v>11115339</v>
          </cell>
          <cell r="E78">
            <v>24380295</v>
          </cell>
          <cell r="F78">
            <v>9768198</v>
          </cell>
          <cell r="G78">
            <v>2892029</v>
          </cell>
          <cell r="H78">
            <v>1232038</v>
          </cell>
          <cell r="I78">
            <v>3101341</v>
          </cell>
          <cell r="J78">
            <v>1517107</v>
          </cell>
        </row>
        <row r="79">
          <cell r="A79" t="str">
            <v>EXTRATOS DE CAFÉ E SUCEDÂNEOS DO CAFÉ</v>
          </cell>
          <cell r="B79" t="str">
            <v>(2º Nível) EXTRATOS DE CAFÉ E SUCEDÂNEOS DO CAFÉ</v>
          </cell>
          <cell r="C79">
            <v>47449363</v>
          </cell>
          <cell r="D79">
            <v>8556924</v>
          </cell>
          <cell r="E79">
            <v>41520150</v>
          </cell>
          <cell r="F79">
            <v>8024310</v>
          </cell>
          <cell r="G79">
            <v>607117</v>
          </cell>
          <cell r="H79">
            <v>41744</v>
          </cell>
          <cell r="I79">
            <v>782799</v>
          </cell>
          <cell r="J79">
            <v>106215</v>
          </cell>
        </row>
        <row r="80">
          <cell r="A80" t="str">
            <v>EXTRATOS TANANTES E TINTORIAIS,  TANINOS E SEUS DERIVADOS,  MAT. CORANTES DE ORIG. VEG.</v>
          </cell>
          <cell r="B80" t="str">
            <v>(2º Nível) EXTRATOS TANANTES E TINTORIAIS,  TANINOS E SEUS DERIVADOS,  MAT. CORANTES DE ORIG. VEG.</v>
          </cell>
          <cell r="C80">
            <v>4719928</v>
          </cell>
          <cell r="D80">
            <v>2598009</v>
          </cell>
          <cell r="E80">
            <v>3688970</v>
          </cell>
          <cell r="F80">
            <v>1847113</v>
          </cell>
          <cell r="G80">
            <v>1725765</v>
          </cell>
          <cell r="H80">
            <v>328152</v>
          </cell>
          <cell r="I80">
            <v>2044898</v>
          </cell>
          <cell r="J80">
            <v>445364</v>
          </cell>
        </row>
        <row r="81">
          <cell r="A81" t="str">
            <v>FARELO DE SOJA</v>
          </cell>
          <cell r="B81" t="str">
            <v>(2º Nível) FARELO DE SOJA</v>
          </cell>
          <cell r="C81">
            <v>521595066</v>
          </cell>
          <cell r="D81">
            <v>1516523023</v>
          </cell>
          <cell r="E81">
            <v>538665879</v>
          </cell>
          <cell r="F81">
            <v>1232645380</v>
          </cell>
          <cell r="G81">
            <v>51303</v>
          </cell>
          <cell r="H81">
            <v>16016</v>
          </cell>
          <cell r="I81">
            <v>86363</v>
          </cell>
          <cell r="J81">
            <v>21374</v>
          </cell>
        </row>
        <row r="82">
          <cell r="A82" t="str">
            <v>FIGOS</v>
          </cell>
          <cell r="B82" t="str">
            <v>(2º Nível) FIGOS</v>
          </cell>
          <cell r="C82">
            <v>361445</v>
          </cell>
          <cell r="D82">
            <v>110982</v>
          </cell>
          <cell r="E82">
            <v>661100</v>
          </cell>
          <cell r="F82">
            <v>195225</v>
          </cell>
          <cell r="G82">
            <v>0</v>
          </cell>
          <cell r="H82">
            <v>0</v>
          </cell>
          <cell r="I82">
            <v>15917</v>
          </cell>
          <cell r="J82">
            <v>4000</v>
          </cell>
        </row>
        <row r="83">
          <cell r="A83" t="str">
            <v>FUMO NÃO MANUFATURADO E DESPERDÍCIOS DE FUMO</v>
          </cell>
          <cell r="B83" t="str">
            <v>(2º Nível) FUMO NÃO MANUFATURADO E DESPERDÍCIOS DE FUMO</v>
          </cell>
          <cell r="C83">
            <v>115759798</v>
          </cell>
          <cell r="D83">
            <v>35218359</v>
          </cell>
          <cell r="E83">
            <v>123713398</v>
          </cell>
          <cell r="F83">
            <v>46407275</v>
          </cell>
          <cell r="G83">
            <v>3984034</v>
          </cell>
          <cell r="H83">
            <v>1287780</v>
          </cell>
          <cell r="I83">
            <v>1396335</v>
          </cell>
          <cell r="J83">
            <v>663228</v>
          </cell>
        </row>
        <row r="84">
          <cell r="A84" t="str">
            <v>GALOS E GALINHAS VIVOS</v>
          </cell>
          <cell r="B84" t="str">
            <v>(2º Nível) GALOS E GALINHAS VIVOS</v>
          </cell>
          <cell r="C84">
            <v>8454359</v>
          </cell>
          <cell r="D84">
            <v>86101</v>
          </cell>
          <cell r="E84">
            <v>9067915</v>
          </cell>
          <cell r="F84">
            <v>112771</v>
          </cell>
        </row>
        <row r="85">
          <cell r="A85" t="str">
            <v>GOIABAS</v>
          </cell>
          <cell r="B85" t="str">
            <v>(2º Nível) GOIABAS</v>
          </cell>
          <cell r="C85">
            <v>48330</v>
          </cell>
          <cell r="D85">
            <v>18529</v>
          </cell>
          <cell r="E85">
            <v>105333</v>
          </cell>
          <cell r="F85">
            <v>45249</v>
          </cell>
        </row>
        <row r="86">
          <cell r="A86" t="str">
            <v>GOMAS, RESINAS E DEMAIS SUCOS E EXTRATOS VEGETAIS</v>
          </cell>
          <cell r="B86" t="str">
            <v>(2º Nível) GOMAS, RESINAS E DEMAIS SUCOS E EXTRATOS VEGETAIS</v>
          </cell>
          <cell r="C86">
            <v>13926153</v>
          </cell>
          <cell r="D86">
            <v>3488016</v>
          </cell>
          <cell r="E86">
            <v>13667720</v>
          </cell>
          <cell r="F86">
            <v>5234683</v>
          </cell>
          <cell r="G86">
            <v>12051060</v>
          </cell>
          <cell r="H86">
            <v>1281600</v>
          </cell>
          <cell r="I86">
            <v>14038266</v>
          </cell>
          <cell r="J86">
            <v>1436459</v>
          </cell>
        </row>
        <row r="87">
          <cell r="A87" t="str">
            <v>GORDURAS e OLEOS DE ORIGEM ANIMAL</v>
          </cell>
          <cell r="B87" t="str">
            <v>(2º Nível) GORDURAS e OLEOS DE ORIGEM ANIMAL</v>
          </cell>
          <cell r="C87">
            <v>1653335</v>
          </cell>
          <cell r="D87">
            <v>969079</v>
          </cell>
          <cell r="E87">
            <v>3603291</v>
          </cell>
          <cell r="F87">
            <v>2194313</v>
          </cell>
          <cell r="G87">
            <v>4444212</v>
          </cell>
          <cell r="H87">
            <v>4677153</v>
          </cell>
          <cell r="I87">
            <v>9998521</v>
          </cell>
          <cell r="J87">
            <v>11378695</v>
          </cell>
        </row>
        <row r="88">
          <cell r="A88" t="str">
            <v>IOGURTE E LEITELHO</v>
          </cell>
          <cell r="B88" t="str">
            <v>(2º Nível) IOGURTE E LEITELHO</v>
          </cell>
          <cell r="C88">
            <v>101516</v>
          </cell>
          <cell r="D88">
            <v>75699</v>
          </cell>
          <cell r="E88">
            <v>84977</v>
          </cell>
          <cell r="F88">
            <v>67398</v>
          </cell>
          <cell r="G88">
            <v>206269</v>
          </cell>
          <cell r="H88">
            <v>44169</v>
          </cell>
          <cell r="I88">
            <v>586384</v>
          </cell>
          <cell r="J88">
            <v>187657</v>
          </cell>
        </row>
        <row r="89">
          <cell r="A89" t="str">
            <v>KIWIS</v>
          </cell>
          <cell r="B89" t="str">
            <v>(2º Nível) KIWIS</v>
          </cell>
          <cell r="C89">
            <v>13973</v>
          </cell>
          <cell r="D89">
            <v>4265</v>
          </cell>
          <cell r="E89">
            <v>10376</v>
          </cell>
          <cell r="F89">
            <v>4288</v>
          </cell>
          <cell r="G89">
            <v>2092940</v>
          </cell>
          <cell r="H89">
            <v>1239161</v>
          </cell>
          <cell r="I89">
            <v>3260796</v>
          </cell>
          <cell r="J89">
            <v>1660272</v>
          </cell>
        </row>
        <row r="90">
          <cell r="A90" t="str">
            <v>LÃ OU PELOS FINOS E PRODUTOS TÊXTEIS DE LÃ OU PELOS FINOS</v>
          </cell>
          <cell r="B90" t="str">
            <v>(2º Nível) LÃ OU PELOS FINOS E PRODUTOS TÊXTEIS DE LÃ OU PELOS FINOS</v>
          </cell>
          <cell r="C90">
            <v>1510597</v>
          </cell>
          <cell r="D90">
            <v>385600</v>
          </cell>
          <cell r="E90">
            <v>2145297</v>
          </cell>
          <cell r="F90">
            <v>757737</v>
          </cell>
          <cell r="G90">
            <v>1356145</v>
          </cell>
          <cell r="H90">
            <v>76085</v>
          </cell>
          <cell r="I90">
            <v>805906</v>
          </cell>
          <cell r="J90">
            <v>36884</v>
          </cell>
        </row>
        <row r="91">
          <cell r="A91" t="str">
            <v>LARANJAS</v>
          </cell>
          <cell r="B91" t="str">
            <v>(2º Nível) LARANJAS</v>
          </cell>
          <cell r="C91">
            <v>30668</v>
          </cell>
          <cell r="D91">
            <v>38366</v>
          </cell>
          <cell r="E91">
            <v>213736</v>
          </cell>
          <cell r="F91">
            <v>847412</v>
          </cell>
          <cell r="G91">
            <v>3288591</v>
          </cell>
          <cell r="H91">
            <v>3798091</v>
          </cell>
          <cell r="I91">
            <v>2675303</v>
          </cell>
          <cell r="J91">
            <v>2982364</v>
          </cell>
        </row>
        <row r="92">
          <cell r="A92" t="str">
            <v>LEITE CONDENSADO E CREME DE LEITE</v>
          </cell>
          <cell r="B92" t="str">
            <v>(2º Nível) LEITE CONDENSADO E CREME DE LEITE</v>
          </cell>
          <cell r="C92">
            <v>3125228</v>
          </cell>
          <cell r="D92">
            <v>1756455</v>
          </cell>
          <cell r="E92">
            <v>2993104</v>
          </cell>
          <cell r="F92">
            <v>1692742</v>
          </cell>
        </row>
        <row r="93">
          <cell r="A93" t="str">
            <v>LEITE FLUIDO E LEITE EM PÓ</v>
          </cell>
          <cell r="B93" t="str">
            <v>(2º Nível) LEITE FLUIDO E LEITE EM PÓ</v>
          </cell>
          <cell r="C93">
            <v>162483</v>
          </cell>
          <cell r="D93">
            <v>193970</v>
          </cell>
          <cell r="E93">
            <v>238031</v>
          </cell>
          <cell r="F93">
            <v>437672</v>
          </cell>
          <cell r="G93">
            <v>16955315</v>
          </cell>
          <cell r="H93">
            <v>5637875</v>
          </cell>
          <cell r="I93">
            <v>26068416</v>
          </cell>
          <cell r="J93">
            <v>8589000</v>
          </cell>
        </row>
        <row r="94">
          <cell r="A94" t="str">
            <v>LIMÕES E LIMAS</v>
          </cell>
          <cell r="B94" t="str">
            <v>(2º Nível) LIMÕES E LIMAS</v>
          </cell>
          <cell r="C94">
            <v>9266302</v>
          </cell>
          <cell r="D94">
            <v>12586703</v>
          </cell>
          <cell r="E94">
            <v>9730444</v>
          </cell>
          <cell r="F94">
            <v>12039716</v>
          </cell>
          <cell r="G94">
            <v>248749</v>
          </cell>
          <cell r="H94">
            <v>203586</v>
          </cell>
          <cell r="I94">
            <v>210883</v>
          </cell>
          <cell r="J94">
            <v>193490</v>
          </cell>
        </row>
        <row r="95">
          <cell r="A95" t="str">
            <v>LINHO E PRODUTOS DE LINHO</v>
          </cell>
          <cell r="B95" t="str">
            <v>(2º Nível) LINHO E PRODUTOS DE LINHO</v>
          </cell>
          <cell r="C95">
            <v>190222</v>
          </cell>
          <cell r="D95">
            <v>9594</v>
          </cell>
          <cell r="E95">
            <v>29889</v>
          </cell>
          <cell r="F95">
            <v>3028</v>
          </cell>
          <cell r="G95">
            <v>450309</v>
          </cell>
          <cell r="H95">
            <v>85399</v>
          </cell>
          <cell r="I95">
            <v>2036712</v>
          </cell>
          <cell r="J95">
            <v>275759</v>
          </cell>
        </row>
        <row r="96">
          <cell r="A96" t="str">
            <v>MAÇÃS</v>
          </cell>
          <cell r="B96" t="str">
            <v>(2º Nível) MAÇÃS</v>
          </cell>
          <cell r="C96">
            <v>10354977</v>
          </cell>
          <cell r="D96">
            <v>15129322</v>
          </cell>
          <cell r="E96">
            <v>20929038</v>
          </cell>
          <cell r="F96">
            <v>27218562</v>
          </cell>
          <cell r="G96">
            <v>6005619</v>
          </cell>
          <cell r="H96">
            <v>6864570</v>
          </cell>
          <cell r="I96">
            <v>4116426</v>
          </cell>
          <cell r="J96">
            <v>4405467</v>
          </cell>
        </row>
        <row r="97">
          <cell r="A97" t="str">
            <v>MADEIRA</v>
          </cell>
          <cell r="B97" t="str">
            <v>(2º Nível) MADEIRA</v>
          </cell>
          <cell r="C97">
            <v>305206714</v>
          </cell>
          <cell r="D97">
            <v>707701313</v>
          </cell>
          <cell r="E97">
            <v>384984594</v>
          </cell>
          <cell r="F97">
            <v>897089207</v>
          </cell>
          <cell r="G97">
            <v>9510819</v>
          </cell>
          <cell r="H97">
            <v>8009979</v>
          </cell>
          <cell r="I97">
            <v>13696602</v>
          </cell>
          <cell r="J97">
            <v>12917922</v>
          </cell>
        </row>
        <row r="98">
          <cell r="A98" t="str">
            <v>MAMÕES (PAPAIA)</v>
          </cell>
          <cell r="B98" t="str">
            <v>(2º Nível) MAMÕES (PAPAIA)</v>
          </cell>
          <cell r="C98">
            <v>3968089</v>
          </cell>
          <cell r="D98">
            <v>4203314</v>
          </cell>
          <cell r="E98">
            <v>5105091</v>
          </cell>
          <cell r="F98">
            <v>4929812</v>
          </cell>
        </row>
        <row r="99">
          <cell r="A99" t="str">
            <v>MANGAS</v>
          </cell>
          <cell r="B99" t="str">
            <v>(2º Nível) MANGAS</v>
          </cell>
          <cell r="C99">
            <v>9779465</v>
          </cell>
          <cell r="D99">
            <v>10457889</v>
          </cell>
          <cell r="E99">
            <v>11604991</v>
          </cell>
          <cell r="F99">
            <v>10565615</v>
          </cell>
        </row>
        <row r="100">
          <cell r="A100" t="str">
            <v>MANGOSTOES</v>
          </cell>
          <cell r="B100" t="str">
            <v>(2º Nível) MANGOSTOES</v>
          </cell>
          <cell r="C100">
            <v>31</v>
          </cell>
          <cell r="D100">
            <v>75</v>
          </cell>
          <cell r="E100">
            <v>171</v>
          </cell>
          <cell r="F100">
            <v>270</v>
          </cell>
        </row>
        <row r="101">
          <cell r="A101" t="str">
            <v>MANTEIGA E DEMAIS GORDURAS LÁCTEAS</v>
          </cell>
          <cell r="B101" t="str">
            <v>(2º Nível) MANTEIGA E DEMAIS GORDURAS LÁCTEAS</v>
          </cell>
          <cell r="C101">
            <v>147901</v>
          </cell>
          <cell r="D101">
            <v>32075</v>
          </cell>
          <cell r="E101">
            <v>178659</v>
          </cell>
          <cell r="F101">
            <v>46331</v>
          </cell>
          <cell r="G101">
            <v>892628</v>
          </cell>
          <cell r="H101">
            <v>164874</v>
          </cell>
          <cell r="I101">
            <v>3663015</v>
          </cell>
          <cell r="J101">
            <v>901503</v>
          </cell>
        </row>
        <row r="102">
          <cell r="A102" t="str">
            <v>MEL NATURAL</v>
          </cell>
          <cell r="B102" t="str">
            <v>(2º Nível) MEL NATURAL</v>
          </cell>
          <cell r="C102">
            <v>6236000</v>
          </cell>
          <cell r="D102">
            <v>3269677</v>
          </cell>
          <cell r="E102">
            <v>16362998</v>
          </cell>
          <cell r="F102">
            <v>4808290</v>
          </cell>
          <cell r="G102">
            <v>0</v>
          </cell>
          <cell r="H102">
            <v>0</v>
          </cell>
          <cell r="I102">
            <v>97</v>
          </cell>
          <cell r="J102">
            <v>7</v>
          </cell>
        </row>
        <row r="103">
          <cell r="A103" t="str">
            <v>MELANCIAS</v>
          </cell>
          <cell r="B103" t="str">
            <v>(2º Nível) MELANCIAS</v>
          </cell>
          <cell r="C103">
            <v>825860</v>
          </cell>
          <cell r="D103">
            <v>1846050</v>
          </cell>
          <cell r="E103">
            <v>1353934</v>
          </cell>
          <cell r="F103">
            <v>2942088</v>
          </cell>
        </row>
        <row r="104">
          <cell r="A104" t="str">
            <v>MELÕES</v>
          </cell>
          <cell r="B104" t="str">
            <v>(2º Nível) MELÕES</v>
          </cell>
          <cell r="C104">
            <v>5702624</v>
          </cell>
          <cell r="D104">
            <v>10616831</v>
          </cell>
          <cell r="E104">
            <v>6262192</v>
          </cell>
          <cell r="F104">
            <v>11206041</v>
          </cell>
        </row>
        <row r="105">
          <cell r="A105" t="str">
            <v>MORANGOS</v>
          </cell>
          <cell r="B105" t="str">
            <v>(2º Nível) MORANGOS</v>
          </cell>
          <cell r="C105">
            <v>44249</v>
          </cell>
          <cell r="D105">
            <v>15897</v>
          </cell>
          <cell r="E105">
            <v>13084</v>
          </cell>
          <cell r="F105">
            <v>3291</v>
          </cell>
          <cell r="G105">
            <v>819516</v>
          </cell>
          <cell r="H105">
            <v>653037</v>
          </cell>
          <cell r="I105">
            <v>692850</v>
          </cell>
          <cell r="J105">
            <v>511471</v>
          </cell>
        </row>
        <row r="106">
          <cell r="A106" t="str">
            <v>NOZES E CASTANHAS</v>
          </cell>
          <cell r="B106" t="str">
            <v>(2º Nível) NOZES E CASTANHAS</v>
          </cell>
          <cell r="C106">
            <v>12735246</v>
          </cell>
          <cell r="D106">
            <v>2641811</v>
          </cell>
          <cell r="E106">
            <v>8975245</v>
          </cell>
          <cell r="F106">
            <v>2469522</v>
          </cell>
          <cell r="G106">
            <v>6334716</v>
          </cell>
          <cell r="H106">
            <v>989894</v>
          </cell>
          <cell r="I106">
            <v>3523191</v>
          </cell>
          <cell r="J106">
            <v>687188</v>
          </cell>
        </row>
        <row r="107">
          <cell r="A107" t="str">
            <v>OLEO DE SOJA</v>
          </cell>
          <cell r="B107" t="str">
            <v>(2º Nível) OLEO DE SOJA</v>
          </cell>
          <cell r="C107">
            <v>85421474</v>
          </cell>
          <cell r="D107">
            <v>116245084</v>
          </cell>
          <cell r="E107">
            <v>117518514</v>
          </cell>
          <cell r="F107">
            <v>118011585</v>
          </cell>
          <cell r="G107">
            <v>6632345</v>
          </cell>
          <cell r="H107">
            <v>8009164</v>
          </cell>
          <cell r="I107">
            <v>3044219</v>
          </cell>
          <cell r="J107">
            <v>3375145</v>
          </cell>
        </row>
        <row r="108">
          <cell r="A108" t="str">
            <v>OLEOS ESSENCIAIS</v>
          </cell>
          <cell r="B108" t="str">
            <v>(2º Nível) OLEOS ESSENCIAIS</v>
          </cell>
          <cell r="C108">
            <v>22481443</v>
          </cell>
          <cell r="D108">
            <v>6655013</v>
          </cell>
          <cell r="E108">
            <v>25052865</v>
          </cell>
          <cell r="F108">
            <v>4455096</v>
          </cell>
          <cell r="G108">
            <v>6703050</v>
          </cell>
          <cell r="H108">
            <v>171334</v>
          </cell>
          <cell r="I108">
            <v>8375116</v>
          </cell>
          <cell r="J108">
            <v>244265</v>
          </cell>
        </row>
        <row r="109">
          <cell r="A109" t="str">
            <v>OLEOS VEGETAIS</v>
          </cell>
          <cell r="B109" t="str">
            <v>(2º Nível) OLEOS VEGETAIS</v>
          </cell>
          <cell r="C109">
            <v>18081282</v>
          </cell>
          <cell r="D109">
            <v>38975059</v>
          </cell>
          <cell r="E109">
            <v>28891139</v>
          </cell>
          <cell r="F109">
            <v>41032265</v>
          </cell>
          <cell r="G109">
            <v>105048958</v>
          </cell>
          <cell r="H109">
            <v>83097159</v>
          </cell>
          <cell r="I109">
            <v>126672407</v>
          </cell>
          <cell r="J109">
            <v>87947939</v>
          </cell>
        </row>
        <row r="110">
          <cell r="A110" t="str">
            <v>OSSOS, OSSEÍNAS, CARAPAÇAS E FARINHAS DE CARNE E MIUDEZAS</v>
          </cell>
          <cell r="B110" t="str">
            <v>(2º Nível) OSSOS, OSSEÍNAS, CARAPAÇAS E FARINHAS DE CARNE E MIUDEZAS</v>
          </cell>
          <cell r="C110">
            <v>10161606</v>
          </cell>
          <cell r="D110">
            <v>16380514</v>
          </cell>
          <cell r="E110">
            <v>10514372</v>
          </cell>
          <cell r="F110">
            <v>16548176</v>
          </cell>
          <cell r="G110">
            <v>606694</v>
          </cell>
          <cell r="H110">
            <v>659640</v>
          </cell>
          <cell r="I110">
            <v>1122160</v>
          </cell>
          <cell r="J110">
            <v>1489675</v>
          </cell>
        </row>
        <row r="111">
          <cell r="A111" t="str">
            <v>OUTRAS FRUTAS</v>
          </cell>
          <cell r="B111" t="str">
            <v>(2º Nível) OUTRAS FRUTAS</v>
          </cell>
          <cell r="C111">
            <v>815611</v>
          </cell>
          <cell r="D111">
            <v>270376</v>
          </cell>
          <cell r="E111">
            <v>1375625</v>
          </cell>
          <cell r="F111">
            <v>851368</v>
          </cell>
          <cell r="G111">
            <v>7048106</v>
          </cell>
          <cell r="H111">
            <v>5602362</v>
          </cell>
          <cell r="I111">
            <v>7821747</v>
          </cell>
          <cell r="J111">
            <v>6137863</v>
          </cell>
        </row>
        <row r="112">
          <cell r="A112" t="str">
            <v>OUTROS ANIMAIS VIVOS</v>
          </cell>
          <cell r="B112" t="str">
            <v>(2º Nível) OUTROS ANIMAIS VIVOS</v>
          </cell>
          <cell r="C112">
            <v>15924</v>
          </cell>
          <cell r="D112">
            <v>178</v>
          </cell>
          <cell r="E112">
            <v>15542</v>
          </cell>
          <cell r="F112">
            <v>241</v>
          </cell>
          <cell r="G112">
            <v>37359</v>
          </cell>
          <cell r="H112">
            <v>61</v>
          </cell>
          <cell r="I112">
            <v>17732</v>
          </cell>
          <cell r="J112">
            <v>79</v>
          </cell>
        </row>
        <row r="113">
          <cell r="A113" t="str">
            <v>OUTROS COUROS E PELES</v>
          </cell>
          <cell r="B113" t="str">
            <v>(2º Nível) OUTROS COUROS E PELES</v>
          </cell>
          <cell r="C113">
            <v>801112</v>
          </cell>
          <cell r="D113">
            <v>121466</v>
          </cell>
          <cell r="E113">
            <v>841517</v>
          </cell>
          <cell r="F113">
            <v>148521</v>
          </cell>
          <cell r="G113">
            <v>34742</v>
          </cell>
          <cell r="H113">
            <v>6829</v>
          </cell>
          <cell r="I113">
            <v>81956</v>
          </cell>
          <cell r="J113">
            <v>84491</v>
          </cell>
        </row>
        <row r="114">
          <cell r="A114" t="str">
            <v>OUTROS PRODUTOS ALIMENTÍCIOS</v>
          </cell>
          <cell r="B114" t="str">
            <v>(2º Nível) OUTROS PRODUTOS ALIMENTÍCIOS</v>
          </cell>
          <cell r="C114">
            <v>35120148</v>
          </cell>
          <cell r="D114">
            <v>16089513</v>
          </cell>
          <cell r="E114">
            <v>33587220</v>
          </cell>
          <cell r="F114">
            <v>15688405</v>
          </cell>
          <cell r="G114">
            <v>24997704</v>
          </cell>
          <cell r="H114">
            <v>6840198</v>
          </cell>
          <cell r="I114">
            <v>25875438</v>
          </cell>
          <cell r="J114">
            <v>7549255</v>
          </cell>
        </row>
        <row r="115">
          <cell r="A115" t="str">
            <v>OUTROS PRODUTOS DE ORIGEM ANIMAL</v>
          </cell>
          <cell r="B115" t="str">
            <v>(2º Nível) OUTROS PRODUTOS DE ORIGEM ANIMAL</v>
          </cell>
          <cell r="C115">
            <v>17368272</v>
          </cell>
          <cell r="D115">
            <v>7189667</v>
          </cell>
          <cell r="E115">
            <v>16948894</v>
          </cell>
          <cell r="F115">
            <v>6698680</v>
          </cell>
          <cell r="G115">
            <v>1006706</v>
          </cell>
          <cell r="H115">
            <v>1442012</v>
          </cell>
          <cell r="I115">
            <v>1975287</v>
          </cell>
          <cell r="J115">
            <v>2403151</v>
          </cell>
        </row>
        <row r="116">
          <cell r="A116" t="str">
            <v>OUTROS PRODUTOS DE ORIGEM VEGETAL</v>
          </cell>
          <cell r="B116" t="str">
            <v>(2º Nível) OUTROS PRODUTOS DE ORIGEM VEGETAL</v>
          </cell>
          <cell r="C116">
            <v>18415358</v>
          </cell>
          <cell r="D116">
            <v>12541835</v>
          </cell>
          <cell r="E116">
            <v>18983489</v>
          </cell>
          <cell r="F116">
            <v>13417109</v>
          </cell>
          <cell r="G116">
            <v>5687028</v>
          </cell>
          <cell r="H116">
            <v>4868121</v>
          </cell>
          <cell r="I116">
            <v>5277225</v>
          </cell>
          <cell r="J116">
            <v>4292109</v>
          </cell>
        </row>
        <row r="117">
          <cell r="A117" t="str">
            <v>OUTROS PRODUTOS HORTÍCOLAS, LEGUMINOSAS, RAÍZES E TUBÉRCULOS</v>
          </cell>
          <cell r="B117" t="str">
            <v>(2º Nível) OUTROS PRODUTOS HORTÍCOLAS, LEGUMINOSAS, RAÍZES E TUBÉRCULOS</v>
          </cell>
          <cell r="C117">
            <v>5236</v>
          </cell>
          <cell r="D117">
            <v>4288</v>
          </cell>
          <cell r="E117">
            <v>42994</v>
          </cell>
          <cell r="F117">
            <v>26332</v>
          </cell>
          <cell r="G117">
            <v>5882</v>
          </cell>
          <cell r="H117">
            <v>130710</v>
          </cell>
          <cell r="I117">
            <v>2292</v>
          </cell>
          <cell r="J117">
            <v>127</v>
          </cell>
        </row>
        <row r="118">
          <cell r="A118" t="str">
            <v>OUTROS SUCOS</v>
          </cell>
          <cell r="B118" t="str">
            <v>(2º Nível) OUTROS SUCOS</v>
          </cell>
          <cell r="C118">
            <v>228562</v>
          </cell>
          <cell r="D118">
            <v>124489</v>
          </cell>
          <cell r="E118">
            <v>218779</v>
          </cell>
          <cell r="F118">
            <v>104206</v>
          </cell>
          <cell r="G118">
            <v>66956</v>
          </cell>
          <cell r="H118">
            <v>33271</v>
          </cell>
          <cell r="I118">
            <v>67100</v>
          </cell>
          <cell r="J118">
            <v>33687</v>
          </cell>
        </row>
        <row r="119">
          <cell r="A119" t="str">
            <v>OVOS E GEMAS</v>
          </cell>
          <cell r="B119" t="str">
            <v>(2º Nível) OVOS E GEMAS</v>
          </cell>
          <cell r="C119">
            <v>5611589</v>
          </cell>
          <cell r="D119">
            <v>1537589</v>
          </cell>
          <cell r="E119">
            <v>6132137</v>
          </cell>
          <cell r="F119">
            <v>1895619</v>
          </cell>
          <cell r="G119">
            <v>3283154</v>
          </cell>
          <cell r="H119">
            <v>20140</v>
          </cell>
          <cell r="I119">
            <v>4025823</v>
          </cell>
          <cell r="J119">
            <v>17452</v>
          </cell>
        </row>
        <row r="120">
          <cell r="A120" t="str">
            <v>PAPEL</v>
          </cell>
          <cell r="B120" t="str">
            <v>(2º Nível) PAPEL</v>
          </cell>
          <cell r="C120">
            <v>152075452</v>
          </cell>
          <cell r="D120">
            <v>174642451</v>
          </cell>
          <cell r="E120">
            <v>130770131</v>
          </cell>
          <cell r="F120">
            <v>155263950</v>
          </cell>
          <cell r="G120">
            <v>62233452</v>
          </cell>
          <cell r="H120">
            <v>58358425</v>
          </cell>
          <cell r="I120">
            <v>74868579</v>
          </cell>
          <cell r="J120">
            <v>76750730</v>
          </cell>
        </row>
        <row r="121">
          <cell r="A121" t="str">
            <v>PEIXES</v>
          </cell>
          <cell r="B121" t="str">
            <v>(2º Nível) PEIXES</v>
          </cell>
          <cell r="C121">
            <v>10718884</v>
          </cell>
          <cell r="D121">
            <v>2476337</v>
          </cell>
          <cell r="E121">
            <v>14146080</v>
          </cell>
          <cell r="F121">
            <v>3075914</v>
          </cell>
          <cell r="G121">
            <v>120127818</v>
          </cell>
          <cell r="H121">
            <v>33891693</v>
          </cell>
          <cell r="I121">
            <v>108934614</v>
          </cell>
          <cell r="J121">
            <v>34107496</v>
          </cell>
        </row>
        <row r="122">
          <cell r="A122" t="str">
            <v>PENAS, PELES, CERDAS E PÊLOS ANIMAIS</v>
          </cell>
          <cell r="B122" t="str">
            <v>(2º Nível) PENAS, PELES, CERDAS E PÊLOS ANIMAIS</v>
          </cell>
          <cell r="C122">
            <v>415246</v>
          </cell>
          <cell r="D122">
            <v>1033472</v>
          </cell>
          <cell r="E122">
            <v>341840</v>
          </cell>
          <cell r="F122">
            <v>616911</v>
          </cell>
          <cell r="G122">
            <v>319547</v>
          </cell>
          <cell r="H122">
            <v>55024</v>
          </cell>
          <cell r="I122">
            <v>323222</v>
          </cell>
          <cell r="J122">
            <v>118400</v>
          </cell>
        </row>
        <row r="123">
          <cell r="A123" t="str">
            <v>PÊRAS</v>
          </cell>
          <cell r="B123" t="str">
            <v>(2º Nível) PÊRAS</v>
          </cell>
          <cell r="C123">
            <v>20499</v>
          </cell>
          <cell r="D123">
            <v>9137</v>
          </cell>
          <cell r="E123">
            <v>15132</v>
          </cell>
          <cell r="F123">
            <v>6736</v>
          </cell>
          <cell r="G123">
            <v>10866716</v>
          </cell>
          <cell r="H123">
            <v>13946298</v>
          </cell>
          <cell r="I123">
            <v>8070875</v>
          </cell>
          <cell r="J123">
            <v>12645501</v>
          </cell>
        </row>
        <row r="124">
          <cell r="A124" t="str">
            <v>PÊSSEGOS</v>
          </cell>
          <cell r="B124" t="str">
            <v>(2º Nível) PÊSSEGOS</v>
          </cell>
          <cell r="C124">
            <v>20692</v>
          </cell>
          <cell r="D124">
            <v>8258</v>
          </cell>
          <cell r="E124">
            <v>301878</v>
          </cell>
          <cell r="F124">
            <v>334913</v>
          </cell>
          <cell r="G124">
            <v>2846312</v>
          </cell>
          <cell r="H124">
            <v>2417667</v>
          </cell>
          <cell r="I124">
            <v>1270712</v>
          </cell>
          <cell r="J124">
            <v>1289351</v>
          </cell>
        </row>
        <row r="125">
          <cell r="A125" t="str">
            <v>PLANTAS E PARTES PARA INDÚSTRIA, MEDICINA OU PERFUMARIA</v>
          </cell>
          <cell r="B125" t="str">
            <v>(2º Nível) PLANTAS E PARTES PARA INDÚSTRIA, MEDICINA OU PERFUMARIA</v>
          </cell>
          <cell r="C125">
            <v>1244371</v>
          </cell>
          <cell r="D125">
            <v>179502</v>
          </cell>
          <cell r="E125">
            <v>719486</v>
          </cell>
          <cell r="F125">
            <v>145104</v>
          </cell>
          <cell r="G125">
            <v>6073493</v>
          </cell>
          <cell r="H125">
            <v>1066414</v>
          </cell>
          <cell r="I125">
            <v>5405248</v>
          </cell>
          <cell r="J125">
            <v>1048389</v>
          </cell>
        </row>
        <row r="126">
          <cell r="A126" t="str">
            <v>PLANTAS VIVAS NÃO ORNAMENTAIS</v>
          </cell>
          <cell r="B126" t="str">
            <v>(2º Nível) PLANTAS VIVAS NÃO ORNAMENTAIS</v>
          </cell>
          <cell r="C126">
            <v>91978</v>
          </cell>
          <cell r="D126">
            <v>10951</v>
          </cell>
          <cell r="E126">
            <v>114812</v>
          </cell>
          <cell r="F126">
            <v>35934</v>
          </cell>
          <cell r="G126">
            <v>571613</v>
          </cell>
          <cell r="H126">
            <v>75641</v>
          </cell>
          <cell r="I126">
            <v>704176</v>
          </cell>
          <cell r="J126">
            <v>82955</v>
          </cell>
        </row>
        <row r="127">
          <cell r="A127" t="str">
            <v>POMELOS</v>
          </cell>
          <cell r="B127" t="str">
            <v>(2º Nível) POMELOS</v>
          </cell>
          <cell r="C127">
            <v>8298</v>
          </cell>
          <cell r="D127">
            <v>2977</v>
          </cell>
          <cell r="E127">
            <v>2020</v>
          </cell>
          <cell r="F127">
            <v>743</v>
          </cell>
          <cell r="G127">
            <v>28448</v>
          </cell>
          <cell r="H127">
            <v>26906</v>
          </cell>
          <cell r="I127">
            <v>30195</v>
          </cell>
          <cell r="J127">
            <v>26253</v>
          </cell>
        </row>
        <row r="128">
          <cell r="A128" t="str">
            <v>PREPARAÇÕES A BASE DE CEREAIS</v>
          </cell>
          <cell r="B128" t="str">
            <v>(2º Nível) PREPARAÇÕES A BASE DE CEREAIS</v>
          </cell>
          <cell r="C128">
            <v>18362559</v>
          </cell>
          <cell r="D128">
            <v>12095732</v>
          </cell>
          <cell r="E128">
            <v>28844281</v>
          </cell>
          <cell r="F128">
            <v>19992128</v>
          </cell>
          <cell r="G128">
            <v>15602140</v>
          </cell>
          <cell r="H128">
            <v>6196248</v>
          </cell>
          <cell r="I128">
            <v>16224746</v>
          </cell>
          <cell r="J128">
            <v>6033223</v>
          </cell>
        </row>
        <row r="129">
          <cell r="A129" t="str">
            <v>PREPARAÇÕES E CONSERVAS DE PEIXES, CRUSTÁCEOS E MOLUSCOS</v>
          </cell>
          <cell r="B129" t="str">
            <v>(2º Nível) PREPARAÇÕES E CONSERVAS DE PEIXES, CRUSTÁCEOS E MOLUSCOS</v>
          </cell>
          <cell r="C129">
            <v>653727</v>
          </cell>
          <cell r="D129">
            <v>199519</v>
          </cell>
          <cell r="E129">
            <v>2471861</v>
          </cell>
          <cell r="F129">
            <v>674652</v>
          </cell>
          <cell r="G129">
            <v>3220695</v>
          </cell>
          <cell r="H129">
            <v>1025188</v>
          </cell>
          <cell r="I129">
            <v>4357078</v>
          </cell>
          <cell r="J129">
            <v>1467696</v>
          </cell>
        </row>
        <row r="130">
          <cell r="A130" t="str">
            <v>PREPARAÇÕES P/ ELABORAÇÃO DE BEBIDAS</v>
          </cell>
          <cell r="B130" t="str">
            <v>(2º Nível) PREPARAÇÕES P/ ELABORAÇÃO DE BEBIDAS</v>
          </cell>
          <cell r="C130">
            <v>16880702</v>
          </cell>
          <cell r="D130">
            <v>1038838</v>
          </cell>
          <cell r="E130">
            <v>16222415</v>
          </cell>
          <cell r="F130">
            <v>1654523</v>
          </cell>
          <cell r="G130">
            <v>6330366</v>
          </cell>
          <cell r="H130">
            <v>926843</v>
          </cell>
          <cell r="I130">
            <v>4134010</v>
          </cell>
          <cell r="J130">
            <v>517738</v>
          </cell>
        </row>
        <row r="131">
          <cell r="A131" t="str">
            <v>PRODUTOS ANIMAIS PARA PREPARAÇÕES DE PRODUTOS FARMACEUT.</v>
          </cell>
          <cell r="B131" t="str">
            <v>(2º Nível) PRODUTOS ANIMAIS PARA PREPARAÇÕES DE PRODUTOS FARMACEUT.</v>
          </cell>
          <cell r="C131">
            <v>4697274</v>
          </cell>
          <cell r="D131">
            <v>104997</v>
          </cell>
          <cell r="E131">
            <v>8251949</v>
          </cell>
          <cell r="F131">
            <v>191751</v>
          </cell>
          <cell r="G131">
            <v>4519861</v>
          </cell>
          <cell r="H131">
            <v>388493</v>
          </cell>
          <cell r="I131">
            <v>2801418</v>
          </cell>
          <cell r="J131">
            <v>564436</v>
          </cell>
        </row>
        <row r="132">
          <cell r="A132" t="str">
            <v>PRODUTOS DE CONFEITARIA</v>
          </cell>
          <cell r="B132" t="str">
            <v>(2º Nível) PRODUTOS DE CONFEITARIA</v>
          </cell>
          <cell r="C132">
            <v>13371178</v>
          </cell>
          <cell r="D132">
            <v>7898762</v>
          </cell>
          <cell r="E132">
            <v>16376768</v>
          </cell>
          <cell r="F132">
            <v>10290948</v>
          </cell>
          <cell r="G132">
            <v>3240136</v>
          </cell>
          <cell r="H132">
            <v>697557</v>
          </cell>
          <cell r="I132">
            <v>3332925</v>
          </cell>
          <cell r="J132">
            <v>693761</v>
          </cell>
        </row>
        <row r="133">
          <cell r="A133" t="str">
            <v>PRODUTOS DE COURO E PELETERIA</v>
          </cell>
          <cell r="B133" t="str">
            <v>(2º Nível) PRODUTOS DE COURO E PELETERIA</v>
          </cell>
          <cell r="C133">
            <v>29069003</v>
          </cell>
          <cell r="D133">
            <v>1034325</v>
          </cell>
          <cell r="E133">
            <v>25103136</v>
          </cell>
          <cell r="F133">
            <v>981509</v>
          </cell>
          <cell r="G133">
            <v>8928132</v>
          </cell>
          <cell r="H133">
            <v>266616</v>
          </cell>
          <cell r="I133">
            <v>9766870</v>
          </cell>
          <cell r="J133">
            <v>249183</v>
          </cell>
        </row>
        <row r="134">
          <cell r="A134" t="str">
            <v>PRODUTOS DE FLORICULTURA</v>
          </cell>
          <cell r="B134" t="str">
            <v>(2º Nível) PRODUTOS DE FLORICULTURA</v>
          </cell>
          <cell r="C134">
            <v>482939</v>
          </cell>
          <cell r="D134">
            <v>49327</v>
          </cell>
          <cell r="E134">
            <v>971458</v>
          </cell>
          <cell r="F134">
            <v>69303</v>
          </cell>
          <cell r="G134">
            <v>2611067</v>
          </cell>
          <cell r="H134">
            <v>252310</v>
          </cell>
          <cell r="I134">
            <v>2191650</v>
          </cell>
          <cell r="J134">
            <v>136123</v>
          </cell>
        </row>
        <row r="135">
          <cell r="A135" t="str">
            <v>PRODUTOS DIVERSOS DA INDÚSTRIA QUÍMICA, DE ORIGEM VEGETAL</v>
          </cell>
          <cell r="B135" t="str">
            <v>(2º Nível) PRODUTOS DIVERSOS DA INDÚSTRIA QUÍMICA, DE ORIGEM VEGETAL</v>
          </cell>
          <cell r="C135">
            <v>16283375</v>
          </cell>
          <cell r="D135">
            <v>14468120</v>
          </cell>
          <cell r="E135">
            <v>25458107</v>
          </cell>
          <cell r="F135">
            <v>16434937</v>
          </cell>
          <cell r="G135">
            <v>944039</v>
          </cell>
          <cell r="H135">
            <v>330434</v>
          </cell>
          <cell r="I135">
            <v>1943725</v>
          </cell>
          <cell r="J135">
            <v>577727</v>
          </cell>
        </row>
        <row r="136">
          <cell r="A136" t="str">
            <v>PRODUTOS DO CACAU</v>
          </cell>
          <cell r="B136" t="str">
            <v>(2º Nível) PRODUTOS DO CACAU</v>
          </cell>
          <cell r="C136">
            <v>30215488</v>
          </cell>
          <cell r="D136">
            <v>7472699</v>
          </cell>
          <cell r="E136">
            <v>33092048</v>
          </cell>
          <cell r="F136">
            <v>8701611</v>
          </cell>
          <cell r="G136">
            <v>14387592</v>
          </cell>
          <cell r="H136">
            <v>4843784</v>
          </cell>
          <cell r="I136">
            <v>21240268</v>
          </cell>
          <cell r="J136">
            <v>6523492</v>
          </cell>
        </row>
        <row r="137">
          <cell r="A137" t="str">
            <v>PRODUTOS DO FUMO MANUFATURADOS</v>
          </cell>
          <cell r="B137" t="str">
            <v>(2º Nível) PRODUTOS DO FUMO MANUFATURADOS</v>
          </cell>
          <cell r="C137">
            <v>7923902</v>
          </cell>
          <cell r="D137">
            <v>1613755</v>
          </cell>
          <cell r="E137">
            <v>9382062</v>
          </cell>
          <cell r="F137">
            <v>2530052</v>
          </cell>
          <cell r="G137">
            <v>3073912</v>
          </cell>
          <cell r="H137">
            <v>456544</v>
          </cell>
          <cell r="I137">
            <v>2652560</v>
          </cell>
          <cell r="J137">
            <v>278959</v>
          </cell>
        </row>
        <row r="138">
          <cell r="A138" t="str">
            <v>PRODUTOS E SUBPRODUTOS DA INDÚSTRIA DE MOAGEM</v>
          </cell>
          <cell r="B138" t="str">
            <v>(2º Nível) PRODUTOS E SUBPRODUTOS DA INDÚSTRIA DE MOAGEM</v>
          </cell>
          <cell r="C138">
            <v>9857277</v>
          </cell>
          <cell r="D138">
            <v>25855317</v>
          </cell>
          <cell r="E138">
            <v>13537633</v>
          </cell>
          <cell r="F138">
            <v>33669391</v>
          </cell>
          <cell r="G138">
            <v>45840293</v>
          </cell>
          <cell r="H138">
            <v>105809551</v>
          </cell>
          <cell r="I138">
            <v>60934347</v>
          </cell>
          <cell r="J138">
            <v>138805648</v>
          </cell>
        </row>
        <row r="139">
          <cell r="A139" t="str">
            <v>PRODUTOS HORTÍCOLAS, LEGUMINOSAS, RAÍZES E TUBÉRCULOS CONGELADOS</v>
          </cell>
          <cell r="B139" t="str">
            <v>(2º Nível) PRODUTOS HORTÍCOLAS, LEGUMINOSAS, RAÍZES E TUBÉRCULOS CONGELADOS</v>
          </cell>
          <cell r="C139">
            <v>39700</v>
          </cell>
          <cell r="D139">
            <v>27161</v>
          </cell>
          <cell r="E139">
            <v>57389</v>
          </cell>
          <cell r="F139">
            <v>85407</v>
          </cell>
          <cell r="G139">
            <v>2497421</v>
          </cell>
          <cell r="H139">
            <v>2514250</v>
          </cell>
          <cell r="I139">
            <v>1964219</v>
          </cell>
          <cell r="J139">
            <v>1775445</v>
          </cell>
        </row>
        <row r="140">
          <cell r="A140" t="str">
            <v>PRODUTOS HORTÍCOLAS, LEGUMINOSAS, RAÍZES E TUBÉRCULOS FRESCOS OU REFRIGERADOS</v>
          </cell>
          <cell r="B140" t="str">
            <v>(2º Nível) PRODUTOS HORTÍCOLAS, LEGUMINOSAS, RAÍZES E TUBÉRCULOS FRESCOS OU REFRIGERADOS</v>
          </cell>
          <cell r="C140">
            <v>2675909</v>
          </cell>
          <cell r="D140">
            <v>5369484</v>
          </cell>
          <cell r="E140">
            <v>2935771</v>
          </cell>
          <cell r="F140">
            <v>5292517</v>
          </cell>
          <cell r="G140">
            <v>35970194</v>
          </cell>
          <cell r="H140">
            <v>30593952</v>
          </cell>
          <cell r="I140">
            <v>27106853</v>
          </cell>
          <cell r="J140">
            <v>39874112</v>
          </cell>
        </row>
        <row r="141">
          <cell r="A141" t="str">
            <v>PRODUTOS HORTÍCOLAS, LEGUMINOSAS, RAÍZES E TUBÉRCULOS PREPARADOS OU CONSERVADOS</v>
          </cell>
          <cell r="B141" t="str">
            <v>(2º Nível) PRODUTOS HORTÍCOLAS, LEGUMINOSAS, RAÍZES E TUBÉRCULOS PREPARADOS OU CONSERVADOS</v>
          </cell>
          <cell r="C141">
            <v>5463767</v>
          </cell>
          <cell r="D141">
            <v>5230181</v>
          </cell>
          <cell r="E141">
            <v>7188847</v>
          </cell>
          <cell r="F141">
            <v>8131807</v>
          </cell>
          <cell r="G141">
            <v>47651041</v>
          </cell>
          <cell r="H141">
            <v>56041063</v>
          </cell>
          <cell r="I141">
            <v>42050012</v>
          </cell>
          <cell r="J141">
            <v>51431755</v>
          </cell>
        </row>
        <row r="142">
          <cell r="A142" t="str">
            <v>PRODUTOS HORTÍCOLAS, LEGUMINOSAS, RAÍZES E TUBÉRCULOS SECOS</v>
          </cell>
          <cell r="B142" t="str">
            <v>(2º Nível) PRODUTOS HORTÍCOLAS, LEGUMINOSAS, RAÍZES E TUBÉRCULOS SECOS</v>
          </cell>
          <cell r="C142">
            <v>4067495</v>
          </cell>
          <cell r="D142">
            <v>5127538</v>
          </cell>
          <cell r="E142">
            <v>8631379</v>
          </cell>
          <cell r="F142">
            <v>8660657</v>
          </cell>
          <cell r="G142">
            <v>9172829</v>
          </cell>
          <cell r="H142">
            <v>11901079</v>
          </cell>
          <cell r="I142">
            <v>8605181</v>
          </cell>
          <cell r="J142">
            <v>9841894</v>
          </cell>
        </row>
        <row r="143">
          <cell r="A143" t="str">
            <v>PSITACIFORMES (INCL.OS PAPAGAIOS,AS ARARAS,ETC) VIVOS</v>
          </cell>
          <cell r="B143" t="str">
            <v>(2º Nível) PSITACIFORMES (INCL.OS PAPAGAIOS,AS ARARAS,ETC) VIVOS</v>
          </cell>
          <cell r="C143">
            <v>57140</v>
          </cell>
          <cell r="D143">
            <v>10</v>
          </cell>
          <cell r="E143">
            <v>40400</v>
          </cell>
          <cell r="F143">
            <v>9</v>
          </cell>
          <cell r="G143">
            <v>1442</v>
          </cell>
          <cell r="H143">
            <v>10</v>
          </cell>
          <cell r="I143">
            <v>3566</v>
          </cell>
          <cell r="J143">
            <v>15</v>
          </cell>
        </row>
        <row r="144">
          <cell r="A144" t="str">
            <v>QUEIJOS</v>
          </cell>
          <cell r="B144" t="str">
            <v>(2º Nível) QUEIJOS</v>
          </cell>
          <cell r="C144">
            <v>1704874</v>
          </cell>
          <cell r="D144">
            <v>338242</v>
          </cell>
          <cell r="E144">
            <v>2592027</v>
          </cell>
          <cell r="F144">
            <v>520604</v>
          </cell>
          <cell r="G144">
            <v>8167348</v>
          </cell>
          <cell r="H144">
            <v>1833511</v>
          </cell>
          <cell r="I144">
            <v>10175123</v>
          </cell>
          <cell r="J144">
            <v>2444706</v>
          </cell>
        </row>
        <row r="145">
          <cell r="A145" t="str">
            <v>RAÇÕES PARA ANIMAIS DOMÉSTICOS</v>
          </cell>
          <cell r="B145" t="str">
            <v>(2º Nível) RAÇÕES PARA ANIMAIS DOMÉSTICOS</v>
          </cell>
          <cell r="C145">
            <v>23129100</v>
          </cell>
          <cell r="D145">
            <v>23221230</v>
          </cell>
          <cell r="E145">
            <v>32506937</v>
          </cell>
          <cell r="F145">
            <v>32242569</v>
          </cell>
          <cell r="G145">
            <v>27471505</v>
          </cell>
          <cell r="H145">
            <v>14472403</v>
          </cell>
          <cell r="I145">
            <v>28614957</v>
          </cell>
          <cell r="J145">
            <v>13389333</v>
          </cell>
        </row>
        <row r="146">
          <cell r="A146" t="str">
            <v>RÉPTEIS VIVOS</v>
          </cell>
          <cell r="B146" t="str">
            <v>(2º Nível) RÉPTEIS VIVOS</v>
          </cell>
          <cell r="C146">
            <v>15556</v>
          </cell>
          <cell r="D146">
            <v>32</v>
          </cell>
          <cell r="E146">
            <v>60610</v>
          </cell>
          <cell r="F146">
            <v>258</v>
          </cell>
        </row>
        <row r="147">
          <cell r="A147" t="str">
            <v>SEDA E PRODUTOS DE SEDA</v>
          </cell>
          <cell r="B147" t="str">
            <v>(2º Nível) SEDA E PRODUTOS DE SEDA</v>
          </cell>
          <cell r="C147">
            <v>3584974</v>
          </cell>
          <cell r="D147">
            <v>51760</v>
          </cell>
          <cell r="E147">
            <v>1566443</v>
          </cell>
          <cell r="F147">
            <v>26876</v>
          </cell>
          <cell r="G147">
            <v>725128</v>
          </cell>
          <cell r="H147">
            <v>4987</v>
          </cell>
          <cell r="I147">
            <v>250465</v>
          </cell>
          <cell r="J147">
            <v>1344</v>
          </cell>
        </row>
        <row r="148">
          <cell r="A148" t="str">
            <v>SEMEN E EMBRIÕES</v>
          </cell>
          <cell r="B148" t="str">
            <v>(2º Nível) SEMEN E EMBRIÕES</v>
          </cell>
          <cell r="C148">
            <v>228376</v>
          </cell>
          <cell r="D148">
            <v>11</v>
          </cell>
          <cell r="E148">
            <v>204193</v>
          </cell>
          <cell r="F148">
            <v>20</v>
          </cell>
          <cell r="G148">
            <v>3995282</v>
          </cell>
          <cell r="H148">
            <v>805</v>
          </cell>
          <cell r="I148">
            <v>3019192</v>
          </cell>
          <cell r="J148">
            <v>802</v>
          </cell>
        </row>
        <row r="149">
          <cell r="A149" t="str">
            <v>SEMENTES</v>
          </cell>
          <cell r="B149" t="str">
            <v>(2º Nível) SEMENTES</v>
          </cell>
          <cell r="C149">
            <v>14877548</v>
          </cell>
          <cell r="D149">
            <v>2906661</v>
          </cell>
          <cell r="E149">
            <v>18291401</v>
          </cell>
          <cell r="F149">
            <v>4035743</v>
          </cell>
          <cell r="G149">
            <v>10192928</v>
          </cell>
          <cell r="H149">
            <v>2477088</v>
          </cell>
          <cell r="I149">
            <v>11556041</v>
          </cell>
          <cell r="J149">
            <v>2730443</v>
          </cell>
        </row>
        <row r="150">
          <cell r="A150" t="str">
            <v>SEMENTES E FARELOS DE OLEAGINOSAS (EXCLUI SOJA)</v>
          </cell>
          <cell r="B150" t="str">
            <v>(2º Nível) SEMENTES E FARELOS DE OLEAGINOSAS (EXCLUI SOJA)</v>
          </cell>
          <cell r="C150">
            <v>1026854</v>
          </cell>
          <cell r="D150">
            <v>2508231</v>
          </cell>
          <cell r="E150">
            <v>4280209</v>
          </cell>
          <cell r="F150">
            <v>6699376</v>
          </cell>
          <cell r="G150">
            <v>1678551</v>
          </cell>
          <cell r="H150">
            <v>1335969</v>
          </cell>
          <cell r="I150">
            <v>1994638</v>
          </cell>
          <cell r="J150">
            <v>1993195</v>
          </cell>
        </row>
        <row r="151">
          <cell r="A151" t="str">
            <v>SISAL E PRODUTOS DE SISAL</v>
          </cell>
          <cell r="B151" t="str">
            <v>(2º Nível) SISAL E PRODUTOS DE SISAL</v>
          </cell>
          <cell r="C151">
            <v>2296951</v>
          </cell>
          <cell r="D151">
            <v>1347369</v>
          </cell>
          <cell r="E151">
            <v>2425291</v>
          </cell>
          <cell r="F151">
            <v>1516983</v>
          </cell>
          <cell r="G151">
            <v>4258</v>
          </cell>
          <cell r="H151">
            <v>2393</v>
          </cell>
          <cell r="I151">
            <v>308</v>
          </cell>
          <cell r="J151">
            <v>445</v>
          </cell>
        </row>
        <row r="152">
          <cell r="A152" t="str">
            <v>SOJA EM GRÃOS</v>
          </cell>
          <cell r="B152" t="str">
            <v>(2º Nível) SOJA EM GRÃOS</v>
          </cell>
          <cell r="C152">
            <v>3742530966</v>
          </cell>
          <cell r="D152">
            <v>10853230037</v>
          </cell>
          <cell r="E152">
            <v>5356503533</v>
          </cell>
          <cell r="F152">
            <v>13490079467</v>
          </cell>
          <cell r="G152">
            <v>8231479</v>
          </cell>
          <cell r="H152">
            <v>27555840</v>
          </cell>
          <cell r="I152">
            <v>27105410</v>
          </cell>
          <cell r="J152">
            <v>79182570</v>
          </cell>
        </row>
        <row r="153">
          <cell r="A153" t="str">
            <v>SORO DE LEITE</v>
          </cell>
          <cell r="B153" t="str">
            <v>(2º Nível) SORO DE LEITE</v>
          </cell>
          <cell r="C153">
            <v>32719</v>
          </cell>
          <cell r="D153">
            <v>50254</v>
          </cell>
          <cell r="E153">
            <v>81</v>
          </cell>
          <cell r="F153">
            <v>75</v>
          </cell>
          <cell r="G153">
            <v>1922828</v>
          </cell>
          <cell r="H153">
            <v>1606450</v>
          </cell>
          <cell r="I153">
            <v>3063259</v>
          </cell>
          <cell r="J153">
            <v>1773289</v>
          </cell>
        </row>
        <row r="154">
          <cell r="A154" t="str">
            <v>SUCOS DE LARANJA</v>
          </cell>
          <cell r="B154" t="str">
            <v>(2º Nível) SUCOS DE LARANJA</v>
          </cell>
          <cell r="C154">
            <v>130820081</v>
          </cell>
          <cell r="D154">
            <v>158595077</v>
          </cell>
          <cell r="E154">
            <v>148618654</v>
          </cell>
          <cell r="F154">
            <v>193181853</v>
          </cell>
          <cell r="G154">
            <v>340</v>
          </cell>
          <cell r="H154">
            <v>23</v>
          </cell>
          <cell r="I154">
            <v>0</v>
          </cell>
          <cell r="J154">
            <v>0</v>
          </cell>
        </row>
        <row r="155">
          <cell r="A155" t="str">
            <v>SUCOS DE OUTRAS FRUTAS</v>
          </cell>
          <cell r="B155" t="str">
            <v>(2º Nível) SUCOS DE OUTRAS FRUTAS</v>
          </cell>
          <cell r="C155">
            <v>15158521</v>
          </cell>
          <cell r="D155">
            <v>9862143</v>
          </cell>
          <cell r="E155">
            <v>15291605</v>
          </cell>
          <cell r="F155">
            <v>10212932</v>
          </cell>
          <cell r="G155">
            <v>902502</v>
          </cell>
          <cell r="H155">
            <v>269939</v>
          </cell>
          <cell r="I155">
            <v>485517</v>
          </cell>
          <cell r="J155">
            <v>189961</v>
          </cell>
        </row>
        <row r="156">
          <cell r="A156" t="str">
            <v>SUÍNOS VIVOS</v>
          </cell>
          <cell r="B156" t="str">
            <v>(2º Nível) SUÍNOS VIVOS</v>
          </cell>
          <cell r="C156">
            <v>636392</v>
          </cell>
          <cell r="D156">
            <v>44059</v>
          </cell>
          <cell r="E156">
            <v>754235</v>
          </cell>
          <cell r="F156">
            <v>46233</v>
          </cell>
        </row>
        <row r="157">
          <cell r="A157" t="str">
            <v>TAMARAS</v>
          </cell>
          <cell r="B157" t="str">
            <v>(2º Nível) TAMARAS</v>
          </cell>
          <cell r="C157">
            <v>10298</v>
          </cell>
          <cell r="D157">
            <v>2597</v>
          </cell>
          <cell r="E157">
            <v>8014</v>
          </cell>
          <cell r="F157">
            <v>2209</v>
          </cell>
          <cell r="G157">
            <v>171591</v>
          </cell>
          <cell r="H157">
            <v>48975</v>
          </cell>
          <cell r="I157">
            <v>81454</v>
          </cell>
          <cell r="J157">
            <v>36500</v>
          </cell>
        </row>
        <row r="158">
          <cell r="A158" t="str">
            <v>TANGERINAS, MANDARINAS E SATOSUMAS</v>
          </cell>
          <cell r="B158" t="str">
            <v>(2º Nível) TANGERINAS, MANDARINAS E SATOSUMAS</v>
          </cell>
          <cell r="C158">
            <v>5516</v>
          </cell>
          <cell r="D158">
            <v>3601</v>
          </cell>
          <cell r="E158">
            <v>6762</v>
          </cell>
          <cell r="F158">
            <v>4868</v>
          </cell>
          <cell r="G158">
            <v>1168504</v>
          </cell>
          <cell r="H158">
            <v>1265583</v>
          </cell>
          <cell r="I158">
            <v>1953220</v>
          </cell>
          <cell r="J158">
            <v>1888909</v>
          </cell>
        </row>
        <row r="159">
          <cell r="A159" t="str">
            <v>UVAS</v>
          </cell>
          <cell r="B159" t="str">
            <v>(2º Nível) UVAS</v>
          </cell>
          <cell r="C159">
            <v>4642639</v>
          </cell>
          <cell r="D159">
            <v>1668750</v>
          </cell>
          <cell r="E159">
            <v>8129867</v>
          </cell>
          <cell r="F159">
            <v>3802798</v>
          </cell>
          <cell r="G159">
            <v>5559238</v>
          </cell>
          <cell r="H159">
            <v>3393493</v>
          </cell>
          <cell r="I159">
            <v>3654277</v>
          </cell>
          <cell r="J159">
            <v>2522134</v>
          </cell>
        </row>
        <row r="160">
          <cell r="A160" t="str">
            <v/>
          </cell>
          <cell r="B160" t="str">
            <v xml:space="preserve">(3º Nível) </v>
          </cell>
          <cell r="C160">
            <v>8995796524</v>
          </cell>
          <cell r="D160">
            <v>18350966553</v>
          </cell>
          <cell r="E160">
            <v>11570661969</v>
          </cell>
          <cell r="F160">
            <v>21785381244</v>
          </cell>
          <cell r="G160">
            <v>1279124126</v>
          </cell>
          <cell r="H160">
            <v>1743073497</v>
          </cell>
          <cell r="I160">
            <v>1336405010</v>
          </cell>
          <cell r="J160">
            <v>1672906924</v>
          </cell>
        </row>
        <row r="161">
          <cell r="A161" t="str">
            <v>ABACATES FRESCOS OU SECOS</v>
          </cell>
          <cell r="B161" t="str">
            <v>(3º Nível) ABACATES FRESCOS OU SECOS</v>
          </cell>
          <cell r="C161">
            <v>3007557</v>
          </cell>
          <cell r="D161">
            <v>1501718</v>
          </cell>
          <cell r="E161">
            <v>1731849</v>
          </cell>
          <cell r="F161">
            <v>799826</v>
          </cell>
        </row>
        <row r="162">
          <cell r="A162" t="str">
            <v>ABACAXIS FRESCOS OU SECOS</v>
          </cell>
          <cell r="B162" t="str">
            <v>(3º Nível) ABACAXIS FRESCOS OU SECOS</v>
          </cell>
          <cell r="C162">
            <v>142656</v>
          </cell>
          <cell r="D162">
            <v>239792</v>
          </cell>
          <cell r="E162">
            <v>33778</v>
          </cell>
          <cell r="F162">
            <v>65274</v>
          </cell>
          <cell r="G162">
            <v>15416</v>
          </cell>
          <cell r="H162">
            <v>500</v>
          </cell>
          <cell r="I162">
            <v>0</v>
          </cell>
          <cell r="J162">
            <v>0</v>
          </cell>
        </row>
        <row r="163">
          <cell r="A163" t="str">
            <v>ABACAXIS PREPARADOS OU CONSERVADOS</v>
          </cell>
          <cell r="B163" t="str">
            <v>(3º Nível) ABACAXIS PREPARADOS OU CONSERVADOS</v>
          </cell>
          <cell r="C163">
            <v>29577</v>
          </cell>
          <cell r="D163">
            <v>15544</v>
          </cell>
          <cell r="E163">
            <v>32766</v>
          </cell>
          <cell r="F163">
            <v>14718</v>
          </cell>
        </row>
        <row r="164">
          <cell r="A164" t="str">
            <v>ABELHAS VIVAS</v>
          </cell>
          <cell r="B164" t="str">
            <v>(3º Nível) ABELHAS VIVAS</v>
          </cell>
          <cell r="C164">
            <v>175</v>
          </cell>
          <cell r="D164">
            <v>39</v>
          </cell>
          <cell r="E164">
            <v>0</v>
          </cell>
          <cell r="F164">
            <v>0</v>
          </cell>
        </row>
        <row r="165">
          <cell r="A165" t="str">
            <v>AÇÚCAR DE BETERRABA EM BRUTO</v>
          </cell>
          <cell r="B165" t="str">
            <v>(3º Nível) AÇÚCAR DE BETERRABA EM BRUTO</v>
          </cell>
          <cell r="C165">
            <v>370</v>
          </cell>
          <cell r="D165">
            <v>480</v>
          </cell>
          <cell r="E165">
            <v>528</v>
          </cell>
          <cell r="F165">
            <v>733</v>
          </cell>
          <cell r="G165">
            <v>9807</v>
          </cell>
          <cell r="H165">
            <v>2475</v>
          </cell>
          <cell r="I165">
            <v>0</v>
          </cell>
          <cell r="J165">
            <v>0</v>
          </cell>
        </row>
        <row r="166">
          <cell r="A166" t="str">
            <v>AÇÚCAR DE CANA EM BRUTO</v>
          </cell>
          <cell r="B166" t="str">
            <v>(3º Nível) AÇÚCAR DE CANA EM BRUTO</v>
          </cell>
          <cell r="C166">
            <v>349189300</v>
          </cell>
          <cell r="D166">
            <v>1210270312</v>
          </cell>
          <cell r="E166">
            <v>534201310</v>
          </cell>
          <cell r="F166">
            <v>1680216564</v>
          </cell>
          <cell r="G166">
            <v>39459</v>
          </cell>
          <cell r="H166">
            <v>41184</v>
          </cell>
          <cell r="I166">
            <v>244176</v>
          </cell>
          <cell r="J166">
            <v>244942</v>
          </cell>
        </row>
        <row r="167">
          <cell r="A167" t="str">
            <v>AÇÚCAR REFINADO</v>
          </cell>
          <cell r="B167" t="str">
            <v>(3º Nível) AÇÚCAR REFINADO</v>
          </cell>
          <cell r="C167">
            <v>70883222</v>
          </cell>
          <cell r="D167">
            <v>203243498</v>
          </cell>
          <cell r="E167">
            <v>104764335</v>
          </cell>
          <cell r="F167">
            <v>292460148</v>
          </cell>
          <cell r="G167">
            <v>64227</v>
          </cell>
          <cell r="H167">
            <v>106796</v>
          </cell>
          <cell r="I167">
            <v>109113</v>
          </cell>
          <cell r="J167">
            <v>122687</v>
          </cell>
        </row>
        <row r="168">
          <cell r="A168" t="str">
            <v>ALBUMINAS</v>
          </cell>
          <cell r="B168" t="str">
            <v>(3º Nível) ALBUMINAS</v>
          </cell>
          <cell r="C168">
            <v>10507</v>
          </cell>
          <cell r="D168">
            <v>10159</v>
          </cell>
          <cell r="E168">
            <v>5279</v>
          </cell>
          <cell r="F168">
            <v>5012</v>
          </cell>
          <cell r="G168">
            <v>3200314</v>
          </cell>
          <cell r="H168">
            <v>451698</v>
          </cell>
          <cell r="I168">
            <v>3540791</v>
          </cell>
          <cell r="J168">
            <v>596662</v>
          </cell>
        </row>
        <row r="169">
          <cell r="A169" t="str">
            <v>ÁLCOOL ETÍLICO</v>
          </cell>
          <cell r="B169" t="str">
            <v>(3º Nível) ÁLCOOL ETÍLICO</v>
          </cell>
          <cell r="C169">
            <v>41944915</v>
          </cell>
          <cell r="D169">
            <v>55599616</v>
          </cell>
          <cell r="E169">
            <v>98477501</v>
          </cell>
          <cell r="F169">
            <v>164415329</v>
          </cell>
          <cell r="G169">
            <v>115245718</v>
          </cell>
          <cell r="H169">
            <v>218237919</v>
          </cell>
          <cell r="I169">
            <v>23647646</v>
          </cell>
          <cell r="J169">
            <v>39256659</v>
          </cell>
        </row>
        <row r="170">
          <cell r="A170" t="str">
            <v>ALGODÃO CARDADO OU PENTEADO</v>
          </cell>
          <cell r="B170" t="str">
            <v>(3º Nível) ALGODÃO CARDADO OU PENTEADO</v>
          </cell>
          <cell r="C170">
            <v>262</v>
          </cell>
          <cell r="D170">
            <v>39</v>
          </cell>
          <cell r="E170">
            <v>4</v>
          </cell>
          <cell r="F170">
            <v>0</v>
          </cell>
          <cell r="G170">
            <v>272018</v>
          </cell>
          <cell r="H170">
            <v>65089</v>
          </cell>
          <cell r="I170">
            <v>3065</v>
          </cell>
          <cell r="J170">
            <v>189</v>
          </cell>
        </row>
        <row r="171">
          <cell r="A171" t="str">
            <v>ALGODÃO NÃO CARDADO NEM PENTEADO</v>
          </cell>
          <cell r="B171" t="str">
            <v>(3º Nível) ALGODÃO NÃO CARDADO NEM PENTEADO</v>
          </cell>
          <cell r="C171">
            <v>222280679</v>
          </cell>
          <cell r="D171">
            <v>140323250</v>
          </cell>
          <cell r="E171">
            <v>370749544</v>
          </cell>
          <cell r="F171">
            <v>221948141</v>
          </cell>
          <cell r="G171">
            <v>315734</v>
          </cell>
          <cell r="H171">
            <v>83853</v>
          </cell>
          <cell r="I171">
            <v>362996</v>
          </cell>
          <cell r="J171">
            <v>102052</v>
          </cell>
        </row>
        <row r="172">
          <cell r="A172" t="str">
            <v>ALHO</v>
          </cell>
          <cell r="B172" t="str">
            <v>(3º Nível) ALHO</v>
          </cell>
          <cell r="C172">
            <v>20750</v>
          </cell>
          <cell r="D172">
            <v>4218</v>
          </cell>
          <cell r="E172">
            <v>22531</v>
          </cell>
          <cell r="F172">
            <v>5306</v>
          </cell>
          <cell r="G172">
            <v>32630764</v>
          </cell>
          <cell r="H172">
            <v>16361240</v>
          </cell>
          <cell r="I172">
            <v>20013380</v>
          </cell>
          <cell r="J172">
            <v>13767660</v>
          </cell>
        </row>
        <row r="173">
          <cell r="A173" t="str">
            <v>ALHO EM PÓ</v>
          </cell>
          <cell r="B173" t="str">
            <v>(3º Nível) ALHO EM PÓ</v>
          </cell>
          <cell r="C173">
            <v>27664</v>
          </cell>
          <cell r="D173">
            <v>10685</v>
          </cell>
          <cell r="E173">
            <v>42843</v>
          </cell>
          <cell r="F173">
            <v>16697</v>
          </cell>
          <cell r="G173">
            <v>278374</v>
          </cell>
          <cell r="H173">
            <v>222001</v>
          </cell>
          <cell r="I173">
            <v>465436</v>
          </cell>
          <cell r="J173">
            <v>361681</v>
          </cell>
        </row>
        <row r="174">
          <cell r="A174" t="str">
            <v>ALIMENTOS PARA CAES E GATOS</v>
          </cell>
          <cell r="B174" t="str">
            <v>(3º Nível) ALIMENTOS PARA CAES E GATOS</v>
          </cell>
          <cell r="C174">
            <v>3367025</v>
          </cell>
          <cell r="D174">
            <v>3804231</v>
          </cell>
          <cell r="E174">
            <v>6226156</v>
          </cell>
          <cell r="F174">
            <v>5346820</v>
          </cell>
          <cell r="G174">
            <v>868502</v>
          </cell>
          <cell r="H174">
            <v>824015</v>
          </cell>
          <cell r="I174">
            <v>1818706</v>
          </cell>
          <cell r="J174">
            <v>1042197</v>
          </cell>
        </row>
        <row r="175">
          <cell r="A175" t="str">
            <v>AMEIXAS SECAS</v>
          </cell>
          <cell r="B175" t="str">
            <v>(3º Nível) AMEIXAS SECAS</v>
          </cell>
          <cell r="C175">
            <v>757</v>
          </cell>
          <cell r="D175">
            <v>225</v>
          </cell>
          <cell r="E175">
            <v>842</v>
          </cell>
          <cell r="F175">
            <v>162</v>
          </cell>
          <cell r="G175">
            <v>389611</v>
          </cell>
          <cell r="H175">
            <v>181010</v>
          </cell>
          <cell r="I175">
            <v>308260</v>
          </cell>
          <cell r="J175">
            <v>117644</v>
          </cell>
        </row>
        <row r="176">
          <cell r="A176" t="str">
            <v>AMÊNDOA</v>
          </cell>
          <cell r="B176" t="str">
            <v>(3º Nível) AMÊNDOA</v>
          </cell>
          <cell r="C176">
            <v>162998</v>
          </cell>
          <cell r="D176">
            <v>10647</v>
          </cell>
          <cell r="E176">
            <v>3671</v>
          </cell>
          <cell r="F176">
            <v>295</v>
          </cell>
          <cell r="G176">
            <v>1777504</v>
          </cell>
          <cell r="H176">
            <v>250200</v>
          </cell>
          <cell r="I176">
            <v>547863</v>
          </cell>
          <cell r="J176">
            <v>112745</v>
          </cell>
        </row>
        <row r="177">
          <cell r="A177" t="str">
            <v>AMENDOIM EM GRÃOS</v>
          </cell>
          <cell r="B177" t="str">
            <v>(3º Nível) AMENDOIM EM GRÃOS</v>
          </cell>
          <cell r="C177">
            <v>17117437</v>
          </cell>
          <cell r="D177">
            <v>14244477</v>
          </cell>
          <cell r="E177">
            <v>16510276</v>
          </cell>
          <cell r="F177">
            <v>12989351</v>
          </cell>
          <cell r="G177">
            <v>239250</v>
          </cell>
          <cell r="H177">
            <v>125000</v>
          </cell>
          <cell r="I177">
            <v>843330</v>
          </cell>
          <cell r="J177">
            <v>723150</v>
          </cell>
        </row>
        <row r="178">
          <cell r="A178" t="str">
            <v>AMENDOINS PREPARADOS OU CONSERVADOS</v>
          </cell>
          <cell r="B178" t="str">
            <v>(3º Nível) AMENDOINS PREPARADOS OU CONSERVADOS</v>
          </cell>
          <cell r="C178">
            <v>829874</v>
          </cell>
          <cell r="D178">
            <v>419856</v>
          </cell>
          <cell r="E178">
            <v>1387950</v>
          </cell>
          <cell r="F178">
            <v>705467</v>
          </cell>
          <cell r="G178">
            <v>4128</v>
          </cell>
          <cell r="H178">
            <v>1123</v>
          </cell>
          <cell r="I178">
            <v>18458</v>
          </cell>
          <cell r="J178">
            <v>4715</v>
          </cell>
        </row>
        <row r="179">
          <cell r="A179" t="str">
            <v>AMIDO DE MILHO</v>
          </cell>
          <cell r="B179" t="str">
            <v>(3º Nível) AMIDO DE MILHO</v>
          </cell>
          <cell r="C179">
            <v>1673408</v>
          </cell>
          <cell r="D179">
            <v>5002726</v>
          </cell>
          <cell r="E179">
            <v>1732421</v>
          </cell>
          <cell r="F179">
            <v>4215210</v>
          </cell>
          <cell r="G179">
            <v>128598</v>
          </cell>
          <cell r="H179">
            <v>463300</v>
          </cell>
          <cell r="I179">
            <v>107865</v>
          </cell>
          <cell r="J179">
            <v>183706</v>
          </cell>
        </row>
        <row r="180">
          <cell r="A180" t="str">
            <v>AMIDO DE TRIGO</v>
          </cell>
          <cell r="B180" t="str">
            <v>(3º Nível) AMIDO DE TRIGO</v>
          </cell>
          <cell r="G180">
            <v>83071</v>
          </cell>
          <cell r="H180">
            <v>195000</v>
          </cell>
          <cell r="I180">
            <v>99534</v>
          </cell>
          <cell r="J180">
            <v>220080</v>
          </cell>
        </row>
        <row r="181">
          <cell r="A181" t="str">
            <v>AMOMOS E CARDAMOMOS</v>
          </cell>
          <cell r="B181" t="str">
            <v>(3º Nível) AMOMOS E CARDAMOMOS</v>
          </cell>
          <cell r="C181">
            <v>96</v>
          </cell>
          <cell r="D181">
            <v>4</v>
          </cell>
          <cell r="E181">
            <v>168</v>
          </cell>
          <cell r="F181">
            <v>12</v>
          </cell>
          <cell r="G181">
            <v>438</v>
          </cell>
          <cell r="H181">
            <v>6</v>
          </cell>
          <cell r="I181">
            <v>55173</v>
          </cell>
          <cell r="J181">
            <v>2300</v>
          </cell>
        </row>
        <row r="182">
          <cell r="A182" t="str">
            <v>ARROZ</v>
          </cell>
          <cell r="B182" t="str">
            <v>(3º Nível) ARROZ</v>
          </cell>
          <cell r="C182">
            <v>24337932</v>
          </cell>
          <cell r="D182">
            <v>65311179</v>
          </cell>
          <cell r="E182">
            <v>31237606</v>
          </cell>
          <cell r="F182">
            <v>72303900</v>
          </cell>
          <cell r="G182">
            <v>28830148</v>
          </cell>
          <cell r="H182">
            <v>85714634</v>
          </cell>
          <cell r="I182">
            <v>23427105</v>
          </cell>
          <cell r="J182">
            <v>55390710</v>
          </cell>
        </row>
        <row r="183">
          <cell r="A183" t="str">
            <v>ASPARGOS</v>
          </cell>
          <cell r="B183" t="str">
            <v>(3º Nível) ASPARGOS</v>
          </cell>
          <cell r="C183">
            <v>4003</v>
          </cell>
          <cell r="D183">
            <v>409</v>
          </cell>
          <cell r="E183">
            <v>1754</v>
          </cell>
          <cell r="F183">
            <v>318</v>
          </cell>
          <cell r="G183">
            <v>109313</v>
          </cell>
          <cell r="H183">
            <v>33065</v>
          </cell>
          <cell r="I183">
            <v>121241</v>
          </cell>
          <cell r="J183">
            <v>39420</v>
          </cell>
        </row>
        <row r="184">
          <cell r="A184" t="str">
            <v>ASPARGOS PREPARADOS OU CONSERVADOS</v>
          </cell>
          <cell r="B184" t="str">
            <v>(3º Nível) ASPARGOS PREPARADOS OU CONSERVADOS</v>
          </cell>
          <cell r="C184">
            <v>491</v>
          </cell>
          <cell r="D184">
            <v>74</v>
          </cell>
          <cell r="E184">
            <v>1379</v>
          </cell>
          <cell r="F184">
            <v>157</v>
          </cell>
          <cell r="G184">
            <v>102728</v>
          </cell>
          <cell r="H184">
            <v>35813</v>
          </cell>
          <cell r="I184">
            <v>72651</v>
          </cell>
          <cell r="J184">
            <v>22041</v>
          </cell>
        </row>
        <row r="185">
          <cell r="A185" t="str">
            <v>ATUM CONGELADO</v>
          </cell>
          <cell r="B185" t="str">
            <v>(3º Nível) ATUM CONGELADO</v>
          </cell>
          <cell r="C185">
            <v>461959</v>
          </cell>
          <cell r="D185">
            <v>214811</v>
          </cell>
          <cell r="E185">
            <v>421253</v>
          </cell>
          <cell r="F185">
            <v>226632</v>
          </cell>
        </row>
        <row r="186">
          <cell r="A186" t="str">
            <v>ATUM, FRESCO OU REFRIGERADO</v>
          </cell>
          <cell r="B186" t="str">
            <v>(3º Nível) ATUM, FRESCO OU REFRIGERADO</v>
          </cell>
          <cell r="C186">
            <v>111303</v>
          </cell>
          <cell r="D186">
            <v>12930</v>
          </cell>
          <cell r="E186">
            <v>472084</v>
          </cell>
          <cell r="F186">
            <v>61480</v>
          </cell>
        </row>
        <row r="187">
          <cell r="A187" t="str">
            <v>AVEIA</v>
          </cell>
          <cell r="B187" t="str">
            <v>(3º Nível) AVEIA</v>
          </cell>
          <cell r="C187">
            <v>56253</v>
          </cell>
          <cell r="D187">
            <v>521171</v>
          </cell>
          <cell r="E187">
            <v>38</v>
          </cell>
          <cell r="F187">
            <v>5</v>
          </cell>
        </row>
        <row r="188">
          <cell r="A188" t="str">
            <v>AVEIA EM FLOCOS OU ELABORADOS DE OUTRO MODO</v>
          </cell>
          <cell r="B188" t="str">
            <v>(3º Nível) AVEIA EM FLOCOS OU ELABORADOS DE OUTRO MODO</v>
          </cell>
          <cell r="C188">
            <v>67957</v>
          </cell>
          <cell r="D188">
            <v>142767</v>
          </cell>
          <cell r="E188">
            <v>174661</v>
          </cell>
          <cell r="F188">
            <v>226649</v>
          </cell>
          <cell r="G188">
            <v>25056</v>
          </cell>
          <cell r="H188">
            <v>18491</v>
          </cell>
          <cell r="I188">
            <v>62700</v>
          </cell>
          <cell r="J188">
            <v>86165</v>
          </cell>
        </row>
        <row r="189">
          <cell r="A189" t="str">
            <v>AVELÃS</v>
          </cell>
          <cell r="B189" t="str">
            <v>(3º Nível) AVELÃS</v>
          </cell>
          <cell r="C189">
            <v>200</v>
          </cell>
          <cell r="D189">
            <v>29</v>
          </cell>
          <cell r="E189">
            <v>262</v>
          </cell>
          <cell r="F189">
            <v>16</v>
          </cell>
          <cell r="G189">
            <v>3322826</v>
          </cell>
          <cell r="H189">
            <v>520210</v>
          </cell>
          <cell r="I189">
            <v>1659346</v>
          </cell>
          <cell r="J189">
            <v>209800</v>
          </cell>
        </row>
        <row r="190">
          <cell r="A190" t="str">
            <v>AZEITE DE OLIVA</v>
          </cell>
          <cell r="B190" t="str">
            <v>(3º Nível) AZEITE DE OLIVA</v>
          </cell>
          <cell r="C190">
            <v>19345</v>
          </cell>
          <cell r="D190">
            <v>4212</v>
          </cell>
          <cell r="E190">
            <v>17396</v>
          </cell>
          <cell r="F190">
            <v>3196</v>
          </cell>
          <cell r="G190">
            <v>45270797</v>
          </cell>
          <cell r="H190">
            <v>11911301</v>
          </cell>
          <cell r="I190">
            <v>38829481</v>
          </cell>
          <cell r="J190">
            <v>9517448</v>
          </cell>
        </row>
        <row r="191">
          <cell r="A191" t="str">
            <v>AZEITONAS PREPARADAS OU CONSERVADAS</v>
          </cell>
          <cell r="B191" t="str">
            <v>(3º Nível) AZEITONAS PREPARADAS OU CONSERVADAS</v>
          </cell>
          <cell r="C191">
            <v>57498</v>
          </cell>
          <cell r="D191">
            <v>34214</v>
          </cell>
          <cell r="E191">
            <v>49511</v>
          </cell>
          <cell r="F191">
            <v>26714</v>
          </cell>
          <cell r="G191">
            <v>8271472</v>
          </cell>
          <cell r="H191">
            <v>9705830</v>
          </cell>
          <cell r="I191">
            <v>8239427</v>
          </cell>
          <cell r="J191">
            <v>9113903</v>
          </cell>
        </row>
        <row r="192">
          <cell r="A192" t="str">
            <v>BACALHAU CONGELADO</v>
          </cell>
          <cell r="B192" t="str">
            <v>(3º Nível) BACALHAU CONGELADO</v>
          </cell>
          <cell r="C192">
            <v>314</v>
          </cell>
          <cell r="D192">
            <v>54</v>
          </cell>
          <cell r="E192">
            <v>785</v>
          </cell>
          <cell r="F192">
            <v>140</v>
          </cell>
          <cell r="G192">
            <v>7733613</v>
          </cell>
          <cell r="H192">
            <v>688136</v>
          </cell>
          <cell r="I192">
            <v>5745416</v>
          </cell>
          <cell r="J192">
            <v>506419</v>
          </cell>
        </row>
        <row r="193">
          <cell r="A193" t="str">
            <v>BACALHAU, FRESCO OU REFRIGERADO</v>
          </cell>
          <cell r="B193" t="str">
            <v>(3º Nível) BACALHAU, FRESCO OU REFRIGERADO</v>
          </cell>
          <cell r="C193">
            <v>180</v>
          </cell>
          <cell r="D193">
            <v>20</v>
          </cell>
          <cell r="E193">
            <v>0</v>
          </cell>
          <cell r="F193">
            <v>0</v>
          </cell>
        </row>
        <row r="194">
          <cell r="A194" t="str">
            <v>BACALHAU, SECOS, SALGADOS OU DEFUMADOS</v>
          </cell>
          <cell r="B194" t="str">
            <v>(3º Nível) BACALHAU, SECOS, SALGADOS OU DEFUMADOS</v>
          </cell>
          <cell r="C194">
            <v>127</v>
          </cell>
          <cell r="D194">
            <v>11</v>
          </cell>
          <cell r="E194">
            <v>1297</v>
          </cell>
          <cell r="F194">
            <v>146</v>
          </cell>
          <cell r="G194">
            <v>17436407</v>
          </cell>
          <cell r="H194">
            <v>1887470</v>
          </cell>
          <cell r="I194">
            <v>13014488</v>
          </cell>
          <cell r="J194">
            <v>1563987</v>
          </cell>
        </row>
        <row r="195">
          <cell r="A195" t="str">
            <v>BANANAS FRESCAS OU SECAS</v>
          </cell>
          <cell r="B195" t="str">
            <v>(3º Nível) BANANAS FRESCAS OU SECAS</v>
          </cell>
          <cell r="C195">
            <v>2704000</v>
          </cell>
          <cell r="D195">
            <v>8826330</v>
          </cell>
          <cell r="E195">
            <v>3272858</v>
          </cell>
          <cell r="F195">
            <v>8898924</v>
          </cell>
          <cell r="G195">
            <v>74757</v>
          </cell>
          <cell r="H195">
            <v>33995</v>
          </cell>
          <cell r="I195">
            <v>0</v>
          </cell>
          <cell r="J195">
            <v>0</v>
          </cell>
        </row>
        <row r="196">
          <cell r="A196" t="str">
            <v>BATATA-DOCE</v>
          </cell>
          <cell r="B196" t="str">
            <v>(3º Nível) BATATA-DOCE</v>
          </cell>
          <cell r="C196">
            <v>356120</v>
          </cell>
          <cell r="D196">
            <v>411353</v>
          </cell>
          <cell r="E196">
            <v>632070</v>
          </cell>
          <cell r="F196">
            <v>722590</v>
          </cell>
        </row>
        <row r="197">
          <cell r="A197" t="str">
            <v>BATATAS</v>
          </cell>
          <cell r="B197" t="str">
            <v>(3º Nível) BATATAS</v>
          </cell>
          <cell r="C197">
            <v>363234</v>
          </cell>
          <cell r="D197">
            <v>1344843</v>
          </cell>
          <cell r="E197">
            <v>202176</v>
          </cell>
          <cell r="F197">
            <v>723006</v>
          </cell>
          <cell r="G197">
            <v>94780</v>
          </cell>
          <cell r="H197">
            <v>283000</v>
          </cell>
          <cell r="I197">
            <v>0</v>
          </cell>
          <cell r="J197">
            <v>0</v>
          </cell>
        </row>
        <row r="198">
          <cell r="A198" t="str">
            <v>BATATAS CONGELADAS</v>
          </cell>
          <cell r="B198" t="str">
            <v>(3º Nível) BATATAS CONGELADAS</v>
          </cell>
          <cell r="C198">
            <v>8621</v>
          </cell>
          <cell r="D198">
            <v>9280</v>
          </cell>
          <cell r="E198">
            <v>12677</v>
          </cell>
          <cell r="F198">
            <v>22908</v>
          </cell>
        </row>
        <row r="199">
          <cell r="A199" t="str">
            <v>BATATAS PREPARADAS OU CONSERVADAS</v>
          </cell>
          <cell r="B199" t="str">
            <v>(3º Nível) BATATAS PREPARADAS OU CONSERVADAS</v>
          </cell>
          <cell r="C199">
            <v>123863</v>
          </cell>
          <cell r="D199">
            <v>29801</v>
          </cell>
          <cell r="E199">
            <v>291451</v>
          </cell>
          <cell r="F199">
            <v>242440</v>
          </cell>
          <cell r="G199">
            <v>30713014</v>
          </cell>
          <cell r="H199">
            <v>38449387</v>
          </cell>
          <cell r="I199">
            <v>25141846</v>
          </cell>
          <cell r="J199">
            <v>34266871</v>
          </cell>
        </row>
        <row r="200">
          <cell r="A200" t="str">
            <v>BORRACHA NATURAL</v>
          </cell>
          <cell r="B200" t="str">
            <v>(3º Nível) BORRACHA NATURAL</v>
          </cell>
          <cell r="C200">
            <v>28914</v>
          </cell>
          <cell r="D200">
            <v>46777</v>
          </cell>
          <cell r="E200">
            <v>72692</v>
          </cell>
          <cell r="F200">
            <v>73079</v>
          </cell>
          <cell r="G200">
            <v>29240465</v>
          </cell>
          <cell r="H200">
            <v>19510238</v>
          </cell>
          <cell r="I200">
            <v>45881222</v>
          </cell>
          <cell r="J200">
            <v>26432893</v>
          </cell>
        </row>
        <row r="201">
          <cell r="A201" t="str">
            <v>BOVINOS VIVOS</v>
          </cell>
          <cell r="B201" t="str">
            <v>(3º Nível) BOVINOS VIVOS</v>
          </cell>
          <cell r="C201">
            <v>20949724</v>
          </cell>
          <cell r="D201">
            <v>10964040</v>
          </cell>
          <cell r="E201">
            <v>6086243</v>
          </cell>
          <cell r="F201">
            <v>2675232</v>
          </cell>
          <cell r="G201">
            <v>77500</v>
          </cell>
          <cell r="H201">
            <v>1800</v>
          </cell>
          <cell r="I201">
            <v>0</v>
          </cell>
          <cell r="J201">
            <v>0</v>
          </cell>
        </row>
        <row r="202">
          <cell r="A202" t="str">
            <v>BULBOS,  TUBÉRCULOS, RIZOMAS E SIMILARES</v>
          </cell>
          <cell r="B202" t="str">
            <v>(3º Nível) BULBOS,  TUBÉRCULOS, RIZOMAS E SIMILARES</v>
          </cell>
          <cell r="C202">
            <v>319</v>
          </cell>
          <cell r="D202">
            <v>1</v>
          </cell>
          <cell r="E202">
            <v>39628</v>
          </cell>
          <cell r="F202">
            <v>7940</v>
          </cell>
          <cell r="G202">
            <v>437750</v>
          </cell>
          <cell r="H202">
            <v>129264</v>
          </cell>
          <cell r="I202">
            <v>287619</v>
          </cell>
          <cell r="J202">
            <v>49383</v>
          </cell>
        </row>
        <row r="203">
          <cell r="A203" t="str">
            <v>CACAU EM PÓ</v>
          </cell>
          <cell r="B203" t="str">
            <v>(3º Nível) CACAU EM PÓ</v>
          </cell>
          <cell r="C203">
            <v>5378473</v>
          </cell>
          <cell r="D203">
            <v>2176865</v>
          </cell>
          <cell r="E203">
            <v>6137245</v>
          </cell>
          <cell r="F203">
            <v>2131340</v>
          </cell>
          <cell r="G203">
            <v>4580644</v>
          </cell>
          <cell r="H203">
            <v>2293150</v>
          </cell>
          <cell r="I203">
            <v>6346444</v>
          </cell>
          <cell r="J203">
            <v>2758814</v>
          </cell>
        </row>
        <row r="204">
          <cell r="A204" t="str">
            <v>CACAU INTEIRO OU PARTIDO</v>
          </cell>
          <cell r="B204" t="str">
            <v>(3º Nível) CACAU INTEIRO OU PARTIDO</v>
          </cell>
          <cell r="C204">
            <v>87180</v>
          </cell>
          <cell r="D204">
            <v>25002</v>
          </cell>
          <cell r="E204">
            <v>36240</v>
          </cell>
          <cell r="F204">
            <v>9060</v>
          </cell>
          <cell r="G204">
            <v>28818095</v>
          </cell>
          <cell r="H204">
            <v>10016432</v>
          </cell>
          <cell r="I204">
            <v>21748856</v>
          </cell>
          <cell r="J204">
            <v>8011960</v>
          </cell>
        </row>
        <row r="205">
          <cell r="A205" t="str">
            <v>CACHAÇA</v>
          </cell>
          <cell r="B205" t="str">
            <v>(3º Nível) CACHAÇA</v>
          </cell>
          <cell r="C205">
            <v>1030548</v>
          </cell>
          <cell r="D205">
            <v>409382</v>
          </cell>
          <cell r="E205">
            <v>519908</v>
          </cell>
          <cell r="F205">
            <v>333821</v>
          </cell>
          <cell r="G205">
            <v>29844</v>
          </cell>
          <cell r="H205">
            <v>1408</v>
          </cell>
          <cell r="I205">
            <v>29681</v>
          </cell>
          <cell r="J205">
            <v>4981</v>
          </cell>
        </row>
        <row r="206">
          <cell r="A206" t="str">
            <v>CAFÉ SOLÚVEL</v>
          </cell>
          <cell r="B206" t="str">
            <v>(3º Nível) CAFÉ SOLÚVEL</v>
          </cell>
          <cell r="C206">
            <v>43607324</v>
          </cell>
          <cell r="D206">
            <v>7645189</v>
          </cell>
          <cell r="E206">
            <v>37641673</v>
          </cell>
          <cell r="F206">
            <v>7063882</v>
          </cell>
          <cell r="G206">
            <v>454023</v>
          </cell>
          <cell r="H206">
            <v>30688</v>
          </cell>
          <cell r="I206">
            <v>630867</v>
          </cell>
          <cell r="J206">
            <v>72703</v>
          </cell>
        </row>
        <row r="207">
          <cell r="A207" t="str">
            <v>CAFÉ TORRADO</v>
          </cell>
          <cell r="B207" t="str">
            <v>(3º Nível) CAFÉ TORRADO</v>
          </cell>
          <cell r="C207">
            <v>1208950</v>
          </cell>
          <cell r="D207">
            <v>221562</v>
          </cell>
          <cell r="E207">
            <v>2312883</v>
          </cell>
          <cell r="F207">
            <v>546411</v>
          </cell>
          <cell r="G207">
            <v>4926445</v>
          </cell>
          <cell r="H207">
            <v>311154</v>
          </cell>
          <cell r="I207">
            <v>4877392</v>
          </cell>
          <cell r="J207">
            <v>323752</v>
          </cell>
        </row>
        <row r="208">
          <cell r="A208" t="str">
            <v>CAFÉ VERDE</v>
          </cell>
          <cell r="B208" t="str">
            <v>(3º Nível) CAFÉ VERDE</v>
          </cell>
          <cell r="C208">
            <v>410127668</v>
          </cell>
          <cell r="D208">
            <v>182615928</v>
          </cell>
          <cell r="E208">
            <v>535549533</v>
          </cell>
          <cell r="F208">
            <v>241589106</v>
          </cell>
          <cell r="G208">
            <v>191768</v>
          </cell>
          <cell r="H208">
            <v>100260</v>
          </cell>
          <cell r="I208">
            <v>409224</v>
          </cell>
          <cell r="J208">
            <v>236268</v>
          </cell>
        </row>
        <row r="209">
          <cell r="A209" t="str">
            <v>CALÇADOS DE COURO</v>
          </cell>
          <cell r="B209" t="str">
            <v>(3º Nível) CALÇADOS DE COURO</v>
          </cell>
          <cell r="C209">
            <v>24945991</v>
          </cell>
          <cell r="D209">
            <v>819455</v>
          </cell>
          <cell r="E209">
            <v>20005533</v>
          </cell>
          <cell r="F209">
            <v>678441</v>
          </cell>
          <cell r="G209">
            <v>5949495</v>
          </cell>
          <cell r="H209">
            <v>233125</v>
          </cell>
          <cell r="I209">
            <v>5494543</v>
          </cell>
          <cell r="J209">
            <v>187096</v>
          </cell>
        </row>
        <row r="210">
          <cell r="A210" t="str">
            <v>CALDOS E SOPAS E PREPARAÇÕES P/ CALDOS E SOPAS</v>
          </cell>
          <cell r="B210" t="str">
            <v>(3º Nível) CALDOS E SOPAS E PREPARAÇÕES P/ CALDOS E SOPAS</v>
          </cell>
          <cell r="C210">
            <v>352146</v>
          </cell>
          <cell r="D210">
            <v>158881</v>
          </cell>
          <cell r="E210">
            <v>839855</v>
          </cell>
          <cell r="F210">
            <v>473021</v>
          </cell>
          <cell r="G210">
            <v>140984</v>
          </cell>
          <cell r="H210">
            <v>21847</v>
          </cell>
          <cell r="I210">
            <v>33648</v>
          </cell>
          <cell r="J210">
            <v>15969</v>
          </cell>
        </row>
        <row r="211">
          <cell r="A211" t="str">
            <v>CAMARÕES, CONGELADOS</v>
          </cell>
          <cell r="B211" t="str">
            <v>(3º Nível) CAMARÕES, CONGELADOS</v>
          </cell>
          <cell r="C211">
            <v>36887</v>
          </cell>
          <cell r="D211">
            <v>2280</v>
          </cell>
          <cell r="E211">
            <v>31097</v>
          </cell>
          <cell r="F211">
            <v>2989</v>
          </cell>
          <cell r="G211">
            <v>0</v>
          </cell>
          <cell r="H211">
            <v>0</v>
          </cell>
          <cell r="I211">
            <v>150524</v>
          </cell>
          <cell r="J211">
            <v>20000</v>
          </cell>
        </row>
        <row r="212">
          <cell r="A212" t="str">
            <v>CAMARÕES, NÃO CONGELADOS</v>
          </cell>
          <cell r="B212" t="str">
            <v>(3º Nível) CAMARÕES, NÃO CONGELADOS</v>
          </cell>
          <cell r="C212">
            <v>845</v>
          </cell>
          <cell r="D212">
            <v>70</v>
          </cell>
          <cell r="E212">
            <v>341</v>
          </cell>
          <cell r="F212">
            <v>40</v>
          </cell>
        </row>
        <row r="213">
          <cell r="A213" t="str">
            <v>CANELA</v>
          </cell>
          <cell r="B213" t="str">
            <v>(3º Nível) CANELA</v>
          </cell>
          <cell r="C213">
            <v>3037</v>
          </cell>
          <cell r="D213">
            <v>1067</v>
          </cell>
          <cell r="E213">
            <v>1152</v>
          </cell>
          <cell r="F213">
            <v>98</v>
          </cell>
          <cell r="G213">
            <v>611136</v>
          </cell>
          <cell r="H213">
            <v>177859</v>
          </cell>
          <cell r="I213">
            <v>660752</v>
          </cell>
          <cell r="J213">
            <v>250755</v>
          </cell>
        </row>
        <row r="214">
          <cell r="A214" t="str">
            <v>CAQUIS FRESCOS</v>
          </cell>
          <cell r="B214" t="str">
            <v>(3º Nível) CAQUIS FRESCOS</v>
          </cell>
          <cell r="C214">
            <v>174688</v>
          </cell>
          <cell r="D214">
            <v>85754</v>
          </cell>
          <cell r="E214">
            <v>292389</v>
          </cell>
          <cell r="F214">
            <v>113478</v>
          </cell>
        </row>
        <row r="215">
          <cell r="A215" t="str">
            <v>CARANGUEJOS, CONGELADOS</v>
          </cell>
          <cell r="B215" t="str">
            <v>(3º Nível) CARANGUEJOS, CONGELADOS</v>
          </cell>
          <cell r="C215">
            <v>525</v>
          </cell>
          <cell r="D215">
            <v>71</v>
          </cell>
          <cell r="E215">
            <v>457</v>
          </cell>
          <cell r="F215">
            <v>62</v>
          </cell>
        </row>
        <row r="216">
          <cell r="A216" t="str">
            <v>CARNE BOVINA in natura</v>
          </cell>
          <cell r="B216" t="str">
            <v>(3º Nível) CARNE BOVINA in natura</v>
          </cell>
          <cell r="C216">
            <v>552998764</v>
          </cell>
          <cell r="D216">
            <v>125882581</v>
          </cell>
          <cell r="E216">
            <v>617223911</v>
          </cell>
          <cell r="F216">
            <v>133821164</v>
          </cell>
          <cell r="G216">
            <v>16647205</v>
          </cell>
          <cell r="H216">
            <v>2835909</v>
          </cell>
          <cell r="I216">
            <v>20201525</v>
          </cell>
          <cell r="J216">
            <v>3805067</v>
          </cell>
        </row>
        <row r="217">
          <cell r="A217" t="str">
            <v>CARNE BOVINA INDUSTRIALIZADA</v>
          </cell>
          <cell r="B217" t="str">
            <v>(3º Nível) CARNE BOVINA INDUSTRIALIZADA</v>
          </cell>
          <cell r="C217">
            <v>51444564</v>
          </cell>
          <cell r="D217">
            <v>8346042</v>
          </cell>
          <cell r="E217">
            <v>56305277</v>
          </cell>
          <cell r="F217">
            <v>8349573</v>
          </cell>
          <cell r="G217">
            <v>0</v>
          </cell>
          <cell r="H217">
            <v>0</v>
          </cell>
          <cell r="I217">
            <v>49666</v>
          </cell>
          <cell r="J217">
            <v>27500</v>
          </cell>
        </row>
        <row r="218">
          <cell r="A218" t="str">
            <v>CARNE DE FRANGO in natura</v>
          </cell>
          <cell r="B218" t="str">
            <v>(3º Nível) CARNE DE FRANGO in natura</v>
          </cell>
          <cell r="C218">
            <v>524076712</v>
          </cell>
          <cell r="D218">
            <v>335938780</v>
          </cell>
          <cell r="E218">
            <v>567038535</v>
          </cell>
          <cell r="F218">
            <v>375856078</v>
          </cell>
          <cell r="G218">
            <v>774359</v>
          </cell>
          <cell r="H218">
            <v>349100</v>
          </cell>
          <cell r="I218">
            <v>1141215</v>
          </cell>
          <cell r="J218">
            <v>441904</v>
          </cell>
        </row>
        <row r="219">
          <cell r="A219" t="str">
            <v>CARNE DE FRANGO INDUSTRIALIZADA</v>
          </cell>
          <cell r="B219" t="str">
            <v>(3º Nível) CARNE DE FRANGO INDUSTRIALIZADA</v>
          </cell>
          <cell r="C219">
            <v>21021400</v>
          </cell>
          <cell r="D219">
            <v>7407727</v>
          </cell>
          <cell r="E219">
            <v>22408053</v>
          </cell>
          <cell r="F219">
            <v>8079130</v>
          </cell>
        </row>
        <row r="220">
          <cell r="A220" t="str">
            <v>CARNE DE GANSO in natura</v>
          </cell>
          <cell r="B220" t="str">
            <v>(3º Nível) CARNE DE GANSO in natura</v>
          </cell>
          <cell r="C220">
            <v>170</v>
          </cell>
          <cell r="D220">
            <v>20</v>
          </cell>
          <cell r="E220">
            <v>0</v>
          </cell>
          <cell r="F220">
            <v>0</v>
          </cell>
        </row>
        <row r="221">
          <cell r="A221" t="str">
            <v>CARNE DE OVINO in natura</v>
          </cell>
          <cell r="B221" t="str">
            <v>(3º Nível) CARNE DE OVINO in natura</v>
          </cell>
          <cell r="C221">
            <v>47902</v>
          </cell>
          <cell r="D221">
            <v>4874</v>
          </cell>
          <cell r="E221">
            <v>46365</v>
          </cell>
          <cell r="F221">
            <v>5853</v>
          </cell>
          <cell r="G221">
            <v>1233320</v>
          </cell>
          <cell r="H221">
            <v>212424</v>
          </cell>
          <cell r="I221">
            <v>1483201</v>
          </cell>
          <cell r="J221">
            <v>207549</v>
          </cell>
        </row>
        <row r="222">
          <cell r="A222" t="str">
            <v>CARNE DE PATO in natura</v>
          </cell>
          <cell r="B222" t="str">
            <v>(3º Nível) CARNE DE PATO in natura</v>
          </cell>
          <cell r="C222">
            <v>678262</v>
          </cell>
          <cell r="D222">
            <v>250740</v>
          </cell>
          <cell r="E222">
            <v>743215</v>
          </cell>
          <cell r="F222">
            <v>265921</v>
          </cell>
          <cell r="G222">
            <v>0</v>
          </cell>
          <cell r="H222">
            <v>0</v>
          </cell>
          <cell r="I222">
            <v>153208</v>
          </cell>
          <cell r="J222">
            <v>5363</v>
          </cell>
        </row>
        <row r="223">
          <cell r="A223" t="str">
            <v>CARNE DE PERU in natura</v>
          </cell>
          <cell r="B223" t="str">
            <v>(3º Nível) CARNE DE PERU in natura</v>
          </cell>
          <cell r="C223">
            <v>6153773</v>
          </cell>
          <cell r="D223">
            <v>3161544</v>
          </cell>
          <cell r="E223">
            <v>4404124</v>
          </cell>
          <cell r="F223">
            <v>2801522</v>
          </cell>
        </row>
        <row r="224">
          <cell r="A224" t="str">
            <v>CARNE DE PERU INDUSTRIALIZADA</v>
          </cell>
          <cell r="B224" t="str">
            <v>(3º Nível) CARNE DE PERU INDUSTRIALIZADA</v>
          </cell>
          <cell r="C224">
            <v>2518136</v>
          </cell>
          <cell r="D224">
            <v>515474</v>
          </cell>
          <cell r="E224">
            <v>2393738</v>
          </cell>
          <cell r="F224">
            <v>837904</v>
          </cell>
        </row>
        <row r="225">
          <cell r="A225" t="str">
            <v>CARNE SUÍNA in natura</v>
          </cell>
          <cell r="B225" t="str">
            <v>(3º Nível) CARNE SUÍNA in natura</v>
          </cell>
          <cell r="C225">
            <v>155923833</v>
          </cell>
          <cell r="D225">
            <v>63296856</v>
          </cell>
          <cell r="E225">
            <v>244308293</v>
          </cell>
          <cell r="F225">
            <v>96822874</v>
          </cell>
        </row>
        <row r="226">
          <cell r="A226" t="str">
            <v>CARNE SUÍNA INDUSTRIALIZADA</v>
          </cell>
          <cell r="B226" t="str">
            <v>(3º Nível) CARNE SUÍNA INDUSTRIALIZADA</v>
          </cell>
          <cell r="C226">
            <v>1784001</v>
          </cell>
          <cell r="D226">
            <v>838545</v>
          </cell>
          <cell r="E226">
            <v>1841304</v>
          </cell>
          <cell r="F226">
            <v>895343</v>
          </cell>
          <cell r="G226">
            <v>0</v>
          </cell>
          <cell r="H226">
            <v>0</v>
          </cell>
          <cell r="I226">
            <v>1648</v>
          </cell>
          <cell r="J226">
            <v>136</v>
          </cell>
        </row>
        <row r="227">
          <cell r="A227" t="str">
            <v>CARNES DE CAPRINO in natura</v>
          </cell>
          <cell r="B227" t="str">
            <v>(3º Nível) CARNES DE CAPRINO in natura</v>
          </cell>
          <cell r="C227">
            <v>1267</v>
          </cell>
          <cell r="D227">
            <v>143</v>
          </cell>
          <cell r="E227">
            <v>2095</v>
          </cell>
          <cell r="F227">
            <v>192</v>
          </cell>
        </row>
        <row r="228">
          <cell r="A228" t="str">
            <v>CARNES DE CAVALO, ASININO E MUAR</v>
          </cell>
          <cell r="B228" t="str">
            <v>(3º Nível) CARNES DE CAVALO, ASININO E MUAR</v>
          </cell>
          <cell r="C228">
            <v>397377</v>
          </cell>
          <cell r="D228">
            <v>146691</v>
          </cell>
          <cell r="E228">
            <v>1534493</v>
          </cell>
          <cell r="F228">
            <v>507222</v>
          </cell>
        </row>
        <row r="229">
          <cell r="A229" t="str">
            <v>CASEINAS E CASEINATOS</v>
          </cell>
          <cell r="B229" t="str">
            <v>(3º Nível) CASEINAS E CASEINATOS</v>
          </cell>
          <cell r="C229">
            <v>1037</v>
          </cell>
          <cell r="D229">
            <v>40</v>
          </cell>
          <cell r="E229">
            <v>4159</v>
          </cell>
          <cell r="F229">
            <v>420</v>
          </cell>
          <cell r="G229">
            <v>3076582</v>
          </cell>
          <cell r="H229">
            <v>410274</v>
          </cell>
          <cell r="I229">
            <v>3443027</v>
          </cell>
          <cell r="J229">
            <v>418091</v>
          </cell>
        </row>
        <row r="230">
          <cell r="A230" t="str">
            <v>CASTANHA DE CAJÚ</v>
          </cell>
          <cell r="B230" t="str">
            <v>(3º Nível) CASTANHA DE CAJÚ</v>
          </cell>
          <cell r="C230">
            <v>11213015</v>
          </cell>
          <cell r="D230">
            <v>1734365</v>
          </cell>
          <cell r="E230">
            <v>7545171</v>
          </cell>
          <cell r="F230">
            <v>1121220</v>
          </cell>
          <cell r="G230">
            <v>345570</v>
          </cell>
          <cell r="H230">
            <v>95256</v>
          </cell>
          <cell r="I230">
            <v>315865</v>
          </cell>
          <cell r="J230">
            <v>79380</v>
          </cell>
        </row>
        <row r="231">
          <cell r="A231" t="str">
            <v>CASTANHA DO PARÁ</v>
          </cell>
          <cell r="B231" t="str">
            <v>(3º Nível) CASTANHA DO PARÁ</v>
          </cell>
          <cell r="C231">
            <v>1047861</v>
          </cell>
          <cell r="D231">
            <v>816360</v>
          </cell>
          <cell r="E231">
            <v>1299686</v>
          </cell>
          <cell r="F231">
            <v>1321695</v>
          </cell>
          <cell r="G231">
            <v>15300</v>
          </cell>
          <cell r="H231">
            <v>9000</v>
          </cell>
          <cell r="I231">
            <v>416488</v>
          </cell>
          <cell r="J231">
            <v>177800</v>
          </cell>
        </row>
        <row r="232">
          <cell r="A232" t="str">
            <v>CASULOS DE BICHO-DA-SEDA E SEDA CRUA</v>
          </cell>
          <cell r="B232" t="str">
            <v>(3º Nível) CASULOS DE BICHO-DA-SEDA E SEDA CRUA</v>
          </cell>
          <cell r="G232">
            <v>233884</v>
          </cell>
          <cell r="H232">
            <v>3683</v>
          </cell>
          <cell r="I232">
            <v>33825</v>
          </cell>
          <cell r="J232">
            <v>607</v>
          </cell>
        </row>
        <row r="233">
          <cell r="A233" t="str">
            <v>CAVALOS VIVOS</v>
          </cell>
          <cell r="B233" t="str">
            <v>(3º Nível) CAVALOS VIVOS</v>
          </cell>
          <cell r="C233">
            <v>1047410</v>
          </cell>
          <cell r="D233">
            <v>3908</v>
          </cell>
          <cell r="E233">
            <v>75715</v>
          </cell>
          <cell r="F233">
            <v>10700</v>
          </cell>
          <cell r="G233">
            <v>0</v>
          </cell>
          <cell r="H233">
            <v>0</v>
          </cell>
          <cell r="I233">
            <v>337589</v>
          </cell>
          <cell r="J233">
            <v>9850</v>
          </cell>
        </row>
        <row r="234">
          <cell r="A234" t="str">
            <v>CEBOLAS</v>
          </cell>
          <cell r="B234" t="str">
            <v>(3º Nível) CEBOLAS</v>
          </cell>
          <cell r="C234">
            <v>76029</v>
          </cell>
          <cell r="D234">
            <v>392318</v>
          </cell>
          <cell r="E234">
            <v>42576</v>
          </cell>
          <cell r="F234">
            <v>57387</v>
          </cell>
          <cell r="G234">
            <v>3083826</v>
          </cell>
          <cell r="H234">
            <v>13860524</v>
          </cell>
          <cell r="I234">
            <v>6909931</v>
          </cell>
          <cell r="J234">
            <v>26040336</v>
          </cell>
        </row>
        <row r="235">
          <cell r="A235" t="str">
            <v>CEBOLAS SECAS</v>
          </cell>
          <cell r="B235" t="str">
            <v>(3º Nível) CEBOLAS SECAS</v>
          </cell>
          <cell r="C235">
            <v>6283</v>
          </cell>
          <cell r="D235">
            <v>5236</v>
          </cell>
          <cell r="E235">
            <v>8952</v>
          </cell>
          <cell r="F235">
            <v>6023</v>
          </cell>
          <cell r="G235">
            <v>1247974</v>
          </cell>
          <cell r="H235">
            <v>601578</v>
          </cell>
          <cell r="I235">
            <v>1681076</v>
          </cell>
          <cell r="J235">
            <v>904271</v>
          </cell>
        </row>
        <row r="236">
          <cell r="A236" t="str">
            <v>CELULOSE</v>
          </cell>
          <cell r="B236" t="str">
            <v>(3º Nível) CELULOSE</v>
          </cell>
          <cell r="C236">
            <v>563873678</v>
          </cell>
          <cell r="D236">
            <v>1362747682</v>
          </cell>
          <cell r="E236">
            <v>534006344</v>
          </cell>
          <cell r="F236">
            <v>1447463127</v>
          </cell>
          <cell r="G236">
            <v>15841049</v>
          </cell>
          <cell r="H236">
            <v>24596128</v>
          </cell>
          <cell r="I236">
            <v>12386474</v>
          </cell>
          <cell r="J236">
            <v>16655662</v>
          </cell>
        </row>
        <row r="237">
          <cell r="A237" t="str">
            <v>CENOURAS E NABOS</v>
          </cell>
          <cell r="B237" t="str">
            <v>(3º Nível) CENOURAS E NABOS</v>
          </cell>
          <cell r="C237">
            <v>74551</v>
          </cell>
          <cell r="D237">
            <v>191411</v>
          </cell>
          <cell r="E237">
            <v>83690</v>
          </cell>
          <cell r="F237">
            <v>355179</v>
          </cell>
          <cell r="G237">
            <v>26728</v>
          </cell>
          <cell r="H237">
            <v>13800</v>
          </cell>
          <cell r="I237">
            <v>43499</v>
          </cell>
          <cell r="J237">
            <v>16000</v>
          </cell>
        </row>
        <row r="238">
          <cell r="A238" t="str">
            <v>CENTEIO</v>
          </cell>
          <cell r="B238" t="str">
            <v>(3º Nível) CENTEIO</v>
          </cell>
          <cell r="C238">
            <v>0</v>
          </cell>
          <cell r="D238">
            <v>0</v>
          </cell>
          <cell r="E238">
            <v>10009</v>
          </cell>
          <cell r="F238">
            <v>28004</v>
          </cell>
        </row>
        <row r="239">
          <cell r="A239" t="str">
            <v>CERAS DE ABELHA</v>
          </cell>
          <cell r="B239" t="str">
            <v>(3º Nível) CERAS DE ABELHA</v>
          </cell>
          <cell r="C239">
            <v>381674</v>
          </cell>
          <cell r="D239">
            <v>4223</v>
          </cell>
          <cell r="E239">
            <v>1125383</v>
          </cell>
          <cell r="F239">
            <v>4878</v>
          </cell>
        </row>
        <row r="240">
          <cell r="A240" t="str">
            <v>CERDAS E PÊLOS DE ANIMAIS</v>
          </cell>
          <cell r="B240" t="str">
            <v>(3º Nível) CERDAS E PÊLOS DE ANIMAIS</v>
          </cell>
          <cell r="C240">
            <v>129163</v>
          </cell>
          <cell r="D240">
            <v>26635</v>
          </cell>
          <cell r="E240">
            <v>62671</v>
          </cell>
          <cell r="F240">
            <v>114</v>
          </cell>
          <cell r="G240">
            <v>231254</v>
          </cell>
          <cell r="H240">
            <v>21824</v>
          </cell>
          <cell r="I240">
            <v>174215</v>
          </cell>
          <cell r="J240">
            <v>13600</v>
          </cell>
        </row>
        <row r="241">
          <cell r="A241" t="str">
            <v>CEREJAS PREPARADAS OU CONSERVADAS</v>
          </cell>
          <cell r="B241" t="str">
            <v>(3º Nível) CEREJAS PREPARADAS OU CONSERVADAS</v>
          </cell>
          <cell r="C241">
            <v>5297</v>
          </cell>
          <cell r="D241">
            <v>490</v>
          </cell>
          <cell r="E241">
            <v>20190</v>
          </cell>
          <cell r="F241">
            <v>2265</v>
          </cell>
          <cell r="G241">
            <v>519671</v>
          </cell>
          <cell r="H241">
            <v>212671</v>
          </cell>
          <cell r="I241">
            <v>598708</v>
          </cell>
          <cell r="J241">
            <v>274288</v>
          </cell>
        </row>
        <row r="242">
          <cell r="A242" t="str">
            <v>CERVEJA</v>
          </cell>
          <cell r="B242" t="str">
            <v>(3º Nível) CERVEJA</v>
          </cell>
          <cell r="C242">
            <v>9087597</v>
          </cell>
          <cell r="D242">
            <v>18103922</v>
          </cell>
          <cell r="E242">
            <v>12376620</v>
          </cell>
          <cell r="F242">
            <v>23465999</v>
          </cell>
          <cell r="G242">
            <v>1504799</v>
          </cell>
          <cell r="H242">
            <v>1468935</v>
          </cell>
          <cell r="I242">
            <v>2255626</v>
          </cell>
          <cell r="J242">
            <v>2782686</v>
          </cell>
        </row>
        <row r="243">
          <cell r="A243" t="str">
            <v>CEVADA</v>
          </cell>
          <cell r="B243" t="str">
            <v>(3º Nível) CEVADA</v>
          </cell>
          <cell r="C243">
            <v>49</v>
          </cell>
          <cell r="D243">
            <v>30</v>
          </cell>
          <cell r="E243">
            <v>24</v>
          </cell>
          <cell r="F243">
            <v>11</v>
          </cell>
          <cell r="G243">
            <v>15222263</v>
          </cell>
          <cell r="H243">
            <v>61928680</v>
          </cell>
          <cell r="I243">
            <v>21540848</v>
          </cell>
          <cell r="J243">
            <v>76334019</v>
          </cell>
        </row>
        <row r="244">
          <cell r="A244" t="str">
            <v>CHÁ PRETO</v>
          </cell>
          <cell r="B244" t="str">
            <v>(3º Nível) CHÁ PRETO</v>
          </cell>
          <cell r="C244">
            <v>4088</v>
          </cell>
          <cell r="D244">
            <v>1706</v>
          </cell>
          <cell r="E244">
            <v>4576</v>
          </cell>
          <cell r="F244">
            <v>408</v>
          </cell>
          <cell r="G244">
            <v>161966</v>
          </cell>
          <cell r="H244">
            <v>36228</v>
          </cell>
          <cell r="I244">
            <v>97732</v>
          </cell>
          <cell r="J244">
            <v>26146</v>
          </cell>
        </row>
        <row r="245">
          <cell r="A245" t="str">
            <v>CHÁ VERDE</v>
          </cell>
          <cell r="B245" t="str">
            <v>(3º Nível) CHÁ VERDE</v>
          </cell>
          <cell r="C245">
            <v>130109</v>
          </cell>
          <cell r="D245">
            <v>19791</v>
          </cell>
          <cell r="E245">
            <v>85691</v>
          </cell>
          <cell r="F245">
            <v>15448</v>
          </cell>
          <cell r="G245">
            <v>129928</v>
          </cell>
          <cell r="H245">
            <v>27363</v>
          </cell>
          <cell r="I245">
            <v>96746</v>
          </cell>
          <cell r="J245">
            <v>12715</v>
          </cell>
        </row>
        <row r="246">
          <cell r="A246" t="str">
            <v>CHARUTOS E CIGARRILHAS</v>
          </cell>
          <cell r="B246" t="str">
            <v>(3º Nível) CHARUTOS E CIGARRILHAS</v>
          </cell>
          <cell r="C246">
            <v>4342</v>
          </cell>
          <cell r="D246">
            <v>86</v>
          </cell>
          <cell r="E246">
            <v>579095</v>
          </cell>
          <cell r="F246">
            <v>88530</v>
          </cell>
          <cell r="G246">
            <v>234895</v>
          </cell>
          <cell r="H246">
            <v>3088</v>
          </cell>
          <cell r="I246">
            <v>48343</v>
          </cell>
          <cell r="J246">
            <v>6397</v>
          </cell>
        </row>
        <row r="247">
          <cell r="A247" t="str">
            <v>CHICÓRIA</v>
          </cell>
          <cell r="B247" t="str">
            <v>(3º Nível) CHICÓRIA</v>
          </cell>
          <cell r="C247">
            <v>8141</v>
          </cell>
          <cell r="D247">
            <v>3695</v>
          </cell>
          <cell r="E247">
            <v>3095</v>
          </cell>
          <cell r="F247">
            <v>2436</v>
          </cell>
          <cell r="G247">
            <v>0</v>
          </cell>
          <cell r="H247">
            <v>0</v>
          </cell>
          <cell r="I247">
            <v>16550</v>
          </cell>
          <cell r="J247">
            <v>9696</v>
          </cell>
        </row>
        <row r="248">
          <cell r="A248" t="str">
            <v>CHOCOLATE E PREPARAÇÕES ALIM. CONT. CACAU</v>
          </cell>
          <cell r="B248" t="str">
            <v>(3º Nível) CHOCOLATE E PREPARAÇÕES ALIM. CONT. CACAU</v>
          </cell>
          <cell r="C248">
            <v>9204384</v>
          </cell>
          <cell r="D248">
            <v>2567910</v>
          </cell>
          <cell r="E248">
            <v>11773763</v>
          </cell>
          <cell r="F248">
            <v>3305941</v>
          </cell>
          <cell r="G248">
            <v>8352660</v>
          </cell>
          <cell r="H248">
            <v>1430496</v>
          </cell>
          <cell r="I248">
            <v>11550345</v>
          </cell>
          <cell r="J248">
            <v>1822069</v>
          </cell>
        </row>
        <row r="249">
          <cell r="A249" t="str">
            <v>CIGARROS</v>
          </cell>
          <cell r="B249" t="str">
            <v>(3º Nível) CIGARROS</v>
          </cell>
          <cell r="C249">
            <v>2173686</v>
          </cell>
          <cell r="D249">
            <v>231164</v>
          </cell>
          <cell r="E249">
            <v>1889413</v>
          </cell>
          <cell r="F249">
            <v>283249</v>
          </cell>
          <cell r="G249">
            <v>556481</v>
          </cell>
          <cell r="H249">
            <v>32044</v>
          </cell>
          <cell r="I249">
            <v>1255575</v>
          </cell>
          <cell r="J249">
            <v>70549</v>
          </cell>
        </row>
        <row r="250">
          <cell r="A250" t="str">
            <v>COCOS (ENDOCARPO)</v>
          </cell>
          <cell r="B250" t="str">
            <v>(3º Nível) COCOS (ENDOCARPO)</v>
          </cell>
          <cell r="C250">
            <v>22711</v>
          </cell>
          <cell r="D250">
            <v>32137</v>
          </cell>
          <cell r="E250">
            <v>10953</v>
          </cell>
          <cell r="F250">
            <v>21918</v>
          </cell>
        </row>
        <row r="251">
          <cell r="A251" t="str">
            <v>COCOS FRESCOS OU SECOS</v>
          </cell>
          <cell r="B251" t="str">
            <v>(3º Nível) COCOS FRESCOS OU SECOS</v>
          </cell>
          <cell r="C251">
            <v>64717</v>
          </cell>
          <cell r="D251">
            <v>62261</v>
          </cell>
          <cell r="E251">
            <v>52443</v>
          </cell>
          <cell r="F251">
            <v>49038</v>
          </cell>
          <cell r="G251">
            <v>1081295</v>
          </cell>
          <cell r="H251">
            <v>856988</v>
          </cell>
          <cell r="I251">
            <v>977210</v>
          </cell>
          <cell r="J251">
            <v>689277</v>
          </cell>
        </row>
        <row r="252">
          <cell r="A252" t="str">
            <v>COGUMELOS</v>
          </cell>
          <cell r="B252" t="str">
            <v>(3º Nível) COGUMELOS</v>
          </cell>
          <cell r="C252">
            <v>50285</v>
          </cell>
          <cell r="D252">
            <v>3987</v>
          </cell>
          <cell r="E252">
            <v>74277</v>
          </cell>
          <cell r="F252">
            <v>28200</v>
          </cell>
          <cell r="G252">
            <v>3727</v>
          </cell>
          <cell r="H252">
            <v>3</v>
          </cell>
          <cell r="I252">
            <v>0</v>
          </cell>
          <cell r="J252">
            <v>0</v>
          </cell>
        </row>
        <row r="253">
          <cell r="A253" t="str">
            <v>COGUMELOS E TRUFAS PREPARADOS OU CONSERVADOS</v>
          </cell>
          <cell r="B253" t="str">
            <v>(3º Nível) COGUMELOS E TRUFAS PREPARADOS OU CONSERVADOS</v>
          </cell>
          <cell r="C253">
            <v>11252</v>
          </cell>
          <cell r="D253">
            <v>1593</v>
          </cell>
          <cell r="E253">
            <v>54473</v>
          </cell>
          <cell r="F253">
            <v>8789</v>
          </cell>
          <cell r="G253">
            <v>1325777</v>
          </cell>
          <cell r="H253">
            <v>855732</v>
          </cell>
          <cell r="I253">
            <v>909724</v>
          </cell>
          <cell r="J253">
            <v>705675</v>
          </cell>
        </row>
        <row r="254">
          <cell r="A254" t="str">
            <v>COGUMELOS E TRUFAS SECOS</v>
          </cell>
          <cell r="B254" t="str">
            <v>(3º Nível) COGUMELOS E TRUFAS SECOS</v>
          </cell>
          <cell r="C254">
            <v>27260</v>
          </cell>
          <cell r="D254">
            <v>294</v>
          </cell>
          <cell r="E254">
            <v>48579</v>
          </cell>
          <cell r="F254">
            <v>565</v>
          </cell>
          <cell r="G254">
            <v>51634</v>
          </cell>
          <cell r="H254">
            <v>7891</v>
          </cell>
          <cell r="I254">
            <v>98432</v>
          </cell>
          <cell r="J254">
            <v>12529</v>
          </cell>
        </row>
        <row r="255">
          <cell r="A255" t="str">
            <v>COLOFONIAS, ÁCIDOS RESÍNICOS E SEUS DERIVADOS</v>
          </cell>
          <cell r="B255" t="str">
            <v>(3º Nível) COLOFONIAS, ÁCIDOS RESÍNICOS E SEUS DERIVADOS</v>
          </cell>
          <cell r="C255">
            <v>10507511</v>
          </cell>
          <cell r="D255">
            <v>11457590</v>
          </cell>
          <cell r="E255">
            <v>16754993</v>
          </cell>
          <cell r="F255">
            <v>13557176</v>
          </cell>
          <cell r="G255">
            <v>484190</v>
          </cell>
          <cell r="H255">
            <v>174102</v>
          </cell>
          <cell r="I255">
            <v>1120269</v>
          </cell>
          <cell r="J255">
            <v>308619</v>
          </cell>
        </row>
        <row r="256">
          <cell r="A256" t="str">
            <v>CONDIMENTOS E TEMPEROS</v>
          </cell>
          <cell r="B256" t="str">
            <v>(3º Nível) CONDIMENTOS E TEMPEROS</v>
          </cell>
          <cell r="C256">
            <v>748447</v>
          </cell>
          <cell r="D256">
            <v>269959</v>
          </cell>
          <cell r="E256">
            <v>554235</v>
          </cell>
          <cell r="F256">
            <v>227081</v>
          </cell>
          <cell r="G256">
            <v>2267204</v>
          </cell>
          <cell r="H256">
            <v>463440</v>
          </cell>
          <cell r="I256">
            <v>2613478</v>
          </cell>
          <cell r="J256">
            <v>566968</v>
          </cell>
        </row>
        <row r="257">
          <cell r="A257" t="str">
            <v>CONES DE LÚPULO E LUPULINA</v>
          </cell>
          <cell r="B257" t="str">
            <v>(3º Nível) CONES DE LÚPULO E LUPULINA</v>
          </cell>
          <cell r="C257">
            <v>20794</v>
          </cell>
          <cell r="D257">
            <v>560</v>
          </cell>
          <cell r="E257">
            <v>393</v>
          </cell>
          <cell r="F257">
            <v>12</v>
          </cell>
          <cell r="G257">
            <v>4197085</v>
          </cell>
          <cell r="H257">
            <v>255072</v>
          </cell>
          <cell r="I257">
            <v>2981303</v>
          </cell>
          <cell r="J257">
            <v>197964</v>
          </cell>
        </row>
        <row r="258">
          <cell r="A258" t="str">
            <v>CORDÉIS E DEMAIS PRODUTOS DO SISAL OU OUTRAS FIBRAS 'AGAVE'</v>
          </cell>
          <cell r="B258" t="str">
            <v>(3º Nível) CORDÉIS E DEMAIS PRODUTOS DO SISAL OU OUTRAS FIBRAS 'AGAVE'</v>
          </cell>
          <cell r="C258">
            <v>2296951</v>
          </cell>
          <cell r="D258">
            <v>1347369</v>
          </cell>
          <cell r="E258">
            <v>2425291</v>
          </cell>
          <cell r="F258">
            <v>1516983</v>
          </cell>
          <cell r="G258">
            <v>4258</v>
          </cell>
          <cell r="H258">
            <v>2393</v>
          </cell>
          <cell r="I258">
            <v>308</v>
          </cell>
          <cell r="J258">
            <v>445</v>
          </cell>
        </row>
        <row r="259">
          <cell r="A259" t="str">
            <v>CORTIÇA</v>
          </cell>
          <cell r="B259" t="str">
            <v>(3º Nível) CORTIÇA</v>
          </cell>
          <cell r="C259">
            <v>15685</v>
          </cell>
          <cell r="D259">
            <v>2554</v>
          </cell>
          <cell r="E259">
            <v>22077</v>
          </cell>
          <cell r="F259">
            <v>891</v>
          </cell>
          <cell r="G259">
            <v>656333</v>
          </cell>
          <cell r="H259">
            <v>130092</v>
          </cell>
          <cell r="I259">
            <v>463792</v>
          </cell>
          <cell r="J259">
            <v>81669</v>
          </cell>
        </row>
        <row r="260">
          <cell r="A260" t="str">
            <v>COUROS/PELES ACAMURÇADOS</v>
          </cell>
          <cell r="B260" t="str">
            <v>(3º Nível) COUROS/PELES ACAMURÇADOS</v>
          </cell>
          <cell r="C260">
            <v>583739</v>
          </cell>
          <cell r="D260">
            <v>66192</v>
          </cell>
          <cell r="E260">
            <v>719217</v>
          </cell>
          <cell r="F260">
            <v>85482</v>
          </cell>
          <cell r="G260">
            <v>0</v>
          </cell>
          <cell r="H260">
            <v>0</v>
          </cell>
          <cell r="I260">
            <v>41713</v>
          </cell>
          <cell r="J260">
            <v>608</v>
          </cell>
        </row>
        <row r="261">
          <cell r="A261" t="str">
            <v>COUROS/PELES DE BOVINOS OU EQUÍDEOS, EM BRUTO</v>
          </cell>
          <cell r="B261" t="str">
            <v>(3º Nível) COUROS/PELES DE BOVINOS OU EQUÍDEOS, EM BRUTO</v>
          </cell>
          <cell r="C261">
            <v>272103</v>
          </cell>
          <cell r="D261">
            <v>713300</v>
          </cell>
          <cell r="E261">
            <v>224308</v>
          </cell>
          <cell r="F261">
            <v>682537</v>
          </cell>
          <cell r="G261">
            <v>1781410</v>
          </cell>
          <cell r="H261">
            <v>2427098</v>
          </cell>
          <cell r="I261">
            <v>2467658</v>
          </cell>
          <cell r="J261">
            <v>3648439</v>
          </cell>
        </row>
        <row r="262">
          <cell r="A262" t="str">
            <v>COUROS/PELES DE BOVINOS, CRUST</v>
          </cell>
          <cell r="B262" t="str">
            <v>(3º Nível) COUROS/PELES DE BOVINOS, CRUST</v>
          </cell>
          <cell r="C262">
            <v>9123344</v>
          </cell>
          <cell r="D262">
            <v>1094826</v>
          </cell>
          <cell r="E262">
            <v>11521598</v>
          </cell>
          <cell r="F262">
            <v>1051652</v>
          </cell>
          <cell r="G262">
            <v>488038</v>
          </cell>
          <cell r="H262">
            <v>45986</v>
          </cell>
          <cell r="I262">
            <v>150168</v>
          </cell>
          <cell r="J262">
            <v>16736</v>
          </cell>
        </row>
        <row r="263">
          <cell r="A263" t="str">
            <v>COUROS/PELES DE BOVINOS, CURTIDO, WET BLUE</v>
          </cell>
          <cell r="B263" t="str">
            <v>(3º Nível) COUROS/PELES DE BOVINOS, CURTIDO, WET BLUE</v>
          </cell>
          <cell r="C263">
            <v>0</v>
          </cell>
          <cell r="D263">
            <v>0</v>
          </cell>
          <cell r="E263">
            <v>40973</v>
          </cell>
          <cell r="F263">
            <v>21705</v>
          </cell>
        </row>
        <row r="264">
          <cell r="A264" t="str">
            <v>COUROS/PELES DE BOVINOS, PREPARADOS</v>
          </cell>
          <cell r="B264" t="str">
            <v>(3º Nível) COUROS/PELES DE BOVINOS, PREPARADOS</v>
          </cell>
          <cell r="C264">
            <v>60706273</v>
          </cell>
          <cell r="D264">
            <v>5363189</v>
          </cell>
          <cell r="E264">
            <v>64184145</v>
          </cell>
          <cell r="F264">
            <v>5292906</v>
          </cell>
          <cell r="G264">
            <v>126249</v>
          </cell>
          <cell r="H264">
            <v>71653</v>
          </cell>
          <cell r="I264">
            <v>63220</v>
          </cell>
          <cell r="J264">
            <v>23185</v>
          </cell>
        </row>
        <row r="265">
          <cell r="A265" t="str">
            <v>COUROS/PELES DE CAPRINOS, PREPARADOS</v>
          </cell>
          <cell r="B265" t="str">
            <v>(3º Nível) COUROS/PELES DE CAPRINOS, PREPARADOS</v>
          </cell>
          <cell r="C265">
            <v>54172</v>
          </cell>
          <cell r="D265">
            <v>6567</v>
          </cell>
          <cell r="E265">
            <v>183280</v>
          </cell>
          <cell r="F265">
            <v>17291</v>
          </cell>
          <cell r="G265">
            <v>8781</v>
          </cell>
          <cell r="H265">
            <v>84</v>
          </cell>
          <cell r="I265">
            <v>33620</v>
          </cell>
          <cell r="J265">
            <v>427</v>
          </cell>
        </row>
        <row r="266">
          <cell r="A266" t="str">
            <v>COUROS/PELES DE EQUÍDEOS, PREPARADOS</v>
          </cell>
          <cell r="B266" t="str">
            <v>(3º Nível) COUROS/PELES DE EQUÍDEOS, PREPARADOS</v>
          </cell>
          <cell r="C266">
            <v>20</v>
          </cell>
          <cell r="D266">
            <v>4</v>
          </cell>
          <cell r="E266">
            <v>21412</v>
          </cell>
          <cell r="F266">
            <v>1409</v>
          </cell>
          <cell r="G266">
            <v>1765</v>
          </cell>
          <cell r="H266">
            <v>142</v>
          </cell>
          <cell r="I266">
            <v>3367</v>
          </cell>
          <cell r="J266">
            <v>55</v>
          </cell>
        </row>
        <row r="267">
          <cell r="A267" t="str">
            <v>COUROS/PELES DE OUTROS ANIMAIS, EM BRUTO</v>
          </cell>
          <cell r="B267" t="str">
            <v>(3º Nível) COUROS/PELES DE OUTROS ANIMAIS, EM BRUTO</v>
          </cell>
          <cell r="C267">
            <v>22000</v>
          </cell>
          <cell r="D267">
            <v>226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2750</v>
          </cell>
          <cell r="J267">
            <v>104</v>
          </cell>
        </row>
        <row r="268">
          <cell r="A268" t="str">
            <v>COUROS/PELES DE OUTROS ANIMAIS, PREPARADOS</v>
          </cell>
          <cell r="B268" t="str">
            <v>(3º Nível) COUROS/PELES DE OUTROS ANIMAIS, PREPARADOS</v>
          </cell>
          <cell r="C268">
            <v>546157</v>
          </cell>
          <cell r="D268">
            <v>2555</v>
          </cell>
          <cell r="E268">
            <v>273424</v>
          </cell>
          <cell r="F268">
            <v>1291</v>
          </cell>
          <cell r="G268">
            <v>0</v>
          </cell>
          <cell r="H268">
            <v>0</v>
          </cell>
          <cell r="I268">
            <v>6547</v>
          </cell>
          <cell r="J268">
            <v>61</v>
          </cell>
        </row>
        <row r="269">
          <cell r="A269" t="str">
            <v>COUROS/PELES DE OVINOS, CRUST</v>
          </cell>
          <cell r="B269" t="str">
            <v>(3º Nível) COUROS/PELES DE OVINOS, CRUST</v>
          </cell>
          <cell r="C269">
            <v>253150</v>
          </cell>
          <cell r="D269">
            <v>7277</v>
          </cell>
          <cell r="E269">
            <v>201780</v>
          </cell>
          <cell r="F269">
            <v>7468</v>
          </cell>
          <cell r="G269">
            <v>183211</v>
          </cell>
          <cell r="H269">
            <v>12052</v>
          </cell>
          <cell r="I269">
            <v>0</v>
          </cell>
          <cell r="J269">
            <v>0</v>
          </cell>
        </row>
        <row r="270">
          <cell r="A270" t="str">
            <v>COUROS/PELES DE OVINOS, CURTIDO, WET BLUE</v>
          </cell>
          <cell r="B270" t="str">
            <v>(3º Nível) COUROS/PELES DE OVINOS, CURTIDO, WET BLUE</v>
          </cell>
          <cell r="G270">
            <v>134808</v>
          </cell>
          <cell r="H270">
            <v>43560</v>
          </cell>
          <cell r="I270">
            <v>0</v>
          </cell>
          <cell r="J270">
            <v>0</v>
          </cell>
        </row>
        <row r="271">
          <cell r="A271" t="str">
            <v>COUROS/PELES DE OVINOS, EM BRUTO</v>
          </cell>
          <cell r="B271" t="str">
            <v>(3º Nível) COUROS/PELES DE OVINOS, EM BRUTO</v>
          </cell>
          <cell r="G271">
            <v>9985</v>
          </cell>
          <cell r="H271">
            <v>21036</v>
          </cell>
          <cell r="I271">
            <v>118443</v>
          </cell>
          <cell r="J271">
            <v>115686</v>
          </cell>
        </row>
        <row r="272">
          <cell r="A272" t="str">
            <v>COUROS/PELES DE OVINOS, PREPARADOS</v>
          </cell>
          <cell r="B272" t="str">
            <v>(3º Nível) COUROS/PELES DE OVINOS, PREPARADOS</v>
          </cell>
          <cell r="C272">
            <v>11483</v>
          </cell>
          <cell r="D272">
            <v>338</v>
          </cell>
          <cell r="E272">
            <v>11145</v>
          </cell>
          <cell r="F272">
            <v>382</v>
          </cell>
          <cell r="G272">
            <v>8617</v>
          </cell>
          <cell r="H272">
            <v>606</v>
          </cell>
          <cell r="I272">
            <v>8138</v>
          </cell>
          <cell r="J272">
            <v>870</v>
          </cell>
        </row>
        <row r="273">
          <cell r="A273" t="str">
            <v>COUROS/PELES DE RÉPTEIS, CURTIDOS OU CRUST</v>
          </cell>
          <cell r="B273" t="str">
            <v>(3º Nível) COUROS/PELES DE RÉPTEIS, CURTIDOS OU CRUST</v>
          </cell>
          <cell r="C273">
            <v>0</v>
          </cell>
          <cell r="D273">
            <v>0</v>
          </cell>
          <cell r="E273">
            <v>350</v>
          </cell>
          <cell r="F273">
            <v>2</v>
          </cell>
        </row>
        <row r="274">
          <cell r="A274" t="str">
            <v>COUROS/PELES DE RÉPTEIS, EM BRUTO</v>
          </cell>
          <cell r="B274" t="str">
            <v>(3º Nível) COUROS/PELES DE RÉPTEIS, EM BRUTO</v>
          </cell>
          <cell r="C274">
            <v>7</v>
          </cell>
          <cell r="D274">
            <v>5</v>
          </cell>
          <cell r="E274">
            <v>0</v>
          </cell>
          <cell r="F274">
            <v>0</v>
          </cell>
        </row>
        <row r="275">
          <cell r="A275" t="str">
            <v>COUROS/PELES DE SUÍNOS, PREPARADOS</v>
          </cell>
          <cell r="B275" t="str">
            <v>(3º Nível) COUROS/PELES DE SUÍNOS, PREPARADOS</v>
          </cell>
          <cell r="C275">
            <v>30878</v>
          </cell>
          <cell r="D275">
            <v>5312</v>
          </cell>
          <cell r="E275">
            <v>0</v>
          </cell>
          <cell r="F275">
            <v>0</v>
          </cell>
        </row>
        <row r="276">
          <cell r="A276" t="str">
            <v>COUROS/PELES ENVERNIZADOS OU REVESTIDOS</v>
          </cell>
          <cell r="B276" t="str">
            <v>(3º Nível) COUROS/PELES ENVERNIZADOS OU REVESTIDOS</v>
          </cell>
          <cell r="C276">
            <v>128840</v>
          </cell>
          <cell r="D276">
            <v>4637</v>
          </cell>
          <cell r="E276">
            <v>19855</v>
          </cell>
          <cell r="F276">
            <v>787</v>
          </cell>
          <cell r="G276">
            <v>10522</v>
          </cell>
          <cell r="H276">
            <v>112</v>
          </cell>
          <cell r="I276">
            <v>0</v>
          </cell>
          <cell r="J276">
            <v>0</v>
          </cell>
        </row>
        <row r="277">
          <cell r="A277" t="str">
            <v>COUROS/PELES METALIZADOS</v>
          </cell>
          <cell r="B277" t="str">
            <v>(3º Nível) COUROS/PELES METALIZADOS</v>
          </cell>
          <cell r="C277">
            <v>53426</v>
          </cell>
          <cell r="D277">
            <v>1726</v>
          </cell>
          <cell r="E277">
            <v>15059</v>
          </cell>
          <cell r="F277">
            <v>509</v>
          </cell>
          <cell r="G277">
            <v>3974</v>
          </cell>
          <cell r="H277">
            <v>40</v>
          </cell>
          <cell r="I277">
            <v>706</v>
          </cell>
          <cell r="J277">
            <v>13</v>
          </cell>
        </row>
        <row r="278">
          <cell r="A278" t="str">
            <v>COUROS/PELES RECONSTITUÍDOS</v>
          </cell>
          <cell r="B278" t="str">
            <v>(3º Nível) COUROS/PELES RECONSTITUÍDOS</v>
          </cell>
          <cell r="C278">
            <v>1283</v>
          </cell>
          <cell r="D278">
            <v>502</v>
          </cell>
          <cell r="E278">
            <v>58562</v>
          </cell>
          <cell r="F278">
            <v>14346</v>
          </cell>
          <cell r="G278">
            <v>20246</v>
          </cell>
          <cell r="H278">
            <v>6677</v>
          </cell>
          <cell r="I278">
            <v>17109</v>
          </cell>
          <cell r="J278">
            <v>3770</v>
          </cell>
        </row>
        <row r="279">
          <cell r="A279" t="str">
            <v>CRAVO-DA-ÍNDIA</v>
          </cell>
          <cell r="B279" t="str">
            <v>(3º Nível) CRAVO-DA-ÍNDIA</v>
          </cell>
          <cell r="C279">
            <v>3556608</v>
          </cell>
          <cell r="D279">
            <v>724776</v>
          </cell>
          <cell r="E279">
            <v>476845</v>
          </cell>
          <cell r="F279">
            <v>93020</v>
          </cell>
          <cell r="G279">
            <v>4795</v>
          </cell>
          <cell r="H279">
            <v>695</v>
          </cell>
          <cell r="I279">
            <v>49519</v>
          </cell>
          <cell r="J279">
            <v>7050</v>
          </cell>
        </row>
        <row r="280">
          <cell r="A280" t="str">
            <v>CREME DE LEITE</v>
          </cell>
          <cell r="B280" t="str">
            <v>(3º Nível) CREME DE LEITE</v>
          </cell>
          <cell r="C280">
            <v>978261</v>
          </cell>
          <cell r="D280">
            <v>430808</v>
          </cell>
          <cell r="E280">
            <v>1311804</v>
          </cell>
          <cell r="F280">
            <v>646536</v>
          </cell>
        </row>
        <row r="281">
          <cell r="A281" t="str">
            <v>DAMASCOS FRESCOS</v>
          </cell>
          <cell r="B281" t="str">
            <v>(3º Nível) DAMASCOS FRESCOS</v>
          </cell>
          <cell r="C281">
            <v>257</v>
          </cell>
          <cell r="D281">
            <v>37</v>
          </cell>
          <cell r="E281">
            <v>8</v>
          </cell>
          <cell r="F281">
            <v>1</v>
          </cell>
        </row>
        <row r="282">
          <cell r="A282" t="str">
            <v>DAMASCOS PREPARADOS OU CONSERVADOS</v>
          </cell>
          <cell r="B282" t="str">
            <v>(3º Nível) DAMASCOS PREPARADOS OU CONSERVADOS</v>
          </cell>
          <cell r="G282">
            <v>292</v>
          </cell>
          <cell r="H282">
            <v>410</v>
          </cell>
          <cell r="I282">
            <v>2337</v>
          </cell>
          <cell r="J282">
            <v>1429</v>
          </cell>
        </row>
        <row r="283">
          <cell r="A283" t="str">
            <v>DAMASCOS SECOS</v>
          </cell>
          <cell r="B283" t="str">
            <v>(3º Nível) DAMASCOS SECOS</v>
          </cell>
          <cell r="C283">
            <v>117</v>
          </cell>
          <cell r="D283">
            <v>21</v>
          </cell>
          <cell r="E283">
            <v>296</v>
          </cell>
          <cell r="F283">
            <v>32</v>
          </cell>
          <cell r="G283">
            <v>799259</v>
          </cell>
          <cell r="H283">
            <v>260554</v>
          </cell>
          <cell r="I283">
            <v>524420</v>
          </cell>
          <cell r="J283">
            <v>149470</v>
          </cell>
        </row>
        <row r="284">
          <cell r="A284" t="str">
            <v>DEMAIS  PRODUTOS LÁCTEOS</v>
          </cell>
          <cell r="B284" t="str">
            <v>(3º Nível) DEMAIS  PRODUTOS LÁCTEOS</v>
          </cell>
          <cell r="C284">
            <v>142390</v>
          </cell>
          <cell r="D284">
            <v>96541</v>
          </cell>
          <cell r="E284">
            <v>11338</v>
          </cell>
          <cell r="F284">
            <v>1198</v>
          </cell>
          <cell r="G284">
            <v>583437</v>
          </cell>
          <cell r="H284">
            <v>97600</v>
          </cell>
          <cell r="I284">
            <v>1954567</v>
          </cell>
          <cell r="J284">
            <v>454120</v>
          </cell>
        </row>
        <row r="285">
          <cell r="A285" t="str">
            <v>DEMAIS AÇÚCARES</v>
          </cell>
          <cell r="B285" t="str">
            <v>(3º Nível) DEMAIS AÇÚCARES</v>
          </cell>
          <cell r="C285">
            <v>1253774</v>
          </cell>
          <cell r="D285">
            <v>3084091</v>
          </cell>
          <cell r="E285">
            <v>1117309</v>
          </cell>
          <cell r="F285">
            <v>2327016</v>
          </cell>
          <cell r="G285">
            <v>3501926</v>
          </cell>
          <cell r="H285">
            <v>3260159</v>
          </cell>
          <cell r="I285">
            <v>6206848</v>
          </cell>
          <cell r="J285">
            <v>4277547</v>
          </cell>
        </row>
        <row r="286">
          <cell r="A286" t="str">
            <v>DEMAIS ÁLCOOIS</v>
          </cell>
          <cell r="B286" t="str">
            <v>(3º Nível) DEMAIS ÁLCOOIS</v>
          </cell>
          <cell r="C286">
            <v>793488</v>
          </cell>
          <cell r="D286">
            <v>366960</v>
          </cell>
          <cell r="E286">
            <v>451782</v>
          </cell>
          <cell r="F286">
            <v>244480</v>
          </cell>
          <cell r="G286">
            <v>1122760</v>
          </cell>
          <cell r="H286">
            <v>899733</v>
          </cell>
          <cell r="I286">
            <v>1180646</v>
          </cell>
          <cell r="J286">
            <v>1034086</v>
          </cell>
        </row>
        <row r="287">
          <cell r="A287" t="str">
            <v>DEMAIS CARNES E MIUDEZAS</v>
          </cell>
          <cell r="B287" t="str">
            <v>(3º Nível) DEMAIS CARNES E MIUDEZAS</v>
          </cell>
          <cell r="C287">
            <v>17502064</v>
          </cell>
          <cell r="D287">
            <v>8250181</v>
          </cell>
          <cell r="E287">
            <v>17360081</v>
          </cell>
          <cell r="F287">
            <v>8760836</v>
          </cell>
        </row>
        <row r="288">
          <cell r="A288" t="str">
            <v>DEMAIS CEREAIS</v>
          </cell>
          <cell r="B288" t="str">
            <v>(3º Nível) DEMAIS CEREAIS</v>
          </cell>
          <cell r="C288">
            <v>589</v>
          </cell>
          <cell r="D288">
            <v>894</v>
          </cell>
          <cell r="E288">
            <v>1193</v>
          </cell>
          <cell r="F288">
            <v>526</v>
          </cell>
          <cell r="G288">
            <v>173106</v>
          </cell>
          <cell r="H288">
            <v>70500</v>
          </cell>
          <cell r="I288">
            <v>195496</v>
          </cell>
          <cell r="J288">
            <v>103500</v>
          </cell>
        </row>
        <row r="289">
          <cell r="A289" t="str">
            <v>DEMAIS CRUSTÁCEOS E MOLUSCOS</v>
          </cell>
          <cell r="B289" t="str">
            <v>(3º Nível) DEMAIS CRUSTÁCEOS E MOLUSCOS</v>
          </cell>
          <cell r="C289">
            <v>22538</v>
          </cell>
          <cell r="D289">
            <v>2895</v>
          </cell>
          <cell r="E289">
            <v>23947</v>
          </cell>
          <cell r="F289">
            <v>3306</v>
          </cell>
          <cell r="G289">
            <v>2581453</v>
          </cell>
          <cell r="H289">
            <v>641682</v>
          </cell>
          <cell r="I289">
            <v>2671827</v>
          </cell>
          <cell r="J289">
            <v>753435</v>
          </cell>
        </row>
        <row r="290">
          <cell r="A290" t="str">
            <v>DEMAIS ESPECIARIAS</v>
          </cell>
          <cell r="B290" t="str">
            <v>(3º Nível) DEMAIS ESPECIARIAS</v>
          </cell>
          <cell r="C290">
            <v>588163</v>
          </cell>
          <cell r="D290">
            <v>90766</v>
          </cell>
          <cell r="E290">
            <v>438996</v>
          </cell>
          <cell r="F290">
            <v>44779</v>
          </cell>
          <cell r="G290">
            <v>574828</v>
          </cell>
          <cell r="H290">
            <v>357402</v>
          </cell>
          <cell r="I290">
            <v>559762</v>
          </cell>
          <cell r="J290">
            <v>287175</v>
          </cell>
        </row>
        <row r="291">
          <cell r="A291" t="str">
            <v>DEMAIS FIBRAS E PRODUTOS TÊXTEIS</v>
          </cell>
          <cell r="B291" t="str">
            <v>(3º Nível) DEMAIS FIBRAS E PRODUTOS TÊXTEIS</v>
          </cell>
          <cell r="C291">
            <v>3870723</v>
          </cell>
          <cell r="D291">
            <v>3013538</v>
          </cell>
          <cell r="E291">
            <v>4018368</v>
          </cell>
          <cell r="F291">
            <v>3271445</v>
          </cell>
          <cell r="G291">
            <v>1568763</v>
          </cell>
          <cell r="H291">
            <v>1315730</v>
          </cell>
          <cell r="I291">
            <v>1883715</v>
          </cell>
          <cell r="J291">
            <v>1466869</v>
          </cell>
        </row>
        <row r="292">
          <cell r="A292" t="str">
            <v>DEMAIS GORDURAS LÁCTEAS</v>
          </cell>
          <cell r="B292" t="str">
            <v>(3º Nível) DEMAIS GORDURAS LÁCTEAS</v>
          </cell>
          <cell r="C292">
            <v>105</v>
          </cell>
          <cell r="D292">
            <v>18</v>
          </cell>
          <cell r="E292">
            <v>450</v>
          </cell>
          <cell r="F292">
            <v>71</v>
          </cell>
          <cell r="G292">
            <v>335536</v>
          </cell>
          <cell r="H292">
            <v>65240</v>
          </cell>
          <cell r="I292">
            <v>1291225</v>
          </cell>
          <cell r="J292">
            <v>276560</v>
          </cell>
        </row>
        <row r="293">
          <cell r="A293" t="str">
            <v>DEMAIS MADEIRAS E MANUFATURAS DE MADEIRAS</v>
          </cell>
          <cell r="B293" t="str">
            <v>(3º Nível) DEMAIS MADEIRAS E MANUFATURAS DE MADEIRAS</v>
          </cell>
          <cell r="C293">
            <v>19689347</v>
          </cell>
          <cell r="D293">
            <v>62596098</v>
          </cell>
          <cell r="E293">
            <v>16523195</v>
          </cell>
          <cell r="F293">
            <v>31907366</v>
          </cell>
          <cell r="G293">
            <v>4507218</v>
          </cell>
          <cell r="H293">
            <v>4465214</v>
          </cell>
          <cell r="I293">
            <v>7322050</v>
          </cell>
          <cell r="J293">
            <v>5899151</v>
          </cell>
        </row>
        <row r="294">
          <cell r="A294" t="str">
            <v>DEMAIS NOZES E CASTANHAS</v>
          </cell>
          <cell r="B294" t="str">
            <v>(3º Nível) DEMAIS NOZES E CASTANHAS</v>
          </cell>
          <cell r="C294">
            <v>308568</v>
          </cell>
          <cell r="D294">
            <v>79833</v>
          </cell>
          <cell r="E294">
            <v>124595</v>
          </cell>
          <cell r="F294">
            <v>26180</v>
          </cell>
          <cell r="G294">
            <v>176330</v>
          </cell>
          <cell r="H294">
            <v>13908</v>
          </cell>
          <cell r="I294">
            <v>116041</v>
          </cell>
          <cell r="J294">
            <v>11079</v>
          </cell>
        </row>
        <row r="295">
          <cell r="A295" t="str">
            <v>DEMAIS OLEOS DE SOJA</v>
          </cell>
          <cell r="B295" t="str">
            <v>(3º Nível) DEMAIS OLEOS DE SOJA</v>
          </cell>
          <cell r="C295">
            <v>84476</v>
          </cell>
          <cell r="D295">
            <v>80181</v>
          </cell>
          <cell r="E295">
            <v>26091</v>
          </cell>
          <cell r="F295">
            <v>6998</v>
          </cell>
          <cell r="G295">
            <v>22878</v>
          </cell>
          <cell r="H295">
            <v>4200</v>
          </cell>
          <cell r="I295">
            <v>0</v>
          </cell>
          <cell r="J295">
            <v>0</v>
          </cell>
        </row>
        <row r="296">
          <cell r="A296" t="str">
            <v>DEMAIS OLEOS ESSENCIAIS</v>
          </cell>
          <cell r="B296" t="str">
            <v>(3º Nível) DEMAIS OLEOS ESSENCIAIS</v>
          </cell>
          <cell r="C296">
            <v>8528785</v>
          </cell>
          <cell r="D296">
            <v>3408066</v>
          </cell>
          <cell r="E296">
            <v>9393471</v>
          </cell>
          <cell r="F296">
            <v>1728713</v>
          </cell>
          <cell r="G296">
            <v>6497776</v>
          </cell>
          <cell r="H296">
            <v>164625</v>
          </cell>
          <cell r="I296">
            <v>8214279</v>
          </cell>
          <cell r="J296">
            <v>238620</v>
          </cell>
        </row>
        <row r="297">
          <cell r="A297" t="str">
            <v>DEMAIS OLEOS VEGETAIS</v>
          </cell>
          <cell r="B297" t="str">
            <v>(3º Nível) DEMAIS OLEOS VEGETAIS</v>
          </cell>
          <cell r="C297">
            <v>8582731</v>
          </cell>
          <cell r="D297">
            <v>31277196</v>
          </cell>
          <cell r="E297">
            <v>13656556</v>
          </cell>
          <cell r="F297">
            <v>31512450</v>
          </cell>
          <cell r="G297">
            <v>14089578</v>
          </cell>
          <cell r="H297">
            <v>6496945</v>
          </cell>
          <cell r="I297">
            <v>14548098</v>
          </cell>
          <cell r="J297">
            <v>5747452</v>
          </cell>
        </row>
        <row r="298">
          <cell r="A298" t="str">
            <v>DEMAIS PEIXES</v>
          </cell>
          <cell r="B298" t="str">
            <v>(3º Nível) DEMAIS PEIXES</v>
          </cell>
          <cell r="C298">
            <v>45110</v>
          </cell>
          <cell r="D298">
            <v>8379</v>
          </cell>
          <cell r="E298">
            <v>30835</v>
          </cell>
          <cell r="F298">
            <v>5476</v>
          </cell>
          <cell r="G298">
            <v>354023</v>
          </cell>
          <cell r="H298">
            <v>44216</v>
          </cell>
          <cell r="I298">
            <v>212581</v>
          </cell>
          <cell r="J298">
            <v>37059</v>
          </cell>
        </row>
        <row r="299">
          <cell r="A299" t="str">
            <v>DEMAIS PREPARAÇÕES DE CARNES</v>
          </cell>
          <cell r="B299" t="str">
            <v>(3º Nível) DEMAIS PREPARAÇÕES DE CARNES</v>
          </cell>
          <cell r="C299">
            <v>7249513</v>
          </cell>
          <cell r="D299">
            <v>6468271</v>
          </cell>
          <cell r="E299">
            <v>15739522</v>
          </cell>
          <cell r="F299">
            <v>13511375</v>
          </cell>
          <cell r="G299">
            <v>370292</v>
          </cell>
          <cell r="H299">
            <v>46984</v>
          </cell>
          <cell r="I299">
            <v>376634</v>
          </cell>
          <cell r="J299">
            <v>32245</v>
          </cell>
        </row>
        <row r="300">
          <cell r="A300" t="str">
            <v>DEMAIS PRODUTOS DA INDÚSTRIA QUÍMICA , DE ORIGEM VEGETAL</v>
          </cell>
          <cell r="B300" t="str">
            <v>(3º Nível) DEMAIS PRODUTOS DA INDÚSTRIA QUÍMICA , DE ORIGEM VEGETAL</v>
          </cell>
          <cell r="C300">
            <v>134086</v>
          </cell>
          <cell r="D300">
            <v>14295</v>
          </cell>
          <cell r="E300">
            <v>9040</v>
          </cell>
          <cell r="F300">
            <v>4054</v>
          </cell>
          <cell r="G300">
            <v>387825</v>
          </cell>
          <cell r="H300">
            <v>145725</v>
          </cell>
          <cell r="I300">
            <v>747310</v>
          </cell>
          <cell r="J300">
            <v>260894</v>
          </cell>
        </row>
        <row r="301">
          <cell r="A301" t="str">
            <v>DEMAIS PRODUTOS DE COURO</v>
          </cell>
          <cell r="B301" t="str">
            <v>(3º Nível) DEMAIS PRODUTOS DE COURO</v>
          </cell>
          <cell r="C301">
            <v>904470</v>
          </cell>
          <cell r="D301">
            <v>49363</v>
          </cell>
          <cell r="E301">
            <v>764330</v>
          </cell>
          <cell r="F301">
            <v>55394</v>
          </cell>
          <cell r="G301">
            <v>2922680</v>
          </cell>
          <cell r="H301">
            <v>32925</v>
          </cell>
          <cell r="I301">
            <v>4213719</v>
          </cell>
          <cell r="J301">
            <v>61743</v>
          </cell>
        </row>
        <row r="302">
          <cell r="A302" t="str">
            <v>DEMAIS PRODUTOS E SUBPRODUTOS DA INDÚSTRIA DE MOAGEM</v>
          </cell>
          <cell r="B302" t="str">
            <v>(3º Nível) DEMAIS PRODUTOS E SUBPRODUTOS DA INDÚSTRIA DE MOAGEM</v>
          </cell>
          <cell r="C302">
            <v>948332</v>
          </cell>
          <cell r="D302">
            <v>2589252</v>
          </cell>
          <cell r="E302">
            <v>586809</v>
          </cell>
          <cell r="F302">
            <v>1045360</v>
          </cell>
          <cell r="G302">
            <v>89580</v>
          </cell>
          <cell r="H302">
            <v>29704</v>
          </cell>
          <cell r="I302">
            <v>177394</v>
          </cell>
          <cell r="J302">
            <v>185046</v>
          </cell>
        </row>
        <row r="303">
          <cell r="A303" t="str">
            <v>DEMAIS PRODUTOS HORTÍCOLAS CONGELADOS</v>
          </cell>
          <cell r="B303" t="str">
            <v>(3º Nível) DEMAIS PRODUTOS HORTÍCOLAS CONGELADOS</v>
          </cell>
          <cell r="C303">
            <v>20591</v>
          </cell>
          <cell r="D303">
            <v>11987</v>
          </cell>
          <cell r="E303">
            <v>37441</v>
          </cell>
          <cell r="F303">
            <v>59309</v>
          </cell>
          <cell r="G303">
            <v>1570977</v>
          </cell>
          <cell r="H303">
            <v>1566429</v>
          </cell>
          <cell r="I303">
            <v>938561</v>
          </cell>
          <cell r="J303">
            <v>768174</v>
          </cell>
        </row>
        <row r="304">
          <cell r="A304" t="str">
            <v>DEMAIS PRODUTOS HORTÍCOLAS, LEGUMINOSAS, RAÍZES E TUBÉRCULOS</v>
          </cell>
          <cell r="B304" t="str">
            <v>(3º Nível) DEMAIS PRODUTOS HORTÍCOLAS, LEGUMINOSAS, RAÍZES E TUBÉRCULOS</v>
          </cell>
          <cell r="C304">
            <v>167</v>
          </cell>
          <cell r="D304">
            <v>302</v>
          </cell>
          <cell r="E304">
            <v>212</v>
          </cell>
          <cell r="F304">
            <v>224</v>
          </cell>
          <cell r="G304">
            <v>0</v>
          </cell>
          <cell r="H304">
            <v>0</v>
          </cell>
          <cell r="I304">
            <v>2292</v>
          </cell>
          <cell r="J304">
            <v>127</v>
          </cell>
        </row>
        <row r="305">
          <cell r="A305" t="str">
            <v>DEMAIS PRODUTOS HORTÍCOLAS, LEGUMINOSAS, RAÍZES E TUBÉRCULOS FRESCOS</v>
          </cell>
          <cell r="B305" t="str">
            <v>(3º Nível) DEMAIS PRODUTOS HORTÍCOLAS, LEGUMINOSAS, RAÍZES E TUBÉRCULOS FRESCOS</v>
          </cell>
          <cell r="C305">
            <v>1020948</v>
          </cell>
          <cell r="D305">
            <v>2320485</v>
          </cell>
          <cell r="E305">
            <v>1046470</v>
          </cell>
          <cell r="F305">
            <v>2433923</v>
          </cell>
          <cell r="G305">
            <v>2336</v>
          </cell>
          <cell r="H305">
            <v>19856</v>
          </cell>
          <cell r="I305">
            <v>2252</v>
          </cell>
          <cell r="J305">
            <v>1000</v>
          </cell>
        </row>
        <row r="306">
          <cell r="A306" t="str">
            <v>DEMAIS PRODUTOS HORTÍCOLAS, LEGUMINOSAS, RAÍZES E TUBÉRCULOS PREPARADOS OU CONSERVADOS</v>
          </cell>
          <cell r="B306" t="str">
            <v>(3º Nível) DEMAIS PRODUTOS HORTÍCOLAS, LEGUMINOSAS, RAÍZES E TUBÉRCULOS PREPARADOS OU CONSERVADOS</v>
          </cell>
          <cell r="C306">
            <v>2123292</v>
          </cell>
          <cell r="D306">
            <v>1882907</v>
          </cell>
          <cell r="E306">
            <v>1960871</v>
          </cell>
          <cell r="F306">
            <v>1834049</v>
          </cell>
          <cell r="G306">
            <v>2667330</v>
          </cell>
          <cell r="H306">
            <v>2053363</v>
          </cell>
          <cell r="I306">
            <v>2526018</v>
          </cell>
          <cell r="J306">
            <v>1817006</v>
          </cell>
        </row>
        <row r="307">
          <cell r="A307" t="str">
            <v>DEMAIS PRODUTOS HORTÍCOLAS, LEGUMINOSAS, RAÍZES E TUBÉRCULOS SECOS</v>
          </cell>
          <cell r="B307" t="str">
            <v>(3º Nível) DEMAIS PRODUTOS HORTÍCOLAS, LEGUMINOSAS, RAÍZES E TUBÉRCULOS SECOS</v>
          </cell>
          <cell r="C307">
            <v>6275</v>
          </cell>
          <cell r="D307">
            <v>3227</v>
          </cell>
          <cell r="E307">
            <v>23184</v>
          </cell>
          <cell r="F307">
            <v>5022</v>
          </cell>
          <cell r="G307">
            <v>1847111</v>
          </cell>
          <cell r="H307">
            <v>867144</v>
          </cell>
          <cell r="I307">
            <v>1609042</v>
          </cell>
          <cell r="J307">
            <v>799442</v>
          </cell>
        </row>
        <row r="308">
          <cell r="A308" t="str">
            <v>DEMAIS SEMENTES</v>
          </cell>
          <cell r="B308" t="str">
            <v>(3º Nível) DEMAIS SEMENTES</v>
          </cell>
          <cell r="C308">
            <v>6761811</v>
          </cell>
          <cell r="D308">
            <v>1613956</v>
          </cell>
          <cell r="E308">
            <v>7043519</v>
          </cell>
          <cell r="F308">
            <v>1230372</v>
          </cell>
          <cell r="G308">
            <v>1889363</v>
          </cell>
          <cell r="H308">
            <v>724310</v>
          </cell>
          <cell r="I308">
            <v>2693996</v>
          </cell>
          <cell r="J308">
            <v>1416440</v>
          </cell>
        </row>
        <row r="309">
          <cell r="A309" t="str">
            <v>DEMAIS SUCOS DE FRUTA</v>
          </cell>
          <cell r="B309" t="str">
            <v>(3º Nível) DEMAIS SUCOS DE FRUTA</v>
          </cell>
          <cell r="C309">
            <v>9450932</v>
          </cell>
          <cell r="D309">
            <v>6203320</v>
          </cell>
          <cell r="E309">
            <v>10289656</v>
          </cell>
          <cell r="F309">
            <v>6657832</v>
          </cell>
          <cell r="G309">
            <v>829913</v>
          </cell>
          <cell r="H309">
            <v>198894</v>
          </cell>
          <cell r="I309">
            <v>460628</v>
          </cell>
          <cell r="J309">
            <v>158246</v>
          </cell>
        </row>
        <row r="310">
          <cell r="A310" t="str">
            <v>DESPERDÍCIOS DE CACAU</v>
          </cell>
          <cell r="B310" t="str">
            <v>(3º Nível) DESPERDÍCIOS DE CACAU</v>
          </cell>
          <cell r="C310">
            <v>0</v>
          </cell>
          <cell r="D310">
            <v>0</v>
          </cell>
          <cell r="E310">
            <v>94</v>
          </cell>
          <cell r="F310">
            <v>40</v>
          </cell>
          <cell r="G310">
            <v>40832</v>
          </cell>
          <cell r="H310">
            <v>246870</v>
          </cell>
          <cell r="I310">
            <v>76781</v>
          </cell>
          <cell r="J310">
            <v>469133</v>
          </cell>
        </row>
        <row r="311">
          <cell r="A311" t="str">
            <v>DESPERDÍCIOS DE COUROS/PELES</v>
          </cell>
          <cell r="B311" t="str">
            <v>(3º Nível) DESPERDÍCIOS DE COUROS/PELES</v>
          </cell>
          <cell r="C311">
            <v>33824</v>
          </cell>
          <cell r="D311">
            <v>48409</v>
          </cell>
          <cell r="E311">
            <v>28824</v>
          </cell>
          <cell r="F311">
            <v>47397</v>
          </cell>
          <cell r="G311">
            <v>0</v>
          </cell>
          <cell r="H311">
            <v>0</v>
          </cell>
          <cell r="I311">
            <v>22428</v>
          </cell>
          <cell r="J311">
            <v>80100</v>
          </cell>
        </row>
        <row r="312">
          <cell r="A312" t="str">
            <v>DESPERDÍCIOS DE FUMO</v>
          </cell>
          <cell r="B312" t="str">
            <v>(3º Nível) DESPERDÍCIOS DE FUMO</v>
          </cell>
          <cell r="C312">
            <v>3032632</v>
          </cell>
          <cell r="D312">
            <v>9403438</v>
          </cell>
          <cell r="E312">
            <v>4700891</v>
          </cell>
          <cell r="F312">
            <v>14519745</v>
          </cell>
          <cell r="G312">
            <v>30066</v>
          </cell>
          <cell r="H312">
            <v>257100</v>
          </cell>
          <cell r="I312">
            <v>294400</v>
          </cell>
          <cell r="J312">
            <v>294400</v>
          </cell>
        </row>
        <row r="313">
          <cell r="A313" t="str">
            <v>DOCE DE LEITE</v>
          </cell>
          <cell r="B313" t="str">
            <v>(3º Nível) DOCE DE LEITE</v>
          </cell>
          <cell r="C313">
            <v>71215</v>
          </cell>
          <cell r="D313">
            <v>29920</v>
          </cell>
          <cell r="E313">
            <v>166247</v>
          </cell>
          <cell r="F313">
            <v>77040</v>
          </cell>
          <cell r="G313">
            <v>207811</v>
          </cell>
          <cell r="H313">
            <v>76928</v>
          </cell>
          <cell r="I313">
            <v>311558</v>
          </cell>
          <cell r="J313">
            <v>126628</v>
          </cell>
        </row>
        <row r="314">
          <cell r="A314" t="str">
            <v>ENZIMAS E SEUS CONCENTRADOS</v>
          </cell>
          <cell r="B314" t="str">
            <v>(3º Nível) ENZIMAS E SEUS CONCENTRADOS</v>
          </cell>
          <cell r="C314">
            <v>4329280</v>
          </cell>
          <cell r="D314">
            <v>546159</v>
          </cell>
          <cell r="E314">
            <v>3316560</v>
          </cell>
          <cell r="F314">
            <v>473495</v>
          </cell>
          <cell r="G314">
            <v>14406120</v>
          </cell>
          <cell r="H314">
            <v>1480337</v>
          </cell>
          <cell r="I314">
            <v>17993887</v>
          </cell>
          <cell r="J314">
            <v>1823478</v>
          </cell>
        </row>
        <row r="315">
          <cell r="A315" t="str">
            <v>ERVILHAS</v>
          </cell>
          <cell r="B315" t="str">
            <v>(3º Nível) ERVILHAS</v>
          </cell>
          <cell r="C315">
            <v>535</v>
          </cell>
          <cell r="D315">
            <v>188</v>
          </cell>
          <cell r="E315">
            <v>1324</v>
          </cell>
          <cell r="F315">
            <v>643</v>
          </cell>
        </row>
        <row r="316">
          <cell r="A316" t="str">
            <v>ERVILHAS CONGELADAS</v>
          </cell>
          <cell r="B316" t="str">
            <v>(3º Nível) ERVILHAS CONGELADAS</v>
          </cell>
          <cell r="C316">
            <v>3723</v>
          </cell>
          <cell r="D316">
            <v>2032</v>
          </cell>
          <cell r="E316">
            <v>3533</v>
          </cell>
          <cell r="F316">
            <v>1284</v>
          </cell>
          <cell r="G316">
            <v>755068</v>
          </cell>
          <cell r="H316">
            <v>749255</v>
          </cell>
          <cell r="I316">
            <v>868401</v>
          </cell>
          <cell r="J316">
            <v>843547</v>
          </cell>
        </row>
        <row r="317">
          <cell r="A317" t="str">
            <v>ERVILHAS PREPARADAS OU CONSERVADAS</v>
          </cell>
          <cell r="B317" t="str">
            <v>(3º Nível) ERVILHAS PREPARADAS OU CONSERVADAS</v>
          </cell>
          <cell r="C317">
            <v>483392</v>
          </cell>
          <cell r="D317">
            <v>746788</v>
          </cell>
          <cell r="E317">
            <v>353131</v>
          </cell>
          <cell r="F317">
            <v>470084</v>
          </cell>
          <cell r="G317">
            <v>14489</v>
          </cell>
          <cell r="H317">
            <v>11136</v>
          </cell>
          <cell r="I317">
            <v>16899</v>
          </cell>
          <cell r="J317">
            <v>11750</v>
          </cell>
        </row>
        <row r="318">
          <cell r="A318" t="str">
            <v>ERVILHAS SECAS</v>
          </cell>
          <cell r="B318" t="str">
            <v>(3º Nível) ERVILHAS SECAS</v>
          </cell>
          <cell r="C318">
            <v>1101</v>
          </cell>
          <cell r="D318">
            <v>278</v>
          </cell>
          <cell r="E318">
            <v>1601</v>
          </cell>
          <cell r="F318">
            <v>516</v>
          </cell>
          <cell r="G318">
            <v>1530220</v>
          </cell>
          <cell r="H318">
            <v>3547680</v>
          </cell>
          <cell r="I318">
            <v>1332768</v>
          </cell>
          <cell r="J318">
            <v>3158794</v>
          </cell>
        </row>
        <row r="319">
          <cell r="A319" t="str">
            <v>ESPINAFRES CONGELADOS</v>
          </cell>
          <cell r="B319" t="str">
            <v>(3º Nível) ESPINAFRES CONGELADOS</v>
          </cell>
          <cell r="C319">
            <v>6765</v>
          </cell>
          <cell r="D319">
            <v>3862</v>
          </cell>
          <cell r="E319">
            <v>3738</v>
          </cell>
          <cell r="F319">
            <v>1906</v>
          </cell>
          <cell r="G319">
            <v>171376</v>
          </cell>
          <cell r="H319">
            <v>198566</v>
          </cell>
          <cell r="I319">
            <v>157257</v>
          </cell>
          <cell r="J319">
            <v>163724</v>
          </cell>
        </row>
        <row r="320">
          <cell r="A320" t="str">
            <v>ESSÊNCIAS DERIVADAS DE MADEIRA</v>
          </cell>
          <cell r="B320" t="str">
            <v>(3º Nível) ESSÊNCIAS DERIVADAS DE MADEIRA</v>
          </cell>
          <cell r="C320">
            <v>5641778</v>
          </cell>
          <cell r="D320">
            <v>2996235</v>
          </cell>
          <cell r="E320">
            <v>8694074</v>
          </cell>
          <cell r="F320">
            <v>2873707</v>
          </cell>
          <cell r="G320">
            <v>72024</v>
          </cell>
          <cell r="H320">
            <v>10607</v>
          </cell>
          <cell r="I320">
            <v>76146</v>
          </cell>
          <cell r="J320">
            <v>8214</v>
          </cell>
        </row>
        <row r="321">
          <cell r="A321" t="str">
            <v>EXTRATO DE MALTE</v>
          </cell>
          <cell r="B321" t="str">
            <v>(3º Nível) EXTRATO DE MALTE</v>
          </cell>
          <cell r="C321">
            <v>83414</v>
          </cell>
          <cell r="D321">
            <v>49410</v>
          </cell>
          <cell r="E321">
            <v>89581</v>
          </cell>
          <cell r="F321">
            <v>50903</v>
          </cell>
          <cell r="G321">
            <v>53917</v>
          </cell>
          <cell r="H321">
            <v>21510</v>
          </cell>
          <cell r="I321">
            <v>338956</v>
          </cell>
          <cell r="J321">
            <v>118185</v>
          </cell>
        </row>
        <row r="322">
          <cell r="A322" t="str">
            <v>EXTRATOS TANANTES DE ORIGEM VEGETAL, TANINOS E SEUS DERIVADOS</v>
          </cell>
          <cell r="B322" t="str">
            <v>(3º Nível) EXTRATOS TANANTES DE ORIGEM VEGETAL, TANINOS E SEUS DERIVADOS</v>
          </cell>
          <cell r="C322">
            <v>4251082</v>
          </cell>
          <cell r="D322">
            <v>2536048</v>
          </cell>
          <cell r="E322">
            <v>3241269</v>
          </cell>
          <cell r="F322">
            <v>1788846</v>
          </cell>
          <cell r="G322">
            <v>400061</v>
          </cell>
          <cell r="H322">
            <v>284706</v>
          </cell>
          <cell r="I322">
            <v>821766</v>
          </cell>
          <cell r="J322">
            <v>386580</v>
          </cell>
        </row>
        <row r="323">
          <cell r="A323" t="str">
            <v>EXTRATOS, ESSÊNCIAS E CONCENTRADOS DE CAFÉ</v>
          </cell>
          <cell r="B323" t="str">
            <v>(3º Nível) EXTRATOS, ESSÊNCIAS E CONCENTRADOS DE CAFÉ</v>
          </cell>
          <cell r="C323">
            <v>3840672</v>
          </cell>
          <cell r="D323">
            <v>911533</v>
          </cell>
          <cell r="E323">
            <v>3874189</v>
          </cell>
          <cell r="F323">
            <v>960068</v>
          </cell>
          <cell r="G323">
            <v>153094</v>
          </cell>
          <cell r="H323">
            <v>11056</v>
          </cell>
          <cell r="I323">
            <v>151932</v>
          </cell>
          <cell r="J323">
            <v>33512</v>
          </cell>
        </row>
        <row r="324">
          <cell r="A324" t="str">
            <v>EXTRATOS, ESSÊNCIAS E PREPARAÇÕES DE CHÁS E MATE</v>
          </cell>
          <cell r="B324" t="str">
            <v>(3º Nível) EXTRATOS, ESSÊNCIAS E PREPARAÇÕES DE CHÁS E MATE</v>
          </cell>
          <cell r="C324">
            <v>246892</v>
          </cell>
          <cell r="D324">
            <v>17637</v>
          </cell>
          <cell r="E324">
            <v>172218</v>
          </cell>
          <cell r="F324">
            <v>13421</v>
          </cell>
          <cell r="G324">
            <v>265524</v>
          </cell>
          <cell r="H324">
            <v>21940</v>
          </cell>
          <cell r="I324">
            <v>474128</v>
          </cell>
          <cell r="J324">
            <v>55703</v>
          </cell>
        </row>
        <row r="325">
          <cell r="A325" t="str">
            <v>FARELO DE SOJA</v>
          </cell>
          <cell r="B325" t="str">
            <v>(3º Nível) FARELO DE SOJA</v>
          </cell>
          <cell r="C325">
            <v>521595066</v>
          </cell>
          <cell r="D325">
            <v>1516523023</v>
          </cell>
          <cell r="E325">
            <v>538665879</v>
          </cell>
          <cell r="F325">
            <v>1232645380</v>
          </cell>
          <cell r="G325">
            <v>51303</v>
          </cell>
          <cell r="H325">
            <v>16016</v>
          </cell>
          <cell r="I325">
            <v>86363</v>
          </cell>
          <cell r="J325">
            <v>21374</v>
          </cell>
        </row>
        <row r="326">
          <cell r="A326" t="str">
            <v>FARELO, SÊMEAS E OUTROS RESÍDUOS  DE TRIGO</v>
          </cell>
          <cell r="B326" t="str">
            <v>(3º Nível) FARELO, SÊMEAS E OUTROS RESÍDUOS  DE TRIGO</v>
          </cell>
          <cell r="C326">
            <v>1193</v>
          </cell>
          <cell r="D326">
            <v>6300</v>
          </cell>
          <cell r="E326">
            <v>447</v>
          </cell>
          <cell r="F326">
            <v>1059</v>
          </cell>
          <cell r="G326">
            <v>35109</v>
          </cell>
          <cell r="H326">
            <v>112430</v>
          </cell>
          <cell r="I326">
            <v>0</v>
          </cell>
          <cell r="J326">
            <v>0</v>
          </cell>
        </row>
        <row r="327">
          <cell r="A327" t="str">
            <v>FARELOS DE OLEAGINOSAS</v>
          </cell>
          <cell r="B327" t="str">
            <v>(3º Nível) FARELOS DE OLEAGINOSAS</v>
          </cell>
          <cell r="C327">
            <v>105128</v>
          </cell>
          <cell r="D327">
            <v>600344</v>
          </cell>
          <cell r="E327">
            <v>215309</v>
          </cell>
          <cell r="F327">
            <v>97270</v>
          </cell>
          <cell r="G327">
            <v>93199</v>
          </cell>
          <cell r="H327">
            <v>59860</v>
          </cell>
          <cell r="I327">
            <v>45803</v>
          </cell>
          <cell r="J327">
            <v>17240</v>
          </cell>
        </row>
        <row r="328">
          <cell r="A328" t="str">
            <v>FARINHA DE BATATA</v>
          </cell>
          <cell r="B328" t="str">
            <v>(3º Nível) FARINHA DE BATATA</v>
          </cell>
          <cell r="C328">
            <v>19767</v>
          </cell>
          <cell r="D328">
            <v>16745</v>
          </cell>
          <cell r="E328">
            <v>11487</v>
          </cell>
          <cell r="F328">
            <v>25696</v>
          </cell>
          <cell r="G328">
            <v>903386</v>
          </cell>
          <cell r="H328">
            <v>746760</v>
          </cell>
          <cell r="I328">
            <v>1040056</v>
          </cell>
          <cell r="J328">
            <v>879102</v>
          </cell>
        </row>
        <row r="329">
          <cell r="A329" t="str">
            <v>FARINHA DE MILHO</v>
          </cell>
          <cell r="B329" t="str">
            <v>(3º Nível) FARINHA DE MILHO</v>
          </cell>
          <cell r="C329">
            <v>4028017</v>
          </cell>
          <cell r="D329">
            <v>12818999</v>
          </cell>
          <cell r="E329">
            <v>8926276</v>
          </cell>
          <cell r="F329">
            <v>24265695</v>
          </cell>
          <cell r="G329">
            <v>12101</v>
          </cell>
          <cell r="H329">
            <v>11022</v>
          </cell>
          <cell r="I329">
            <v>67126</v>
          </cell>
          <cell r="J329">
            <v>56985</v>
          </cell>
        </row>
        <row r="330">
          <cell r="A330" t="str">
            <v>FARINHA DE TRIGO</v>
          </cell>
          <cell r="B330" t="str">
            <v>(3º Nível) FARINHA DE TRIGO</v>
          </cell>
          <cell r="C330">
            <v>2077291</v>
          </cell>
          <cell r="D330">
            <v>3655593</v>
          </cell>
          <cell r="E330">
            <v>1794333</v>
          </cell>
          <cell r="F330">
            <v>3531420</v>
          </cell>
          <cell r="G330">
            <v>8184936</v>
          </cell>
          <cell r="H330">
            <v>23383914</v>
          </cell>
          <cell r="I330">
            <v>8046593</v>
          </cell>
          <cell r="J330">
            <v>22919797</v>
          </cell>
        </row>
        <row r="331">
          <cell r="A331" t="str">
            <v>FARINHAS DE CARNE, EXTRATOS E MIUDEZAS</v>
          </cell>
          <cell r="B331" t="str">
            <v>(3º Nível) FARINHAS DE CARNE, EXTRATOS E MIUDEZAS</v>
          </cell>
          <cell r="C331">
            <v>9505562</v>
          </cell>
          <cell r="D331">
            <v>15326994</v>
          </cell>
          <cell r="E331">
            <v>9846352</v>
          </cell>
          <cell r="F331">
            <v>15462551</v>
          </cell>
          <cell r="G331">
            <v>606694</v>
          </cell>
          <cell r="H331">
            <v>659640</v>
          </cell>
          <cell r="I331">
            <v>1122160</v>
          </cell>
          <cell r="J331">
            <v>1489675</v>
          </cell>
        </row>
        <row r="332">
          <cell r="A332" t="str">
            <v>FÉCULA DE BATATA</v>
          </cell>
          <cell r="B332" t="str">
            <v>(3º Nível) FÉCULA DE BATATA</v>
          </cell>
          <cell r="C332">
            <v>659</v>
          </cell>
          <cell r="D332">
            <v>1002</v>
          </cell>
          <cell r="E332">
            <v>16007</v>
          </cell>
          <cell r="F332">
            <v>28005</v>
          </cell>
          <cell r="G332">
            <v>91106</v>
          </cell>
          <cell r="H332">
            <v>96125</v>
          </cell>
          <cell r="I332">
            <v>149839</v>
          </cell>
          <cell r="J332">
            <v>224795</v>
          </cell>
        </row>
        <row r="333">
          <cell r="A333" t="str">
            <v>FÉCULA DE MANDIOCA</v>
          </cell>
          <cell r="B333" t="str">
            <v>(3º Nível) FÉCULA DE MANDIOCA</v>
          </cell>
          <cell r="C333">
            <v>1001445</v>
          </cell>
          <cell r="D333">
            <v>863578</v>
          </cell>
          <cell r="E333">
            <v>1615182</v>
          </cell>
          <cell r="F333">
            <v>2635492</v>
          </cell>
          <cell r="G333">
            <v>188039</v>
          </cell>
          <cell r="H333">
            <v>62376</v>
          </cell>
          <cell r="I333">
            <v>4693</v>
          </cell>
          <cell r="J333">
            <v>1000</v>
          </cell>
        </row>
        <row r="334">
          <cell r="A334" t="str">
            <v>FEIJÃO</v>
          </cell>
          <cell r="B334" t="str">
            <v>(3º Nível) FEIJÃO</v>
          </cell>
          <cell r="C334">
            <v>1526</v>
          </cell>
          <cell r="D334">
            <v>821</v>
          </cell>
          <cell r="E334">
            <v>1133</v>
          </cell>
          <cell r="F334">
            <v>538</v>
          </cell>
        </row>
        <row r="335">
          <cell r="A335" t="str">
            <v>FEIJÕES PREPARADOS OU CONSERVADOS</v>
          </cell>
          <cell r="B335" t="str">
            <v>(3º Nível) FEIJÕES PREPARADOS OU CONSERVADOS</v>
          </cell>
          <cell r="C335">
            <v>7977</v>
          </cell>
          <cell r="D335">
            <v>8281</v>
          </cell>
          <cell r="E335">
            <v>51374</v>
          </cell>
          <cell r="F335">
            <v>24833</v>
          </cell>
          <cell r="G335">
            <v>6832</v>
          </cell>
          <cell r="H335">
            <v>5459</v>
          </cell>
          <cell r="I335">
            <v>813</v>
          </cell>
          <cell r="J335">
            <v>629</v>
          </cell>
        </row>
        <row r="336">
          <cell r="A336" t="str">
            <v>FEIJÕES SECOS</v>
          </cell>
          <cell r="B336" t="str">
            <v>(3º Nível) FEIJÕES SECOS</v>
          </cell>
          <cell r="C336">
            <v>3990747</v>
          </cell>
          <cell r="D336">
            <v>5103425</v>
          </cell>
          <cell r="E336">
            <v>8355710</v>
          </cell>
          <cell r="F336">
            <v>8269513</v>
          </cell>
          <cell r="G336">
            <v>2785865</v>
          </cell>
          <cell r="H336">
            <v>4548620</v>
          </cell>
          <cell r="I336">
            <v>2110808</v>
          </cell>
          <cell r="J336">
            <v>2958530</v>
          </cell>
        </row>
        <row r="337">
          <cell r="A337" t="str">
            <v>FIAPOS E DESPERDÍCIOS DE ALGODÃO</v>
          </cell>
          <cell r="B337" t="str">
            <v>(3º Nível) FIAPOS E DESPERDÍCIOS DE ALGODÃO</v>
          </cell>
          <cell r="C337">
            <v>928800</v>
          </cell>
          <cell r="D337">
            <v>1526083</v>
          </cell>
          <cell r="E337">
            <v>778662</v>
          </cell>
          <cell r="F337">
            <v>1379229</v>
          </cell>
          <cell r="G337">
            <v>386737</v>
          </cell>
          <cell r="H337">
            <v>597297</v>
          </cell>
          <cell r="I337">
            <v>354650</v>
          </cell>
          <cell r="J337">
            <v>619884</v>
          </cell>
        </row>
        <row r="338">
          <cell r="A338" t="str">
            <v>FIAPOS E DESPERDÍCIOS DE LÃ OU PELOS FINOS</v>
          </cell>
          <cell r="B338" t="str">
            <v>(3º Nível) FIAPOS E DESPERDÍCIOS DE LÃ OU PELOS FINOS</v>
          </cell>
          <cell r="C338">
            <v>0</v>
          </cell>
          <cell r="D338">
            <v>0</v>
          </cell>
          <cell r="E338">
            <v>1886</v>
          </cell>
          <cell r="F338">
            <v>969</v>
          </cell>
        </row>
        <row r="339">
          <cell r="A339" t="str">
            <v>FIGOS FRESCOS</v>
          </cell>
          <cell r="B339" t="str">
            <v>(3º Nível) FIGOS FRESCOS</v>
          </cell>
          <cell r="C339">
            <v>361434</v>
          </cell>
          <cell r="D339">
            <v>110977</v>
          </cell>
          <cell r="E339">
            <v>660845</v>
          </cell>
          <cell r="F339">
            <v>195117</v>
          </cell>
        </row>
        <row r="340">
          <cell r="A340" t="str">
            <v>FIGOS SECOS</v>
          </cell>
          <cell r="B340" t="str">
            <v>(3º Nível) FIGOS SECOS</v>
          </cell>
          <cell r="C340">
            <v>11</v>
          </cell>
          <cell r="D340">
            <v>5</v>
          </cell>
          <cell r="E340">
            <v>255</v>
          </cell>
          <cell r="F340">
            <v>108</v>
          </cell>
          <cell r="G340">
            <v>0</v>
          </cell>
          <cell r="H340">
            <v>0</v>
          </cell>
          <cell r="I340">
            <v>15917</v>
          </cell>
          <cell r="J340">
            <v>4000</v>
          </cell>
        </row>
        <row r="341">
          <cell r="A341" t="str">
            <v>FILES DE PARGOS, CONGELADOS</v>
          </cell>
          <cell r="B341" t="str">
            <v>(3º Nível) FILES DE PARGOS, CONGELADOS</v>
          </cell>
          <cell r="C341">
            <v>661</v>
          </cell>
          <cell r="D341">
            <v>95</v>
          </cell>
          <cell r="E341">
            <v>15801</v>
          </cell>
          <cell r="F341">
            <v>1482</v>
          </cell>
        </row>
        <row r="342">
          <cell r="A342" t="str">
            <v>FILES DE TILÁPIA, CONGELADOS</v>
          </cell>
          <cell r="B342" t="str">
            <v>(3º Nível) FILES DE TILÁPIA, CONGELADOS</v>
          </cell>
          <cell r="C342">
            <v>2185</v>
          </cell>
          <cell r="D342">
            <v>468</v>
          </cell>
          <cell r="E342">
            <v>33120</v>
          </cell>
          <cell r="F342">
            <v>5954</v>
          </cell>
        </row>
        <row r="343">
          <cell r="A343" t="str">
            <v>FIOS E DESPERDÍCIOS DE SEDA</v>
          </cell>
          <cell r="B343" t="str">
            <v>(3º Nível) FIOS E DESPERDÍCIOS DE SEDA</v>
          </cell>
          <cell r="C343">
            <v>3504258</v>
          </cell>
          <cell r="D343">
            <v>51536</v>
          </cell>
          <cell r="E343">
            <v>1563204</v>
          </cell>
          <cell r="F343">
            <v>26860</v>
          </cell>
          <cell r="G343">
            <v>175114</v>
          </cell>
          <cell r="H343">
            <v>303</v>
          </cell>
          <cell r="I343">
            <v>0</v>
          </cell>
          <cell r="J343">
            <v>0</v>
          </cell>
        </row>
        <row r="344">
          <cell r="A344" t="str">
            <v>FIOS E TECIDOS DE LÃ OU DE PELOS FINOS</v>
          </cell>
          <cell r="B344" t="str">
            <v>(3º Nível) FIOS E TECIDOS DE LÃ OU DE PELOS FINOS</v>
          </cell>
          <cell r="C344">
            <v>60475</v>
          </cell>
          <cell r="D344">
            <v>2460</v>
          </cell>
          <cell r="E344">
            <v>54109</v>
          </cell>
          <cell r="F344">
            <v>1769</v>
          </cell>
          <cell r="G344">
            <v>78899</v>
          </cell>
          <cell r="H344">
            <v>1361</v>
          </cell>
          <cell r="I344">
            <v>171497</v>
          </cell>
          <cell r="J344">
            <v>7568</v>
          </cell>
        </row>
        <row r="345">
          <cell r="A345" t="str">
            <v>FIOS, LINHAS E TECIDOS DE ALGODÃO</v>
          </cell>
          <cell r="B345" t="str">
            <v>(3º Nível) FIOS, LINHAS E TECIDOS DE ALGODÃO</v>
          </cell>
          <cell r="C345">
            <v>10455487</v>
          </cell>
          <cell r="D345">
            <v>1999335</v>
          </cell>
          <cell r="E345">
            <v>13479546</v>
          </cell>
          <cell r="F345">
            <v>2576015</v>
          </cell>
          <cell r="G345">
            <v>8961697</v>
          </cell>
          <cell r="H345">
            <v>2098174</v>
          </cell>
          <cell r="I345">
            <v>17670935</v>
          </cell>
          <cell r="J345">
            <v>5194401</v>
          </cell>
        </row>
        <row r="346">
          <cell r="A346" t="str">
            <v>FLORES  DE CORTES FRESCAS</v>
          </cell>
          <cell r="B346" t="str">
            <v>(3º Nível) FLORES  DE CORTES FRESCAS</v>
          </cell>
          <cell r="C346">
            <v>82609</v>
          </cell>
          <cell r="D346">
            <v>2702</v>
          </cell>
          <cell r="E346">
            <v>56322</v>
          </cell>
          <cell r="F346">
            <v>10306</v>
          </cell>
          <cell r="G346">
            <v>242724</v>
          </cell>
          <cell r="H346">
            <v>47008</v>
          </cell>
          <cell r="I346">
            <v>92950</v>
          </cell>
          <cell r="J346">
            <v>14098</v>
          </cell>
        </row>
        <row r="347">
          <cell r="A347" t="str">
            <v>FOLHAGENS, FOLHAS E RAMOS DE PLANTAS CORTADAS FRESCAS</v>
          </cell>
          <cell r="B347" t="str">
            <v>(3º Nível) FOLHAGENS, FOLHAS E RAMOS DE PLANTAS CORTADAS FRESCAS</v>
          </cell>
          <cell r="C347">
            <v>75966</v>
          </cell>
          <cell r="D347">
            <v>6683</v>
          </cell>
          <cell r="E347">
            <v>137968</v>
          </cell>
          <cell r="F347">
            <v>21474</v>
          </cell>
          <cell r="G347">
            <v>880</v>
          </cell>
          <cell r="H347">
            <v>14</v>
          </cell>
          <cell r="I347">
            <v>33243</v>
          </cell>
          <cell r="J347">
            <v>3614</v>
          </cell>
        </row>
        <row r="348">
          <cell r="A348" t="str">
            <v>FUMO MANUFATURADO</v>
          </cell>
          <cell r="B348" t="str">
            <v>(3º Nível) FUMO MANUFATURADO</v>
          </cell>
          <cell r="C348">
            <v>5745874</v>
          </cell>
          <cell r="D348">
            <v>1382505</v>
          </cell>
          <cell r="E348">
            <v>6913554</v>
          </cell>
          <cell r="F348">
            <v>2158273</v>
          </cell>
          <cell r="G348">
            <v>2282536</v>
          </cell>
          <cell r="H348">
            <v>421412</v>
          </cell>
          <cell r="I348">
            <v>1348642</v>
          </cell>
          <cell r="J348">
            <v>202013</v>
          </cell>
        </row>
        <row r="349">
          <cell r="A349" t="str">
            <v>FUMO NÃO MANUFATURADO</v>
          </cell>
          <cell r="B349" t="str">
            <v>(3º Nível) FUMO NÃO MANUFATURADO</v>
          </cell>
          <cell r="C349">
            <v>112727166</v>
          </cell>
          <cell r="D349">
            <v>25814921</v>
          </cell>
          <cell r="E349">
            <v>119012507</v>
          </cell>
          <cell r="F349">
            <v>31887530</v>
          </cell>
          <cell r="G349">
            <v>3953968</v>
          </cell>
          <cell r="H349">
            <v>1030680</v>
          </cell>
          <cell r="I349">
            <v>1101935</v>
          </cell>
          <cell r="J349">
            <v>368828</v>
          </cell>
        </row>
        <row r="350">
          <cell r="A350" t="str">
            <v>GALOS E GALINHAS VIVOS</v>
          </cell>
          <cell r="B350" t="str">
            <v>(3º Nível) GALOS E GALINHAS VIVOS</v>
          </cell>
          <cell r="C350">
            <v>8454359</v>
          </cell>
          <cell r="D350">
            <v>86101</v>
          </cell>
          <cell r="E350">
            <v>9067915</v>
          </cell>
          <cell r="F350">
            <v>112771</v>
          </cell>
        </row>
        <row r="351">
          <cell r="A351" t="str">
            <v>GELATINAS</v>
          </cell>
          <cell r="B351" t="str">
            <v>(3º Nível) GELATINAS</v>
          </cell>
          <cell r="C351">
            <v>25963780</v>
          </cell>
          <cell r="D351">
            <v>4125516</v>
          </cell>
          <cell r="E351">
            <v>22853221</v>
          </cell>
          <cell r="F351">
            <v>4222407</v>
          </cell>
          <cell r="G351">
            <v>871619</v>
          </cell>
          <cell r="H351">
            <v>99426</v>
          </cell>
          <cell r="I351">
            <v>432165</v>
          </cell>
          <cell r="J351">
            <v>65828</v>
          </cell>
        </row>
        <row r="352">
          <cell r="A352" t="str">
            <v>GEMAS DE OVOS</v>
          </cell>
          <cell r="B352" t="str">
            <v>(3º Nível) GEMAS DE OVOS</v>
          </cell>
          <cell r="C352">
            <v>45783</v>
          </cell>
          <cell r="D352">
            <v>26987</v>
          </cell>
          <cell r="E352">
            <v>39585</v>
          </cell>
          <cell r="F352">
            <v>22903</v>
          </cell>
        </row>
        <row r="353">
          <cell r="A353" t="str">
            <v>GENGIBRE</v>
          </cell>
          <cell r="B353" t="str">
            <v>(3º Nível) GENGIBRE</v>
          </cell>
          <cell r="C353">
            <v>3315604</v>
          </cell>
          <cell r="D353">
            <v>2048351</v>
          </cell>
          <cell r="E353">
            <v>872132</v>
          </cell>
          <cell r="F353">
            <v>802480</v>
          </cell>
          <cell r="G353">
            <v>27789</v>
          </cell>
          <cell r="H353">
            <v>6920</v>
          </cell>
          <cell r="I353">
            <v>16398</v>
          </cell>
          <cell r="J353">
            <v>47247</v>
          </cell>
        </row>
        <row r="354">
          <cell r="A354" t="str">
            <v>GLUTEN DE TRIGO</v>
          </cell>
          <cell r="B354" t="str">
            <v>(3º Nível) GLUTEN DE TRIGO</v>
          </cell>
          <cell r="G354">
            <v>2581135</v>
          </cell>
          <cell r="H354">
            <v>1764050</v>
          </cell>
          <cell r="I354">
            <v>3399106</v>
          </cell>
          <cell r="J354">
            <v>2180500</v>
          </cell>
        </row>
        <row r="355">
          <cell r="A355" t="str">
            <v>GOIABAS FRESCAS OU SECAS</v>
          </cell>
          <cell r="B355" t="str">
            <v>(3º Nível) GOIABAS FRESCAS OU SECAS</v>
          </cell>
          <cell r="C355">
            <v>48330</v>
          </cell>
          <cell r="D355">
            <v>18529</v>
          </cell>
          <cell r="E355">
            <v>105333</v>
          </cell>
          <cell r="F355">
            <v>45249</v>
          </cell>
        </row>
        <row r="356">
          <cell r="A356" t="str">
            <v>GOMA NATURAL</v>
          </cell>
          <cell r="B356" t="str">
            <v>(3º Nível) GOMA NATURAL</v>
          </cell>
          <cell r="G356">
            <v>9022</v>
          </cell>
          <cell r="H356">
            <v>77</v>
          </cell>
          <cell r="I356">
            <v>0</v>
          </cell>
          <cell r="J356">
            <v>0</v>
          </cell>
        </row>
        <row r="357">
          <cell r="A357" t="str">
            <v>GOMAS E RESINAS</v>
          </cell>
          <cell r="B357" t="str">
            <v>(3º Nível) GOMAS E RESINAS</v>
          </cell>
          <cell r="C357">
            <v>1816172</v>
          </cell>
          <cell r="D357">
            <v>2177460</v>
          </cell>
          <cell r="E357">
            <v>4264917</v>
          </cell>
          <cell r="F357">
            <v>4208741</v>
          </cell>
          <cell r="G357">
            <v>816102</v>
          </cell>
          <cell r="H357">
            <v>263827</v>
          </cell>
          <cell r="I357">
            <v>775958</v>
          </cell>
          <cell r="J357">
            <v>201695</v>
          </cell>
        </row>
        <row r="358">
          <cell r="A358" t="str">
            <v>GORDURAS DE PORCO</v>
          </cell>
          <cell r="B358" t="str">
            <v>(3º Nível) GORDURAS DE PORCO</v>
          </cell>
          <cell r="C358">
            <v>289572</v>
          </cell>
          <cell r="D358">
            <v>235428</v>
          </cell>
          <cell r="E358">
            <v>308906</v>
          </cell>
          <cell r="F358">
            <v>238878</v>
          </cell>
          <cell r="G358">
            <v>118751</v>
          </cell>
          <cell r="H358">
            <v>67858</v>
          </cell>
          <cell r="I358">
            <v>100022</v>
          </cell>
          <cell r="J358">
            <v>67123</v>
          </cell>
        </row>
        <row r="359">
          <cell r="A359" t="str">
            <v>GRÃOS-DE-BICO SECOS</v>
          </cell>
          <cell r="B359" t="str">
            <v>(3º Nível) GRÃOS-DE-BICO SECOS</v>
          </cell>
          <cell r="C359">
            <v>4191</v>
          </cell>
          <cell r="D359">
            <v>2219</v>
          </cell>
          <cell r="E359">
            <v>145947</v>
          </cell>
          <cell r="F359">
            <v>360845</v>
          </cell>
          <cell r="G359">
            <v>733882</v>
          </cell>
          <cell r="H359">
            <v>886500</v>
          </cell>
          <cell r="I359">
            <v>592583</v>
          </cell>
          <cell r="J359">
            <v>723000</v>
          </cell>
        </row>
        <row r="360">
          <cell r="A360" t="str">
            <v>INHAME</v>
          </cell>
          <cell r="B360" t="str">
            <v>(3º Nível) INHAME</v>
          </cell>
          <cell r="C360">
            <v>588395</v>
          </cell>
          <cell r="D360">
            <v>554233</v>
          </cell>
          <cell r="E360">
            <v>706578</v>
          </cell>
          <cell r="F360">
            <v>736813</v>
          </cell>
        </row>
        <row r="361">
          <cell r="A361" t="str">
            <v>IOGURTE</v>
          </cell>
          <cell r="B361" t="str">
            <v>(3º Nível) IOGURTE</v>
          </cell>
          <cell r="C361">
            <v>45389</v>
          </cell>
          <cell r="D361">
            <v>29470</v>
          </cell>
          <cell r="E361">
            <v>41553</v>
          </cell>
          <cell r="F361">
            <v>26413</v>
          </cell>
        </row>
        <row r="362">
          <cell r="A362" t="str">
            <v>KIWIS FRESCOS</v>
          </cell>
          <cell r="B362" t="str">
            <v>(3º Nível) KIWIS FRESCOS</v>
          </cell>
          <cell r="C362">
            <v>13973</v>
          </cell>
          <cell r="D362">
            <v>4265</v>
          </cell>
          <cell r="E362">
            <v>10376</v>
          </cell>
          <cell r="F362">
            <v>4288</v>
          </cell>
          <cell r="G362">
            <v>2092940</v>
          </cell>
          <cell r="H362">
            <v>1239161</v>
          </cell>
          <cell r="I362">
            <v>3260796</v>
          </cell>
          <cell r="J362">
            <v>1660272</v>
          </cell>
        </row>
        <row r="363">
          <cell r="A363" t="str">
            <v>LÃ  OU PELOS FINOS NÃO CARDADOS NEM PENTEADOS</v>
          </cell>
          <cell r="B363" t="str">
            <v>(3º Nível) LÃ  OU PELOS FINOS NÃO CARDADOS NEM PENTEADOS</v>
          </cell>
          <cell r="C363">
            <v>1256940</v>
          </cell>
          <cell r="D363">
            <v>370380</v>
          </cell>
          <cell r="E363">
            <v>2000844</v>
          </cell>
          <cell r="F363">
            <v>747550</v>
          </cell>
          <cell r="G363">
            <v>39370</v>
          </cell>
          <cell r="H363">
            <v>27918</v>
          </cell>
          <cell r="I363">
            <v>0</v>
          </cell>
          <cell r="J363">
            <v>0</v>
          </cell>
        </row>
        <row r="364">
          <cell r="A364" t="str">
            <v>LÃ OU PELOS FINOS CARDADOS OU PENTEADOS</v>
          </cell>
          <cell r="B364" t="str">
            <v>(3º Nível) LÃ OU PELOS FINOS CARDADOS OU PENTEADOS</v>
          </cell>
          <cell r="C364">
            <v>105880</v>
          </cell>
          <cell r="D364">
            <v>12243</v>
          </cell>
          <cell r="E364">
            <v>52404</v>
          </cell>
          <cell r="F364">
            <v>6440</v>
          </cell>
          <cell r="G364">
            <v>366445</v>
          </cell>
          <cell r="H364">
            <v>24391</v>
          </cell>
          <cell r="I364">
            <v>59419</v>
          </cell>
          <cell r="J364">
            <v>8849</v>
          </cell>
        </row>
        <row r="365">
          <cell r="A365" t="str">
            <v>LAGOSTAS, CONGELADAS</v>
          </cell>
          <cell r="B365" t="str">
            <v>(3º Nível) LAGOSTAS, CONGELADAS</v>
          </cell>
          <cell r="C365">
            <v>1037</v>
          </cell>
          <cell r="D365">
            <v>65</v>
          </cell>
          <cell r="E365">
            <v>248267</v>
          </cell>
          <cell r="F365">
            <v>7485</v>
          </cell>
        </row>
        <row r="366">
          <cell r="A366" t="str">
            <v>LAGOSTAS, NÃO CONGELADAS</v>
          </cell>
          <cell r="B366" t="str">
            <v>(3º Nível) LAGOSTAS, NÃO CONGELADAS</v>
          </cell>
          <cell r="C366">
            <v>816</v>
          </cell>
          <cell r="D366">
            <v>87</v>
          </cell>
          <cell r="E366">
            <v>4046</v>
          </cell>
          <cell r="F366">
            <v>258</v>
          </cell>
        </row>
        <row r="367">
          <cell r="A367" t="str">
            <v>LARANJAS FRESCAS OU SECAS</v>
          </cell>
          <cell r="B367" t="str">
            <v>(3º Nível) LARANJAS FRESCAS OU SECAS</v>
          </cell>
          <cell r="C367">
            <v>30668</v>
          </cell>
          <cell r="D367">
            <v>38366</v>
          </cell>
          <cell r="E367">
            <v>213736</v>
          </cell>
          <cell r="F367">
            <v>847412</v>
          </cell>
          <cell r="G367">
            <v>3288591</v>
          </cell>
          <cell r="H367">
            <v>3798091</v>
          </cell>
          <cell r="I367">
            <v>2675303</v>
          </cell>
          <cell r="J367">
            <v>2982364</v>
          </cell>
        </row>
        <row r="368">
          <cell r="A368" t="str">
            <v>LEITE CONDENSADO</v>
          </cell>
          <cell r="B368" t="str">
            <v>(3º Nível) LEITE CONDENSADO</v>
          </cell>
          <cell r="C368">
            <v>2146967</v>
          </cell>
          <cell r="D368">
            <v>1325647</v>
          </cell>
          <cell r="E368">
            <v>1681300</v>
          </cell>
          <cell r="F368">
            <v>1046206</v>
          </cell>
        </row>
        <row r="369">
          <cell r="A369" t="str">
            <v>LEITE EM PÓ</v>
          </cell>
          <cell r="B369" t="str">
            <v>(3º Nível) LEITE EM PÓ</v>
          </cell>
          <cell r="C369">
            <v>35033</v>
          </cell>
          <cell r="D369">
            <v>16176</v>
          </cell>
          <cell r="E369">
            <v>30830</v>
          </cell>
          <cell r="F369">
            <v>15825</v>
          </cell>
          <cell r="G369">
            <v>16955315</v>
          </cell>
          <cell r="H369">
            <v>5637875</v>
          </cell>
          <cell r="I369">
            <v>26068416</v>
          </cell>
          <cell r="J369">
            <v>8589000</v>
          </cell>
        </row>
        <row r="370">
          <cell r="A370" t="str">
            <v>LEITE FLUIDO</v>
          </cell>
          <cell r="B370" t="str">
            <v>(3º Nível) LEITE FLUIDO</v>
          </cell>
          <cell r="C370">
            <v>127450</v>
          </cell>
          <cell r="D370">
            <v>177794</v>
          </cell>
          <cell r="E370">
            <v>207201</v>
          </cell>
          <cell r="F370">
            <v>421847</v>
          </cell>
        </row>
        <row r="371">
          <cell r="A371" t="str">
            <v>LEITE MODIFICADO</v>
          </cell>
          <cell r="B371" t="str">
            <v>(3º Nível) LEITE MODIFICADO</v>
          </cell>
          <cell r="C371">
            <v>771759</v>
          </cell>
          <cell r="D371">
            <v>227261</v>
          </cell>
          <cell r="E371">
            <v>1874836</v>
          </cell>
          <cell r="F371">
            <v>545560</v>
          </cell>
          <cell r="G371">
            <v>1162022</v>
          </cell>
          <cell r="H371">
            <v>94527</v>
          </cell>
          <cell r="I371">
            <v>46901</v>
          </cell>
          <cell r="J371">
            <v>3370</v>
          </cell>
        </row>
        <row r="372">
          <cell r="A372" t="str">
            <v>LEITELHO</v>
          </cell>
          <cell r="B372" t="str">
            <v>(3º Nível) LEITELHO</v>
          </cell>
          <cell r="C372">
            <v>56127</v>
          </cell>
          <cell r="D372">
            <v>46229</v>
          </cell>
          <cell r="E372">
            <v>43424</v>
          </cell>
          <cell r="F372">
            <v>40985</v>
          </cell>
          <cell r="G372">
            <v>206269</v>
          </cell>
          <cell r="H372">
            <v>44169</v>
          </cell>
          <cell r="I372">
            <v>586384</v>
          </cell>
          <cell r="J372">
            <v>187657</v>
          </cell>
        </row>
        <row r="373">
          <cell r="A373" t="str">
            <v>LENTILHAS SECAS</v>
          </cell>
          <cell r="B373" t="str">
            <v>(3º Nível) LENTILHAS SECAS</v>
          </cell>
          <cell r="C373">
            <v>3974</v>
          </cell>
          <cell r="D373">
            <v>2174</v>
          </cell>
          <cell r="E373">
            <v>4563</v>
          </cell>
          <cell r="F373">
            <v>1476</v>
          </cell>
          <cell r="G373">
            <v>697769</v>
          </cell>
          <cell r="H373">
            <v>1219665</v>
          </cell>
          <cell r="I373">
            <v>715036</v>
          </cell>
          <cell r="J373">
            <v>923647</v>
          </cell>
        </row>
        <row r="374">
          <cell r="A374" t="str">
            <v>LEVEDURAS E PÓS PARA LEVEDAR</v>
          </cell>
          <cell r="B374" t="str">
            <v>(3º Nível) LEVEDURAS E PÓS PARA LEVEDAR</v>
          </cell>
          <cell r="C374">
            <v>8557847</v>
          </cell>
          <cell r="D374">
            <v>5071513</v>
          </cell>
          <cell r="E374">
            <v>10654058</v>
          </cell>
          <cell r="F374">
            <v>5713272</v>
          </cell>
          <cell r="G374">
            <v>4403768</v>
          </cell>
          <cell r="H374">
            <v>2174652</v>
          </cell>
          <cell r="I374">
            <v>4665119</v>
          </cell>
          <cell r="J374">
            <v>2565002</v>
          </cell>
        </row>
        <row r="375">
          <cell r="A375" t="str">
            <v>LIMÕES E LIMAS FRESCOS OU SECOS</v>
          </cell>
          <cell r="B375" t="str">
            <v>(3º Nível) LIMÕES E LIMAS FRESCOS OU SECOS</v>
          </cell>
          <cell r="C375">
            <v>9266302</v>
          </cell>
          <cell r="D375">
            <v>12586703</v>
          </cell>
          <cell r="E375">
            <v>9730444</v>
          </cell>
          <cell r="F375">
            <v>12039716</v>
          </cell>
          <cell r="G375">
            <v>248749</v>
          </cell>
          <cell r="H375">
            <v>203586</v>
          </cell>
          <cell r="I375">
            <v>210883</v>
          </cell>
          <cell r="J375">
            <v>193490</v>
          </cell>
        </row>
        <row r="376">
          <cell r="A376" t="str">
            <v>LINHO EM BRUTO, PENTEADO OU TRABALHADO DE OUTRA FORMA</v>
          </cell>
          <cell r="B376" t="str">
            <v>(3º Nível) LINHO EM BRUTO, PENTEADO OU TRABALHADO DE OUTRA FORMA</v>
          </cell>
          <cell r="C376">
            <v>0</v>
          </cell>
          <cell r="D376">
            <v>0</v>
          </cell>
          <cell r="E376">
            <v>214</v>
          </cell>
          <cell r="F376">
            <v>0</v>
          </cell>
          <cell r="G376">
            <v>144741</v>
          </cell>
          <cell r="H376">
            <v>40499</v>
          </cell>
          <cell r="I376">
            <v>239288</v>
          </cell>
          <cell r="J376">
            <v>57420</v>
          </cell>
        </row>
        <row r="377">
          <cell r="A377" t="str">
            <v>LINTERES DE ALGODÃO</v>
          </cell>
          <cell r="B377" t="str">
            <v>(3º Nível) LINTERES DE ALGODÃO</v>
          </cell>
          <cell r="C377">
            <v>1442832</v>
          </cell>
          <cell r="D377">
            <v>5512384</v>
          </cell>
          <cell r="E377">
            <v>1826356</v>
          </cell>
          <cell r="F377">
            <v>6821142</v>
          </cell>
        </row>
        <row r="378">
          <cell r="A378" t="str">
            <v>MAÇÃS FRESCAS</v>
          </cell>
          <cell r="B378" t="str">
            <v>(3º Nível) MAÇÃS FRESCAS</v>
          </cell>
          <cell r="C378">
            <v>10354207</v>
          </cell>
          <cell r="D378">
            <v>15128718</v>
          </cell>
          <cell r="E378">
            <v>20928421</v>
          </cell>
          <cell r="F378">
            <v>27218001</v>
          </cell>
          <cell r="G378">
            <v>6005619</v>
          </cell>
          <cell r="H378">
            <v>6864570</v>
          </cell>
          <cell r="I378">
            <v>4116426</v>
          </cell>
          <cell r="J378">
            <v>4405467</v>
          </cell>
        </row>
        <row r="379">
          <cell r="A379" t="str">
            <v>MAÇÃS SECAS</v>
          </cell>
          <cell r="B379" t="str">
            <v>(3º Nível) MAÇÃS SECAS</v>
          </cell>
          <cell r="C379">
            <v>770</v>
          </cell>
          <cell r="D379">
            <v>604</v>
          </cell>
          <cell r="E379">
            <v>617</v>
          </cell>
          <cell r="F379">
            <v>561</v>
          </cell>
        </row>
        <row r="380">
          <cell r="A380" t="str">
            <v>MADEIRA COMPENSADA OU CONTRAPLACADA</v>
          </cell>
          <cell r="B380" t="str">
            <v>(3º Nível) MADEIRA COMPENSADA OU CONTRAPLACADA</v>
          </cell>
          <cell r="C380">
            <v>47093077</v>
          </cell>
          <cell r="D380">
            <v>105637668</v>
          </cell>
          <cell r="E380">
            <v>83675998</v>
          </cell>
          <cell r="F380">
            <v>120251826</v>
          </cell>
          <cell r="G380">
            <v>175642</v>
          </cell>
          <cell r="H380">
            <v>62721</v>
          </cell>
          <cell r="I380">
            <v>161380</v>
          </cell>
          <cell r="J380">
            <v>98460</v>
          </cell>
        </row>
        <row r="381">
          <cell r="A381" t="str">
            <v>MADEIRA EM BRUTO</v>
          </cell>
          <cell r="B381" t="str">
            <v>(3º Nível) MADEIRA EM BRUTO</v>
          </cell>
          <cell r="C381">
            <v>8442601</v>
          </cell>
          <cell r="D381">
            <v>65022069</v>
          </cell>
          <cell r="E381">
            <v>16848858</v>
          </cell>
          <cell r="F381">
            <v>172506801</v>
          </cell>
          <cell r="G381">
            <v>68914</v>
          </cell>
          <cell r="H381">
            <v>1289961</v>
          </cell>
          <cell r="I381">
            <v>46361</v>
          </cell>
          <cell r="J381">
            <v>1053131</v>
          </cell>
        </row>
        <row r="382">
          <cell r="A382" t="str">
            <v>MADEIRA EM ESTILHAS OU EM PARTÍCULAS</v>
          </cell>
          <cell r="B382" t="str">
            <v>(3º Nível) MADEIRA EM ESTILHAS OU EM PARTÍCULAS</v>
          </cell>
          <cell r="C382">
            <v>14852661</v>
          </cell>
          <cell r="D382">
            <v>166815430</v>
          </cell>
          <cell r="E382">
            <v>18234942</v>
          </cell>
          <cell r="F382">
            <v>234553749</v>
          </cell>
          <cell r="G382">
            <v>36934</v>
          </cell>
          <cell r="H382">
            <v>48498</v>
          </cell>
          <cell r="I382">
            <v>148434</v>
          </cell>
          <cell r="J382">
            <v>104138</v>
          </cell>
        </row>
        <row r="383">
          <cell r="A383" t="str">
            <v>MADEIRA LAMINADA</v>
          </cell>
          <cell r="B383" t="str">
            <v>(3º Nível) MADEIRA LAMINADA</v>
          </cell>
          <cell r="C383">
            <v>3270844</v>
          </cell>
          <cell r="D383">
            <v>9423728</v>
          </cell>
          <cell r="E383">
            <v>4068905</v>
          </cell>
          <cell r="F383">
            <v>13363545</v>
          </cell>
          <cell r="G383">
            <v>198672</v>
          </cell>
          <cell r="H383">
            <v>138978</v>
          </cell>
          <cell r="I383">
            <v>449486</v>
          </cell>
          <cell r="J383">
            <v>178719</v>
          </cell>
        </row>
        <row r="384">
          <cell r="A384" t="str">
            <v>MADEIRA PERFILADA</v>
          </cell>
          <cell r="B384" t="str">
            <v>(3º Nível) MADEIRA PERFILADA</v>
          </cell>
          <cell r="C384">
            <v>51569271</v>
          </cell>
          <cell r="D384">
            <v>32702639</v>
          </cell>
          <cell r="E384">
            <v>52007748</v>
          </cell>
          <cell r="F384">
            <v>31299378</v>
          </cell>
          <cell r="G384">
            <v>31130</v>
          </cell>
          <cell r="H384">
            <v>2427</v>
          </cell>
          <cell r="I384">
            <v>44963</v>
          </cell>
          <cell r="J384">
            <v>29558</v>
          </cell>
        </row>
        <row r="385">
          <cell r="A385" t="str">
            <v>MADEIRA SERRADA</v>
          </cell>
          <cell r="B385" t="str">
            <v>(3º Nível) MADEIRA SERRADA</v>
          </cell>
          <cell r="C385">
            <v>53429734</v>
          </cell>
          <cell r="D385">
            <v>125201312</v>
          </cell>
          <cell r="E385">
            <v>63901888</v>
          </cell>
          <cell r="F385">
            <v>145538165</v>
          </cell>
          <cell r="G385">
            <v>2451358</v>
          </cell>
          <cell r="H385">
            <v>957677</v>
          </cell>
          <cell r="I385">
            <v>2402378</v>
          </cell>
          <cell r="J385">
            <v>957899</v>
          </cell>
        </row>
        <row r="386">
          <cell r="A386" t="str">
            <v>MAIONESE</v>
          </cell>
          <cell r="B386" t="str">
            <v>(3º Nível) MAIONESE</v>
          </cell>
          <cell r="C386">
            <v>207590</v>
          </cell>
          <cell r="D386">
            <v>172383</v>
          </cell>
          <cell r="E386">
            <v>400316</v>
          </cell>
          <cell r="F386">
            <v>304257</v>
          </cell>
          <cell r="G386">
            <v>55401</v>
          </cell>
          <cell r="H386">
            <v>26856</v>
          </cell>
          <cell r="I386">
            <v>14048</v>
          </cell>
          <cell r="J386">
            <v>3847</v>
          </cell>
        </row>
        <row r="387">
          <cell r="A387" t="str">
            <v>MALTE</v>
          </cell>
          <cell r="B387" t="str">
            <v>(3º Nível) MALTE</v>
          </cell>
          <cell r="C387">
            <v>838005</v>
          </cell>
          <cell r="D387">
            <v>1336000</v>
          </cell>
          <cell r="E387">
            <v>181727</v>
          </cell>
          <cell r="F387">
            <v>286845</v>
          </cell>
          <cell r="G387">
            <v>33752355</v>
          </cell>
          <cell r="H387">
            <v>73333130</v>
          </cell>
          <cell r="I387">
            <v>47017189</v>
          </cell>
          <cell r="J387">
            <v>105201184</v>
          </cell>
        </row>
        <row r="388">
          <cell r="A388" t="str">
            <v>MAMÕES (PAPAIA) FRESCOS</v>
          </cell>
          <cell r="B388" t="str">
            <v>(3º Nível) MAMÕES (PAPAIA) FRESCOS</v>
          </cell>
          <cell r="C388">
            <v>3968089</v>
          </cell>
          <cell r="D388">
            <v>4203314</v>
          </cell>
          <cell r="E388">
            <v>5105091</v>
          </cell>
          <cell r="F388">
            <v>4929812</v>
          </cell>
        </row>
        <row r="389">
          <cell r="A389" t="str">
            <v>MANDARINAS</v>
          </cell>
          <cell r="B389" t="str">
            <v>(3º Nível) MANDARINAS</v>
          </cell>
          <cell r="C389">
            <v>5273</v>
          </cell>
          <cell r="D389">
            <v>3404</v>
          </cell>
          <cell r="E389">
            <v>6691</v>
          </cell>
          <cell r="F389">
            <v>4793</v>
          </cell>
          <cell r="G389">
            <v>1168504</v>
          </cell>
          <cell r="H389">
            <v>1265583</v>
          </cell>
          <cell r="I389">
            <v>1953220</v>
          </cell>
          <cell r="J389">
            <v>1888909</v>
          </cell>
        </row>
        <row r="390">
          <cell r="A390" t="str">
            <v>MANDIOCA</v>
          </cell>
          <cell r="B390" t="str">
            <v>(3º Nível) MANDIOCA</v>
          </cell>
          <cell r="C390">
            <v>5069</v>
          </cell>
          <cell r="D390">
            <v>3986</v>
          </cell>
          <cell r="E390">
            <v>42782</v>
          </cell>
          <cell r="F390">
            <v>26108</v>
          </cell>
          <cell r="G390">
            <v>5882</v>
          </cell>
          <cell r="H390">
            <v>130710</v>
          </cell>
          <cell r="I390">
            <v>0</v>
          </cell>
          <cell r="J390">
            <v>0</v>
          </cell>
        </row>
        <row r="391">
          <cell r="A391" t="str">
            <v>MANGAS FRESCAS OU SECAS</v>
          </cell>
          <cell r="B391" t="str">
            <v>(3º Nível) MANGAS FRESCAS OU SECAS</v>
          </cell>
          <cell r="C391">
            <v>9779465</v>
          </cell>
          <cell r="D391">
            <v>10457889</v>
          </cell>
          <cell r="E391">
            <v>11604991</v>
          </cell>
          <cell r="F391">
            <v>10565615</v>
          </cell>
        </row>
        <row r="392">
          <cell r="A392" t="str">
            <v>MANGOSTOES FRESCOS OU SECOS</v>
          </cell>
          <cell r="B392" t="str">
            <v>(3º Nível) MANGOSTOES FRESCOS OU SECOS</v>
          </cell>
          <cell r="C392">
            <v>31</v>
          </cell>
          <cell r="D392">
            <v>75</v>
          </cell>
          <cell r="E392">
            <v>171</v>
          </cell>
          <cell r="F392">
            <v>270</v>
          </cell>
        </row>
        <row r="393">
          <cell r="A393" t="str">
            <v>MANTEIGA</v>
          </cell>
          <cell r="B393" t="str">
            <v>(3º Nível) MANTEIGA</v>
          </cell>
          <cell r="C393">
            <v>147796</v>
          </cell>
          <cell r="D393">
            <v>32057</v>
          </cell>
          <cell r="E393">
            <v>178209</v>
          </cell>
          <cell r="F393">
            <v>46260</v>
          </cell>
          <cell r="G393">
            <v>557092</v>
          </cell>
          <cell r="H393">
            <v>99634</v>
          </cell>
          <cell r="I393">
            <v>2371790</v>
          </cell>
          <cell r="J393">
            <v>624943</v>
          </cell>
        </row>
        <row r="394">
          <cell r="A394" t="str">
            <v>MANTEIGA, GORDURA E OLEO DE CACAU</v>
          </cell>
          <cell r="B394" t="str">
            <v>(3º Nível) MANTEIGA, GORDURA E OLEO DE CACAU</v>
          </cell>
          <cell r="C394">
            <v>13752950</v>
          </cell>
          <cell r="D394">
            <v>2185027</v>
          </cell>
          <cell r="E394">
            <v>12230540</v>
          </cell>
          <cell r="F394">
            <v>2377000</v>
          </cell>
          <cell r="G394">
            <v>18449</v>
          </cell>
          <cell r="H394">
            <v>2121</v>
          </cell>
          <cell r="I394">
            <v>238980</v>
          </cell>
          <cell r="J394">
            <v>46175</v>
          </cell>
        </row>
        <row r="395">
          <cell r="A395" t="str">
            <v>MARGARINA</v>
          </cell>
          <cell r="B395" t="str">
            <v>(3º Nível) MARGARINA</v>
          </cell>
          <cell r="C395">
            <v>4333964</v>
          </cell>
          <cell r="D395">
            <v>3575039</v>
          </cell>
          <cell r="E395">
            <v>5014651</v>
          </cell>
          <cell r="F395">
            <v>4034064</v>
          </cell>
          <cell r="G395">
            <v>81296</v>
          </cell>
          <cell r="H395">
            <v>69570</v>
          </cell>
          <cell r="I395">
            <v>84899</v>
          </cell>
          <cell r="J395">
            <v>57580</v>
          </cell>
        </row>
        <row r="396">
          <cell r="A396" t="str">
            <v>MASSAS ALIMENTÍCIAS</v>
          </cell>
          <cell r="B396" t="str">
            <v>(3º Nível) MASSAS ALIMENTÍCIAS</v>
          </cell>
          <cell r="C396">
            <v>925301</v>
          </cell>
          <cell r="D396">
            <v>831224</v>
          </cell>
          <cell r="E396">
            <v>1174758</v>
          </cell>
          <cell r="F396">
            <v>925975</v>
          </cell>
          <cell r="G396">
            <v>3364573</v>
          </cell>
          <cell r="H396">
            <v>2658309</v>
          </cell>
          <cell r="I396">
            <v>3292275</v>
          </cell>
          <cell r="J396">
            <v>2381168</v>
          </cell>
        </row>
        <row r="397">
          <cell r="A397" t="str">
            <v>MATE</v>
          </cell>
          <cell r="B397" t="str">
            <v>(3º Nível) MATE</v>
          </cell>
          <cell r="C397">
            <v>7625864</v>
          </cell>
          <cell r="D397">
            <v>3858452</v>
          </cell>
          <cell r="E397">
            <v>8681298</v>
          </cell>
          <cell r="F397">
            <v>5289760</v>
          </cell>
          <cell r="G397">
            <v>35412</v>
          </cell>
          <cell r="H397">
            <v>18690</v>
          </cell>
          <cell r="I397">
            <v>0</v>
          </cell>
          <cell r="J397">
            <v>0</v>
          </cell>
        </row>
        <row r="398">
          <cell r="A398" t="str">
            <v>MATERIAS CORANTES DE ORIGEM VEGETAL</v>
          </cell>
          <cell r="B398" t="str">
            <v>(3º Nível) MATERIAS CORANTES DE ORIGEM VEGETAL</v>
          </cell>
          <cell r="C398">
            <v>468846</v>
          </cell>
          <cell r="D398">
            <v>61961</v>
          </cell>
          <cell r="E398">
            <v>447701</v>
          </cell>
          <cell r="F398">
            <v>58267</v>
          </cell>
          <cell r="G398">
            <v>1325704</v>
          </cell>
          <cell r="H398">
            <v>43446</v>
          </cell>
          <cell r="I398">
            <v>1223132</v>
          </cell>
          <cell r="J398">
            <v>58784</v>
          </cell>
        </row>
        <row r="399">
          <cell r="A399" t="str">
            <v>MATÉRIAS PÉCTICAS, PECTINATOS E PECTATOS</v>
          </cell>
          <cell r="B399" t="str">
            <v>(3º Nível) MATÉRIAS PÉCTICAS, PECTINATOS E PECTATOS</v>
          </cell>
          <cell r="C399">
            <v>144</v>
          </cell>
          <cell r="D399">
            <v>4</v>
          </cell>
          <cell r="E399">
            <v>44806</v>
          </cell>
          <cell r="F399">
            <v>3200</v>
          </cell>
          <cell r="G399">
            <v>8938</v>
          </cell>
          <cell r="H399">
            <v>600</v>
          </cell>
          <cell r="I399">
            <v>1233</v>
          </cell>
          <cell r="J399">
            <v>10</v>
          </cell>
        </row>
        <row r="400">
          <cell r="A400" t="str">
            <v>MEL NATURAL</v>
          </cell>
          <cell r="B400" t="str">
            <v>(3º Nível) MEL NATURAL</v>
          </cell>
          <cell r="C400">
            <v>6236000</v>
          </cell>
          <cell r="D400">
            <v>3269677</v>
          </cell>
          <cell r="E400">
            <v>16362998</v>
          </cell>
          <cell r="F400">
            <v>4808290</v>
          </cell>
          <cell r="G400">
            <v>0</v>
          </cell>
          <cell r="H400">
            <v>0</v>
          </cell>
          <cell r="I400">
            <v>97</v>
          </cell>
          <cell r="J400">
            <v>7</v>
          </cell>
        </row>
        <row r="401">
          <cell r="A401" t="str">
            <v>MELAÇOS</v>
          </cell>
          <cell r="B401" t="str">
            <v>(3º Nível) MELAÇOS</v>
          </cell>
          <cell r="C401">
            <v>1693</v>
          </cell>
          <cell r="D401">
            <v>1106</v>
          </cell>
          <cell r="E401">
            <v>8208</v>
          </cell>
          <cell r="F401">
            <v>15366</v>
          </cell>
          <cell r="G401">
            <v>95233</v>
          </cell>
          <cell r="H401">
            <v>694279</v>
          </cell>
          <cell r="I401">
            <v>181915</v>
          </cell>
          <cell r="J401">
            <v>727358</v>
          </cell>
        </row>
        <row r="402">
          <cell r="A402" t="str">
            <v>MELANCIAS FRESCAS</v>
          </cell>
          <cell r="B402" t="str">
            <v>(3º Nível) MELANCIAS FRESCAS</v>
          </cell>
          <cell r="C402">
            <v>825860</v>
          </cell>
          <cell r="D402">
            <v>1846050</v>
          </cell>
          <cell r="E402">
            <v>1353934</v>
          </cell>
          <cell r="F402">
            <v>2942088</v>
          </cell>
        </row>
        <row r="403">
          <cell r="A403" t="str">
            <v>MELÕES FRESCOS</v>
          </cell>
          <cell r="B403" t="str">
            <v>(3º Nível) MELÕES FRESCOS</v>
          </cell>
          <cell r="C403">
            <v>5702624</v>
          </cell>
          <cell r="D403">
            <v>10616831</v>
          </cell>
          <cell r="E403">
            <v>6262192</v>
          </cell>
          <cell r="F403">
            <v>11206041</v>
          </cell>
        </row>
        <row r="404">
          <cell r="A404" t="str">
            <v>MILHO</v>
          </cell>
          <cell r="B404" t="str">
            <v>(3º Nível) MILHO</v>
          </cell>
          <cell r="C404">
            <v>85892430</v>
          </cell>
          <cell r="D404">
            <v>471447156</v>
          </cell>
          <cell r="E404">
            <v>67565199</v>
          </cell>
          <cell r="F404">
            <v>291881103</v>
          </cell>
          <cell r="G404">
            <v>12143510</v>
          </cell>
          <cell r="H404">
            <v>73944650</v>
          </cell>
          <cell r="I404">
            <v>20980659</v>
          </cell>
          <cell r="J404">
            <v>113612010</v>
          </cell>
        </row>
        <row r="405">
          <cell r="A405" t="str">
            <v>MILHO DOCE PREPARADO</v>
          </cell>
          <cell r="B405" t="str">
            <v>(3º Nível) MILHO DOCE PREPARADO</v>
          </cell>
          <cell r="C405">
            <v>940307</v>
          </cell>
          <cell r="D405">
            <v>1121026</v>
          </cell>
          <cell r="E405">
            <v>1885644</v>
          </cell>
          <cell r="F405">
            <v>2123406</v>
          </cell>
          <cell r="G405">
            <v>80241</v>
          </cell>
          <cell r="H405">
            <v>41218</v>
          </cell>
          <cell r="I405">
            <v>61010</v>
          </cell>
          <cell r="J405">
            <v>34734</v>
          </cell>
        </row>
        <row r="406">
          <cell r="A406" t="str">
            <v>MIUDEZAS DE CARNE BOVINA</v>
          </cell>
          <cell r="B406" t="str">
            <v>(3º Nível) MIUDEZAS DE CARNE BOVINA</v>
          </cell>
          <cell r="C406">
            <v>30947223</v>
          </cell>
          <cell r="D406">
            <v>12710353</v>
          </cell>
          <cell r="E406">
            <v>37737281</v>
          </cell>
          <cell r="F406">
            <v>16173897</v>
          </cell>
          <cell r="G406">
            <v>534641</v>
          </cell>
          <cell r="H406">
            <v>595654</v>
          </cell>
          <cell r="I406">
            <v>992324</v>
          </cell>
          <cell r="J406">
            <v>864911</v>
          </cell>
        </row>
        <row r="407">
          <cell r="A407" t="str">
            <v>MIUDEZAS DE CARNE DE OVINO</v>
          </cell>
          <cell r="B407" t="str">
            <v>(3º Nível) MIUDEZAS DE CARNE DE OVINO</v>
          </cell>
          <cell r="G407">
            <v>780884</v>
          </cell>
          <cell r="H407">
            <v>83959</v>
          </cell>
          <cell r="I407">
            <v>763393</v>
          </cell>
          <cell r="J407">
            <v>69370</v>
          </cell>
        </row>
        <row r="408">
          <cell r="A408" t="str">
            <v>MIUDEZAS DE CARNE SUÍNA</v>
          </cell>
          <cell r="B408" t="str">
            <v>(3º Nível) MIUDEZAS DE CARNE SUÍNA</v>
          </cell>
          <cell r="C408">
            <v>7324975</v>
          </cell>
          <cell r="D408">
            <v>7076992</v>
          </cell>
          <cell r="E408">
            <v>13675528</v>
          </cell>
          <cell r="F408">
            <v>9923910</v>
          </cell>
          <cell r="G408">
            <v>7635718</v>
          </cell>
          <cell r="H408">
            <v>874787</v>
          </cell>
          <cell r="I408">
            <v>17053739</v>
          </cell>
          <cell r="J408">
            <v>2071039</v>
          </cell>
        </row>
        <row r="409">
          <cell r="A409" t="str">
            <v>MOLHOS E PREPARAÇÕES PARA MOLHOS</v>
          </cell>
          <cell r="B409" t="str">
            <v>(3º Nível) MOLHOS E PREPARAÇÕES PARA MOLHOS</v>
          </cell>
          <cell r="C409">
            <v>674923</v>
          </cell>
          <cell r="D409">
            <v>800894</v>
          </cell>
          <cell r="E409">
            <v>885855</v>
          </cell>
          <cell r="F409">
            <v>804876</v>
          </cell>
          <cell r="G409">
            <v>1159593</v>
          </cell>
          <cell r="H409">
            <v>645510</v>
          </cell>
          <cell r="I409">
            <v>1642527</v>
          </cell>
          <cell r="J409">
            <v>997258</v>
          </cell>
        </row>
        <row r="410">
          <cell r="A410" t="str">
            <v>MORANGOS CONGELADOS</v>
          </cell>
          <cell r="B410" t="str">
            <v>(3º Nível) MORANGOS CONGELADOS</v>
          </cell>
          <cell r="C410">
            <v>10754</v>
          </cell>
          <cell r="D410">
            <v>1753</v>
          </cell>
          <cell r="E410">
            <v>25</v>
          </cell>
          <cell r="F410">
            <v>4</v>
          </cell>
          <cell r="G410">
            <v>818360</v>
          </cell>
          <cell r="H410">
            <v>652922</v>
          </cell>
          <cell r="I410">
            <v>688703</v>
          </cell>
          <cell r="J410">
            <v>510102</v>
          </cell>
        </row>
        <row r="411">
          <cell r="A411" t="str">
            <v>MORANGOS FRESCOS</v>
          </cell>
          <cell r="B411" t="str">
            <v>(3º Nível) MORANGOS FRESCOS</v>
          </cell>
          <cell r="C411">
            <v>20230</v>
          </cell>
          <cell r="D411">
            <v>11939</v>
          </cell>
          <cell r="E411">
            <v>2026</v>
          </cell>
          <cell r="F411">
            <v>663</v>
          </cell>
        </row>
        <row r="412">
          <cell r="A412" t="str">
            <v>MORANGOS PREPARADOS OU CONSERVADOS</v>
          </cell>
          <cell r="B412" t="str">
            <v>(3º Nível) MORANGOS PREPARADOS OU CONSERVADOS</v>
          </cell>
          <cell r="C412">
            <v>13265</v>
          </cell>
          <cell r="D412">
            <v>2205</v>
          </cell>
          <cell r="E412">
            <v>11033</v>
          </cell>
          <cell r="F412">
            <v>2624</v>
          </cell>
          <cell r="G412">
            <v>1156</v>
          </cell>
          <cell r="H412">
            <v>115</v>
          </cell>
          <cell r="I412">
            <v>4147</v>
          </cell>
          <cell r="J412">
            <v>1369</v>
          </cell>
        </row>
        <row r="413">
          <cell r="A413" t="str">
            <v>MÓVEIS DE MADEIRA</v>
          </cell>
          <cell r="B413" t="str">
            <v>(3º Nível) MÓVEIS DE MADEIRA</v>
          </cell>
          <cell r="C413">
            <v>44660452</v>
          </cell>
          <cell r="D413">
            <v>26960024</v>
          </cell>
          <cell r="E413">
            <v>61147479</v>
          </cell>
          <cell r="F413">
            <v>39767442</v>
          </cell>
          <cell r="G413">
            <v>681515</v>
          </cell>
          <cell r="H413">
            <v>316231</v>
          </cell>
          <cell r="I413">
            <v>918495</v>
          </cell>
          <cell r="J413">
            <v>292690</v>
          </cell>
        </row>
        <row r="414">
          <cell r="A414" t="str">
            <v>MUDAS DE PLANTAS NÃO ORNAMENTAIS</v>
          </cell>
          <cell r="B414" t="str">
            <v>(3º Nível) MUDAS DE PLANTAS NÃO ORNAMENTAIS</v>
          </cell>
          <cell r="C414">
            <v>65835</v>
          </cell>
          <cell r="D414">
            <v>9137</v>
          </cell>
          <cell r="E414">
            <v>45370</v>
          </cell>
          <cell r="F414">
            <v>5420</v>
          </cell>
          <cell r="G414">
            <v>570918</v>
          </cell>
          <cell r="H414">
            <v>75636</v>
          </cell>
          <cell r="I414">
            <v>704176</v>
          </cell>
          <cell r="J414">
            <v>82955</v>
          </cell>
        </row>
        <row r="415">
          <cell r="A415" t="str">
            <v>MUDAS DE PLANTAS ORNAMENTAIS</v>
          </cell>
          <cell r="B415" t="str">
            <v>(3º Nível) MUDAS DE PLANTAS ORNAMENTAIS</v>
          </cell>
          <cell r="C415">
            <v>322415</v>
          </cell>
          <cell r="D415">
            <v>39163</v>
          </cell>
          <cell r="E415">
            <v>733857</v>
          </cell>
          <cell r="F415">
            <v>28572</v>
          </cell>
          <cell r="G415">
            <v>1929713</v>
          </cell>
          <cell r="H415">
            <v>76024</v>
          </cell>
          <cell r="I415">
            <v>1777838</v>
          </cell>
          <cell r="J415">
            <v>69028</v>
          </cell>
        </row>
        <row r="416">
          <cell r="A416" t="str">
            <v>NOZ-MOSCADA</v>
          </cell>
          <cell r="B416" t="str">
            <v>(3º Nível) NOZ-MOSCADA</v>
          </cell>
          <cell r="C416">
            <v>46</v>
          </cell>
          <cell r="D416">
            <v>4</v>
          </cell>
          <cell r="E416">
            <v>421</v>
          </cell>
          <cell r="F416">
            <v>21</v>
          </cell>
          <cell r="G416">
            <v>157825</v>
          </cell>
          <cell r="H416">
            <v>23007</v>
          </cell>
          <cell r="I416">
            <v>6984</v>
          </cell>
          <cell r="J416">
            <v>800</v>
          </cell>
        </row>
        <row r="417">
          <cell r="A417" t="str">
            <v>NOZES</v>
          </cell>
          <cell r="B417" t="str">
            <v>(3º Nível) NOZES</v>
          </cell>
          <cell r="C417">
            <v>2604</v>
          </cell>
          <cell r="D417">
            <v>577</v>
          </cell>
          <cell r="E417">
            <v>1860</v>
          </cell>
          <cell r="F417">
            <v>116</v>
          </cell>
          <cell r="G417">
            <v>697186</v>
          </cell>
          <cell r="H417">
            <v>101320</v>
          </cell>
          <cell r="I417">
            <v>467588</v>
          </cell>
          <cell r="J417">
            <v>96384</v>
          </cell>
        </row>
        <row r="418">
          <cell r="A418" t="str">
            <v>OBRAS DE MARCENARIA OU CARPINTARIA</v>
          </cell>
          <cell r="B418" t="str">
            <v>(3º Nível) OBRAS DE MARCENARIA OU CARPINTARIA</v>
          </cell>
          <cell r="C418">
            <v>33870086</v>
          </cell>
          <cell r="D418">
            <v>20593508</v>
          </cell>
          <cell r="E418">
            <v>39031573</v>
          </cell>
          <cell r="F418">
            <v>21213313</v>
          </cell>
          <cell r="G418">
            <v>342221</v>
          </cell>
          <cell r="H418">
            <v>243299</v>
          </cell>
          <cell r="I418">
            <v>522488</v>
          </cell>
          <cell r="J418">
            <v>363702</v>
          </cell>
        </row>
        <row r="419">
          <cell r="A419" t="str">
            <v>OLEO DE ALGODÃO</v>
          </cell>
          <cell r="B419" t="str">
            <v>(3º Nível) OLEO DE ALGODÃO</v>
          </cell>
          <cell r="C419">
            <v>1207162</v>
          </cell>
          <cell r="D419">
            <v>1384067</v>
          </cell>
          <cell r="E419">
            <v>99174</v>
          </cell>
          <cell r="F419">
            <v>66950</v>
          </cell>
          <cell r="G419">
            <v>182</v>
          </cell>
          <cell r="H419">
            <v>42</v>
          </cell>
          <cell r="I419">
            <v>1087</v>
          </cell>
          <cell r="J419">
            <v>34</v>
          </cell>
        </row>
        <row r="420">
          <cell r="A420" t="str">
            <v>ÒLEO DE AMENDOIM</v>
          </cell>
          <cell r="B420" t="str">
            <v>(3º Nível) ÒLEO DE AMENDOIM</v>
          </cell>
          <cell r="C420">
            <v>6600554</v>
          </cell>
          <cell r="D420">
            <v>4345950</v>
          </cell>
          <cell r="E420">
            <v>9640401</v>
          </cell>
          <cell r="F420">
            <v>4849054</v>
          </cell>
          <cell r="G420">
            <v>15797</v>
          </cell>
          <cell r="H420">
            <v>4756</v>
          </cell>
          <cell r="I420">
            <v>62410</v>
          </cell>
          <cell r="J420">
            <v>6869</v>
          </cell>
        </row>
        <row r="421">
          <cell r="A421" t="str">
            <v>OLEO DE BABAÇU</v>
          </cell>
          <cell r="B421" t="str">
            <v>(3º Nível) OLEO DE BABAÇU</v>
          </cell>
          <cell r="C421">
            <v>18278</v>
          </cell>
          <cell r="D421">
            <v>4275</v>
          </cell>
          <cell r="E421">
            <v>78</v>
          </cell>
          <cell r="F421">
            <v>18</v>
          </cell>
        </row>
        <row r="422">
          <cell r="A422" t="str">
            <v>OLEO DE COCO</v>
          </cell>
          <cell r="B422" t="str">
            <v>(3º Nível) OLEO DE COCO</v>
          </cell>
          <cell r="C422">
            <v>1903</v>
          </cell>
          <cell r="D422">
            <v>240</v>
          </cell>
          <cell r="E422">
            <v>43457</v>
          </cell>
          <cell r="F422">
            <v>4540</v>
          </cell>
          <cell r="G422">
            <v>895478</v>
          </cell>
          <cell r="H422">
            <v>525805</v>
          </cell>
          <cell r="I422">
            <v>1448660</v>
          </cell>
          <cell r="J422">
            <v>533083</v>
          </cell>
        </row>
        <row r="423">
          <cell r="A423" t="str">
            <v>OLEO DE DENDÊ OU DE PALMA</v>
          </cell>
          <cell r="B423" t="str">
            <v>(3º Nível) OLEO DE DENDÊ OU DE PALMA</v>
          </cell>
          <cell r="C423">
            <v>402216</v>
          </cell>
          <cell r="D423">
            <v>225255</v>
          </cell>
          <cell r="E423">
            <v>1379960</v>
          </cell>
          <cell r="F423">
            <v>876321</v>
          </cell>
          <cell r="G423">
            <v>37139736</v>
          </cell>
          <cell r="H423">
            <v>53244079</v>
          </cell>
          <cell r="I423">
            <v>62736512</v>
          </cell>
          <cell r="J423">
            <v>63085957</v>
          </cell>
        </row>
        <row r="424">
          <cell r="A424" t="str">
            <v>OLEO DE GIRASSOL</v>
          </cell>
          <cell r="B424" t="str">
            <v>(3º Nível) OLEO DE GIRASSOL</v>
          </cell>
          <cell r="C424">
            <v>29189</v>
          </cell>
          <cell r="D424">
            <v>19263</v>
          </cell>
          <cell r="E424">
            <v>25637</v>
          </cell>
          <cell r="F424">
            <v>9126</v>
          </cell>
          <cell r="G424">
            <v>6751999</v>
          </cell>
          <cell r="H424">
            <v>9035376</v>
          </cell>
          <cell r="I424">
            <v>8650776</v>
          </cell>
          <cell r="J424">
            <v>8776626</v>
          </cell>
        </row>
        <row r="425">
          <cell r="A425" t="str">
            <v>OLEO DE MILHO</v>
          </cell>
          <cell r="B425" t="str">
            <v>(3º Nível) OLEO DE MILHO</v>
          </cell>
          <cell r="C425">
            <v>1219904</v>
          </cell>
          <cell r="D425">
            <v>1714601</v>
          </cell>
          <cell r="E425">
            <v>4028480</v>
          </cell>
          <cell r="F425">
            <v>3710610</v>
          </cell>
          <cell r="G425">
            <v>885391</v>
          </cell>
          <cell r="H425">
            <v>1878855</v>
          </cell>
          <cell r="I425">
            <v>395383</v>
          </cell>
          <cell r="J425">
            <v>280470</v>
          </cell>
        </row>
        <row r="426">
          <cell r="A426" t="str">
            <v>OLEO DE SOJA EM BRUTO</v>
          </cell>
          <cell r="B426" t="str">
            <v>(3º Nível) OLEO DE SOJA EM BRUTO</v>
          </cell>
          <cell r="C426">
            <v>72108257</v>
          </cell>
          <cell r="D426">
            <v>102411824</v>
          </cell>
          <cell r="E426">
            <v>95906693</v>
          </cell>
          <cell r="F426">
            <v>102282007</v>
          </cell>
          <cell r="G426">
            <v>6601755</v>
          </cell>
          <cell r="H426">
            <v>8000000</v>
          </cell>
          <cell r="I426">
            <v>2662953</v>
          </cell>
          <cell r="J426">
            <v>3093910</v>
          </cell>
        </row>
        <row r="427">
          <cell r="A427" t="str">
            <v>OLEO DE SOJA REFINADO</v>
          </cell>
          <cell r="B427" t="str">
            <v>(3º Nível) OLEO DE SOJA REFINADO</v>
          </cell>
          <cell r="C427">
            <v>13228741</v>
          </cell>
          <cell r="D427">
            <v>13753079</v>
          </cell>
          <cell r="E427">
            <v>21585730</v>
          </cell>
          <cell r="F427">
            <v>15722580</v>
          </cell>
          <cell r="G427">
            <v>7712</v>
          </cell>
          <cell r="H427">
            <v>4964</v>
          </cell>
          <cell r="I427">
            <v>381266</v>
          </cell>
          <cell r="J427">
            <v>281235</v>
          </cell>
        </row>
        <row r="428">
          <cell r="A428" t="str">
            <v>OLEO ESSENCIAL DE LARANJA</v>
          </cell>
          <cell r="B428" t="str">
            <v>(3º Nível) OLEO ESSENCIAL DE LARANJA</v>
          </cell>
          <cell r="C428">
            <v>13952658</v>
          </cell>
          <cell r="D428">
            <v>3246947</v>
          </cell>
          <cell r="E428">
            <v>15659394</v>
          </cell>
          <cell r="F428">
            <v>2726383</v>
          </cell>
          <cell r="G428">
            <v>205274</v>
          </cell>
          <cell r="H428">
            <v>6709</v>
          </cell>
          <cell r="I428">
            <v>160837</v>
          </cell>
          <cell r="J428">
            <v>5645</v>
          </cell>
        </row>
        <row r="429">
          <cell r="A429" t="str">
            <v>OSSOS E OSSEÍNA</v>
          </cell>
          <cell r="B429" t="str">
            <v>(3º Nível) OSSOS E OSSEÍNA</v>
          </cell>
          <cell r="C429">
            <v>656044</v>
          </cell>
          <cell r="D429">
            <v>1053520</v>
          </cell>
          <cell r="E429">
            <v>668020</v>
          </cell>
          <cell r="F429">
            <v>1085625</v>
          </cell>
        </row>
        <row r="430">
          <cell r="A430" t="str">
            <v>OUTRAS BEBIDAS ALCÓOLICAS</v>
          </cell>
          <cell r="B430" t="str">
            <v>(3º Nível) OUTRAS BEBIDAS ALCÓOLICAS</v>
          </cell>
          <cell r="C430">
            <v>2023226</v>
          </cell>
          <cell r="D430">
            <v>1811169</v>
          </cell>
          <cell r="E430">
            <v>2455878</v>
          </cell>
          <cell r="F430">
            <v>2425631</v>
          </cell>
          <cell r="G430">
            <v>2075860</v>
          </cell>
          <cell r="H430">
            <v>870500</v>
          </cell>
          <cell r="I430">
            <v>3873691</v>
          </cell>
          <cell r="J430">
            <v>1318195</v>
          </cell>
        </row>
        <row r="431">
          <cell r="A431" t="str">
            <v>OUTRAS BEBIDAS NÃO ALCOÓLICAS</v>
          </cell>
          <cell r="B431" t="str">
            <v>(3º Nível) OUTRAS BEBIDAS NÃO ALCOÓLICAS</v>
          </cell>
          <cell r="C431">
            <v>664262</v>
          </cell>
          <cell r="D431">
            <v>1724678</v>
          </cell>
          <cell r="E431">
            <v>582099</v>
          </cell>
          <cell r="F431">
            <v>1438369</v>
          </cell>
          <cell r="G431">
            <v>11054922</v>
          </cell>
          <cell r="H431">
            <v>13875963</v>
          </cell>
          <cell r="I431">
            <v>11853040</v>
          </cell>
          <cell r="J431">
            <v>13019373</v>
          </cell>
        </row>
        <row r="432">
          <cell r="A432" t="str">
            <v>OUTRAS FRUTAS CONGELADAS</v>
          </cell>
          <cell r="B432" t="str">
            <v>(3º Nível) OUTRAS FRUTAS CONGELADAS</v>
          </cell>
          <cell r="C432">
            <v>632330</v>
          </cell>
          <cell r="D432">
            <v>201364</v>
          </cell>
          <cell r="E432">
            <v>719407</v>
          </cell>
          <cell r="F432">
            <v>335965</v>
          </cell>
          <cell r="G432">
            <v>908695</v>
          </cell>
          <cell r="H432">
            <v>379041</v>
          </cell>
          <cell r="I432">
            <v>1427612</v>
          </cell>
          <cell r="J432">
            <v>457761</v>
          </cell>
        </row>
        <row r="433">
          <cell r="A433" t="str">
            <v>OUTRAS FRUTAS PREPARADAS OU CONSERVADAS</v>
          </cell>
          <cell r="B433" t="str">
            <v>(3º Nível) OUTRAS FRUTAS PREPARADAS OU CONSERVADAS</v>
          </cell>
          <cell r="C433">
            <v>5480746</v>
          </cell>
          <cell r="D433">
            <v>3326655</v>
          </cell>
          <cell r="E433">
            <v>6588602</v>
          </cell>
          <cell r="F433">
            <v>4332676</v>
          </cell>
          <cell r="G433">
            <v>3388662</v>
          </cell>
          <cell r="H433">
            <v>1825568</v>
          </cell>
          <cell r="I433">
            <v>2933000</v>
          </cell>
          <cell r="J433">
            <v>1117695</v>
          </cell>
        </row>
        <row r="434">
          <cell r="A434" t="str">
            <v>OUTRAS FRUTAS SECAS OU FRESCAS</v>
          </cell>
          <cell r="B434" t="str">
            <v>(3º Nível) OUTRAS FRUTAS SECAS OU FRESCAS</v>
          </cell>
          <cell r="C434">
            <v>183281</v>
          </cell>
          <cell r="D434">
            <v>69012</v>
          </cell>
          <cell r="E434">
            <v>656218</v>
          </cell>
          <cell r="F434">
            <v>515403</v>
          </cell>
          <cell r="G434">
            <v>6139411</v>
          </cell>
          <cell r="H434">
            <v>5223321</v>
          </cell>
          <cell r="I434">
            <v>6394135</v>
          </cell>
          <cell r="J434">
            <v>5680102</v>
          </cell>
        </row>
        <row r="435">
          <cell r="A435" t="str">
            <v>OUTRAS GORDURAS E OLEOS DE ORIGEM ANIMAL</v>
          </cell>
          <cell r="B435" t="str">
            <v>(3º Nível) OUTRAS GORDURAS E OLEOS DE ORIGEM ANIMAL</v>
          </cell>
          <cell r="C435">
            <v>539107</v>
          </cell>
          <cell r="D435">
            <v>338869</v>
          </cell>
          <cell r="E435">
            <v>1063687</v>
          </cell>
          <cell r="F435">
            <v>877647</v>
          </cell>
          <cell r="G435">
            <v>1767419</v>
          </cell>
          <cell r="H435">
            <v>430635</v>
          </cell>
          <cell r="I435">
            <v>1953827</v>
          </cell>
          <cell r="J435">
            <v>666099</v>
          </cell>
        </row>
        <row r="436">
          <cell r="A436" t="str">
            <v>OUTRAS LAGOSTAS</v>
          </cell>
          <cell r="B436" t="str">
            <v>(3º Nível) OUTRAS LAGOSTAS</v>
          </cell>
          <cell r="C436">
            <v>202</v>
          </cell>
          <cell r="D436">
            <v>17</v>
          </cell>
          <cell r="E436">
            <v>0</v>
          </cell>
          <cell r="F436">
            <v>0</v>
          </cell>
        </row>
        <row r="437">
          <cell r="A437" t="str">
            <v>OUTRAS PLANTAS VIVAS, ESTACAS E ENXERTOS</v>
          </cell>
          <cell r="B437" t="str">
            <v>(3º Nível) OUTRAS PLANTAS VIVAS, ESTACAS E ENXERTOS</v>
          </cell>
          <cell r="C437">
            <v>26143</v>
          </cell>
          <cell r="D437">
            <v>1814</v>
          </cell>
          <cell r="E437">
            <v>69442</v>
          </cell>
          <cell r="F437">
            <v>30514</v>
          </cell>
          <cell r="G437">
            <v>695</v>
          </cell>
          <cell r="H437">
            <v>5</v>
          </cell>
          <cell r="I437">
            <v>0</v>
          </cell>
          <cell r="J437">
            <v>0</v>
          </cell>
        </row>
        <row r="438">
          <cell r="A438" t="str">
            <v>OUTRAS PREPARAÇÕES ALIMENTÍCIAS</v>
          </cell>
          <cell r="B438" t="str">
            <v>(3º Nível) OUTRAS PREPARAÇÕES ALIMENTÍCIAS</v>
          </cell>
          <cell r="C438">
            <v>19294068</v>
          </cell>
          <cell r="D438">
            <v>5625064</v>
          </cell>
          <cell r="E438">
            <v>13820803</v>
          </cell>
          <cell r="F438">
            <v>3441035</v>
          </cell>
          <cell r="G438">
            <v>15761521</v>
          </cell>
          <cell r="H438">
            <v>3075508</v>
          </cell>
          <cell r="I438">
            <v>15494385</v>
          </cell>
          <cell r="J438">
            <v>2971673</v>
          </cell>
        </row>
        <row r="439">
          <cell r="A439" t="str">
            <v>OUTRAS PREPARAÇÕES ALIMENTÍCIAS A BASE DE CEREAIS</v>
          </cell>
          <cell r="B439" t="str">
            <v>(3º Nível) OUTRAS PREPARAÇÕES ALIMENTÍCIAS A BASE DE CEREAIS</v>
          </cell>
          <cell r="C439">
            <v>7399068</v>
          </cell>
          <cell r="D439">
            <v>6021784</v>
          </cell>
          <cell r="E439">
            <v>16632324</v>
          </cell>
          <cell r="F439">
            <v>12622268</v>
          </cell>
          <cell r="G439">
            <v>3780479</v>
          </cell>
          <cell r="H439">
            <v>1769915</v>
          </cell>
          <cell r="I439">
            <v>6254973</v>
          </cell>
          <cell r="J439">
            <v>2254443</v>
          </cell>
        </row>
        <row r="440">
          <cell r="A440" t="str">
            <v>OUTRAS RAÇÕES PARA ANIMAIS DOMÉSTICOS</v>
          </cell>
          <cell r="B440" t="str">
            <v>(3º Nível) OUTRAS RAÇÕES PARA ANIMAIS DOMÉSTICOS</v>
          </cell>
          <cell r="C440">
            <v>19762075</v>
          </cell>
          <cell r="D440">
            <v>19416999</v>
          </cell>
          <cell r="E440">
            <v>26280781</v>
          </cell>
          <cell r="F440">
            <v>26895749</v>
          </cell>
          <cell r="G440">
            <v>26603003</v>
          </cell>
          <cell r="H440">
            <v>13648388</v>
          </cell>
          <cell r="I440">
            <v>26796251</v>
          </cell>
          <cell r="J440">
            <v>12347136</v>
          </cell>
        </row>
        <row r="441">
          <cell r="A441" t="str">
            <v>OUTRAS SUBSTÂNCIAS PROTEICAS</v>
          </cell>
          <cell r="B441" t="str">
            <v>(3º Nível) OUTRAS SUBSTÂNCIAS PROTEICAS</v>
          </cell>
          <cell r="C441">
            <v>14763787</v>
          </cell>
          <cell r="D441">
            <v>3938529</v>
          </cell>
          <cell r="E441">
            <v>12882345</v>
          </cell>
          <cell r="F441">
            <v>3612582</v>
          </cell>
          <cell r="G441">
            <v>1574163</v>
          </cell>
          <cell r="H441">
            <v>277349</v>
          </cell>
          <cell r="I441">
            <v>2022558</v>
          </cell>
          <cell r="J441">
            <v>214143</v>
          </cell>
        </row>
        <row r="442">
          <cell r="A442" t="str">
            <v>OUTROS ANIMAIS VIVOS</v>
          </cell>
          <cell r="B442" t="str">
            <v>(3º Nível) OUTROS ANIMAIS VIVOS</v>
          </cell>
          <cell r="C442">
            <v>15924</v>
          </cell>
          <cell r="D442">
            <v>178</v>
          </cell>
          <cell r="E442">
            <v>15542</v>
          </cell>
          <cell r="F442">
            <v>241</v>
          </cell>
          <cell r="G442">
            <v>37359</v>
          </cell>
          <cell r="H442">
            <v>61</v>
          </cell>
          <cell r="I442">
            <v>17732</v>
          </cell>
          <cell r="J442">
            <v>79</v>
          </cell>
        </row>
        <row r="443">
          <cell r="A443" t="str">
            <v>OUTROS CAMARÕES</v>
          </cell>
          <cell r="B443" t="str">
            <v>(3º Nível) OUTROS CAMARÕES</v>
          </cell>
          <cell r="C443">
            <v>2494</v>
          </cell>
          <cell r="D443">
            <v>264</v>
          </cell>
          <cell r="E443">
            <v>5326</v>
          </cell>
          <cell r="F443">
            <v>947</v>
          </cell>
        </row>
        <row r="444">
          <cell r="A444" t="str">
            <v>OUTROS COUROS/PELES DE BOVINOS, CURTIDO</v>
          </cell>
          <cell r="B444" t="str">
            <v>(3º Nível) OUTROS COUROS/PELES DE BOVINOS, CURTIDO</v>
          </cell>
          <cell r="C444">
            <v>25177237</v>
          </cell>
          <cell r="D444">
            <v>30148336</v>
          </cell>
          <cell r="E444">
            <v>34421826</v>
          </cell>
          <cell r="F444">
            <v>27040281</v>
          </cell>
          <cell r="G444">
            <v>363898</v>
          </cell>
          <cell r="H444">
            <v>297976</v>
          </cell>
          <cell r="I444">
            <v>1727431</v>
          </cell>
          <cell r="J444">
            <v>978231</v>
          </cell>
        </row>
        <row r="445">
          <cell r="A445" t="str">
            <v>OUTROS FILES DE PEIXE SECOS, SALGADOS OU DEFUMADOS</v>
          </cell>
          <cell r="B445" t="str">
            <v>(3º Nível) OUTROS FILES DE PEIXE SECOS, SALGADOS OU DEFUMADOS</v>
          </cell>
          <cell r="C445">
            <v>0</v>
          </cell>
          <cell r="D445">
            <v>0</v>
          </cell>
          <cell r="E445">
            <v>638</v>
          </cell>
          <cell r="F445">
            <v>76</v>
          </cell>
          <cell r="G445">
            <v>3400385</v>
          </cell>
          <cell r="H445">
            <v>777902</v>
          </cell>
          <cell r="I445">
            <v>1794611</v>
          </cell>
          <cell r="J445">
            <v>502911</v>
          </cell>
        </row>
        <row r="446">
          <cell r="A446" t="str">
            <v>OUTROS FILES DE PEIXE, CONGELADOS</v>
          </cell>
          <cell r="B446" t="str">
            <v>(3º Nível) OUTROS FILES DE PEIXE, CONGELADOS</v>
          </cell>
          <cell r="C446">
            <v>236561</v>
          </cell>
          <cell r="D446">
            <v>28197</v>
          </cell>
          <cell r="E446">
            <v>160822</v>
          </cell>
          <cell r="F446">
            <v>34508</v>
          </cell>
          <cell r="G446">
            <v>27686772</v>
          </cell>
          <cell r="H446">
            <v>8515811</v>
          </cell>
          <cell r="I446">
            <v>21338468</v>
          </cell>
          <cell r="J446">
            <v>8178279</v>
          </cell>
        </row>
        <row r="447">
          <cell r="A447" t="str">
            <v>OUTROS FILES DE PEIXE, FRESCOS OU REFRIGERADOS</v>
          </cell>
          <cell r="B447" t="str">
            <v>(3º Nível) OUTROS FILES DE PEIXE, FRESCOS OU REFRIGERADOS</v>
          </cell>
          <cell r="C447">
            <v>690339</v>
          </cell>
          <cell r="D447">
            <v>93733</v>
          </cell>
          <cell r="E447">
            <v>546232</v>
          </cell>
          <cell r="F447">
            <v>128286</v>
          </cell>
          <cell r="G447">
            <v>583310</v>
          </cell>
          <cell r="H447">
            <v>63610</v>
          </cell>
          <cell r="I447">
            <v>697872</v>
          </cell>
          <cell r="J447">
            <v>77084</v>
          </cell>
        </row>
        <row r="448">
          <cell r="A448" t="str">
            <v>OUTROS PEIXES CONGELADOS</v>
          </cell>
          <cell r="B448" t="str">
            <v>(3º Nível) OUTROS PEIXES CONGELADOS</v>
          </cell>
          <cell r="C448">
            <v>4746103</v>
          </cell>
          <cell r="D448">
            <v>1581916</v>
          </cell>
          <cell r="E448">
            <v>4498026</v>
          </cell>
          <cell r="F448">
            <v>1662356</v>
          </cell>
          <cell r="G448">
            <v>7403806</v>
          </cell>
          <cell r="H448">
            <v>3499705</v>
          </cell>
          <cell r="I448">
            <v>6236573</v>
          </cell>
          <cell r="J448">
            <v>3964813</v>
          </cell>
        </row>
        <row r="449">
          <cell r="A449" t="str">
            <v>OUTROS PEIXES FRESCOS OU REFRIGERADOS</v>
          </cell>
          <cell r="B449" t="str">
            <v>(3º Nível) OUTROS PEIXES FRESCOS OU REFRIGERADOS</v>
          </cell>
          <cell r="C449">
            <v>2371382</v>
          </cell>
          <cell r="D449">
            <v>378836</v>
          </cell>
          <cell r="E449">
            <v>4946229</v>
          </cell>
          <cell r="F449">
            <v>751662</v>
          </cell>
          <cell r="G449">
            <v>31429</v>
          </cell>
          <cell r="H449">
            <v>1732</v>
          </cell>
          <cell r="I449">
            <v>34341</v>
          </cell>
          <cell r="J449">
            <v>2233</v>
          </cell>
        </row>
        <row r="450">
          <cell r="A450" t="str">
            <v>OUTROS PEIXES SECOS, SALGADOS OU DEFUMADOS</v>
          </cell>
          <cell r="B450" t="str">
            <v>(3º Nível) OUTROS PEIXES SECOS, SALGADOS OU DEFUMADOS</v>
          </cell>
          <cell r="C450">
            <v>1146135</v>
          </cell>
          <cell r="D450">
            <v>38409</v>
          </cell>
          <cell r="E450">
            <v>1792409</v>
          </cell>
          <cell r="F450">
            <v>54149</v>
          </cell>
          <cell r="G450">
            <v>5911737</v>
          </cell>
          <cell r="H450">
            <v>1411823</v>
          </cell>
          <cell r="I450">
            <v>1750504</v>
          </cell>
          <cell r="J450">
            <v>431121</v>
          </cell>
        </row>
        <row r="451">
          <cell r="A451" t="str">
            <v>OUTROS PRODUTOS DE ORIGEM ANIMAL</v>
          </cell>
          <cell r="B451" t="str">
            <v>(3º Nível) OUTROS PRODUTOS DE ORIGEM ANIMAL</v>
          </cell>
          <cell r="C451">
            <v>17368272</v>
          </cell>
          <cell r="D451">
            <v>7189667</v>
          </cell>
          <cell r="E451">
            <v>16948894</v>
          </cell>
          <cell r="F451">
            <v>6698680</v>
          </cell>
          <cell r="G451">
            <v>1006706</v>
          </cell>
          <cell r="H451">
            <v>1442012</v>
          </cell>
          <cell r="I451">
            <v>1975287</v>
          </cell>
          <cell r="J451">
            <v>2403151</v>
          </cell>
        </row>
        <row r="452">
          <cell r="A452" t="str">
            <v>OUTROS PRODUTOS DE ORIGEM VEGETAL</v>
          </cell>
          <cell r="B452" t="str">
            <v>(3º Nível) OUTROS PRODUTOS DE ORIGEM VEGETAL</v>
          </cell>
          <cell r="C452">
            <v>18415358</v>
          </cell>
          <cell r="D452">
            <v>12541835</v>
          </cell>
          <cell r="E452">
            <v>18983489</v>
          </cell>
          <cell r="F452">
            <v>13417109</v>
          </cell>
          <cell r="G452">
            <v>5687028</v>
          </cell>
          <cell r="H452">
            <v>4868121</v>
          </cell>
          <cell r="I452">
            <v>5277225</v>
          </cell>
          <cell r="J452">
            <v>4292109</v>
          </cell>
        </row>
        <row r="453">
          <cell r="A453" t="str">
            <v>OUTROS SUCOS</v>
          </cell>
          <cell r="B453" t="str">
            <v>(3º Nível) OUTROS SUCOS</v>
          </cell>
          <cell r="C453">
            <v>228562</v>
          </cell>
          <cell r="D453">
            <v>124489</v>
          </cell>
          <cell r="E453">
            <v>218779</v>
          </cell>
          <cell r="F453">
            <v>104206</v>
          </cell>
          <cell r="G453">
            <v>66956</v>
          </cell>
          <cell r="H453">
            <v>33271</v>
          </cell>
          <cell r="I453">
            <v>67100</v>
          </cell>
          <cell r="J453">
            <v>33687</v>
          </cell>
        </row>
        <row r="454">
          <cell r="A454" t="str">
            <v>OVOS</v>
          </cell>
          <cell r="B454" t="str">
            <v>(3º Nível) OVOS</v>
          </cell>
          <cell r="C454">
            <v>5565806</v>
          </cell>
          <cell r="D454">
            <v>1510602</v>
          </cell>
          <cell r="E454">
            <v>6092552</v>
          </cell>
          <cell r="F454">
            <v>1872716</v>
          </cell>
          <cell r="G454">
            <v>3283154</v>
          </cell>
          <cell r="H454">
            <v>20140</v>
          </cell>
          <cell r="I454">
            <v>4025823</v>
          </cell>
          <cell r="J454">
            <v>17452</v>
          </cell>
        </row>
        <row r="455">
          <cell r="A455" t="str">
            <v>PÃES, BISCOITOS E PRODUTOS DE PASTELARIA</v>
          </cell>
          <cell r="B455" t="str">
            <v>(3º Nível) PÃES, BISCOITOS E PRODUTOS DE PASTELARIA</v>
          </cell>
          <cell r="C455">
            <v>4840844</v>
          </cell>
          <cell r="D455">
            <v>3096628</v>
          </cell>
          <cell r="E455">
            <v>5722558</v>
          </cell>
          <cell r="F455">
            <v>4129165</v>
          </cell>
          <cell r="G455">
            <v>4077116</v>
          </cell>
          <cell r="H455">
            <v>1116323</v>
          </cell>
          <cell r="I455">
            <v>2710727</v>
          </cell>
          <cell r="J455">
            <v>704563</v>
          </cell>
        </row>
        <row r="456">
          <cell r="A456" t="str">
            <v>PAINÇO</v>
          </cell>
          <cell r="B456" t="str">
            <v>(3º Nível) PAINÇO</v>
          </cell>
          <cell r="G456">
            <v>0</v>
          </cell>
          <cell r="H456">
            <v>0</v>
          </cell>
          <cell r="I456">
            <v>300237</v>
          </cell>
          <cell r="J456">
            <v>755775</v>
          </cell>
        </row>
        <row r="457">
          <cell r="A457" t="str">
            <v>PAINÉIS DE FIBRAS OU DE PARTÍCULAS DE MADEIRA</v>
          </cell>
          <cell r="B457" t="str">
            <v>(3º Nível) PAINÉIS DE FIBRAS OU DE PARTÍCULAS DE MADEIRA</v>
          </cell>
          <cell r="C457">
            <v>28312956</v>
          </cell>
          <cell r="D457">
            <v>92746283</v>
          </cell>
          <cell r="E457">
            <v>29521931</v>
          </cell>
          <cell r="F457">
            <v>86686731</v>
          </cell>
          <cell r="G457">
            <v>360882</v>
          </cell>
          <cell r="H457">
            <v>354881</v>
          </cell>
          <cell r="I457">
            <v>1216775</v>
          </cell>
          <cell r="J457">
            <v>3858805</v>
          </cell>
        </row>
        <row r="458">
          <cell r="A458" t="str">
            <v>PALMITOS PREPARADOS OU CONSERVADOS</v>
          </cell>
          <cell r="B458" t="str">
            <v>(3º Nível) PALMITOS PREPARADOS OU CONSERVADOS</v>
          </cell>
          <cell r="C458">
            <v>77731</v>
          </cell>
          <cell r="D458">
            <v>16146</v>
          </cell>
          <cell r="E458">
            <v>52944</v>
          </cell>
          <cell r="F458">
            <v>25023</v>
          </cell>
          <cell r="G458">
            <v>12975</v>
          </cell>
          <cell r="H458">
            <v>2228</v>
          </cell>
          <cell r="I458">
            <v>41036</v>
          </cell>
          <cell r="J458">
            <v>7779</v>
          </cell>
        </row>
        <row r="459">
          <cell r="A459" t="str">
            <v>PAPEL</v>
          </cell>
          <cell r="B459" t="str">
            <v>(3º Nível) PAPEL</v>
          </cell>
          <cell r="C459">
            <v>152075452</v>
          </cell>
          <cell r="D459">
            <v>174642451</v>
          </cell>
          <cell r="E459">
            <v>130770131</v>
          </cell>
          <cell r="F459">
            <v>155263950</v>
          </cell>
          <cell r="G459">
            <v>62233452</v>
          </cell>
          <cell r="H459">
            <v>58358425</v>
          </cell>
          <cell r="I459">
            <v>74868579</v>
          </cell>
          <cell r="J459">
            <v>76750730</v>
          </cell>
        </row>
        <row r="460">
          <cell r="A460" t="str">
            <v>PARGOS CONGELADOS</v>
          </cell>
          <cell r="B460" t="str">
            <v>(3º Nível) PARGOS CONGELADOS</v>
          </cell>
          <cell r="C460">
            <v>324155</v>
          </cell>
          <cell r="D460">
            <v>51391</v>
          </cell>
          <cell r="E460">
            <v>413058</v>
          </cell>
          <cell r="F460">
            <v>70844</v>
          </cell>
        </row>
        <row r="461">
          <cell r="A461" t="str">
            <v>PASTA DE CACAU</v>
          </cell>
          <cell r="B461" t="str">
            <v>(3º Nível) PASTA DE CACAU</v>
          </cell>
          <cell r="C461">
            <v>1879681</v>
          </cell>
          <cell r="D461">
            <v>542897</v>
          </cell>
          <cell r="E461">
            <v>2950406</v>
          </cell>
          <cell r="F461">
            <v>887290</v>
          </cell>
          <cell r="G461">
            <v>1395007</v>
          </cell>
          <cell r="H461">
            <v>871147</v>
          </cell>
          <cell r="I461">
            <v>3027718</v>
          </cell>
          <cell r="J461">
            <v>1427301</v>
          </cell>
        </row>
        <row r="462">
          <cell r="A462" t="str">
            <v>PEIXES ORNAMENTAIS VIVOS</v>
          </cell>
          <cell r="B462" t="str">
            <v>(3º Nível) PEIXES ORNAMENTAIS VIVOS</v>
          </cell>
          <cell r="C462">
            <v>476464</v>
          </cell>
          <cell r="D462">
            <v>4860</v>
          </cell>
          <cell r="E462">
            <v>657493</v>
          </cell>
          <cell r="F462">
            <v>4733</v>
          </cell>
          <cell r="G462">
            <v>10306</v>
          </cell>
          <cell r="H462">
            <v>595</v>
          </cell>
          <cell r="I462">
            <v>12748</v>
          </cell>
          <cell r="J462">
            <v>1518</v>
          </cell>
        </row>
        <row r="463">
          <cell r="A463" t="str">
            <v>PEIXES SECOS, SALGADOS OU DEFUMADOS</v>
          </cell>
          <cell r="B463" t="str">
            <v>(3º Nível) PEIXES SECOS, SALGADOS OU DEFUMADOS</v>
          </cell>
          <cell r="C463">
            <v>2994</v>
          </cell>
          <cell r="D463">
            <v>179</v>
          </cell>
          <cell r="E463">
            <v>3198</v>
          </cell>
          <cell r="F463">
            <v>89</v>
          </cell>
          <cell r="G463">
            <v>10559671</v>
          </cell>
          <cell r="H463">
            <v>2671775</v>
          </cell>
          <cell r="I463">
            <v>7970778</v>
          </cell>
          <cell r="J463">
            <v>1998700</v>
          </cell>
        </row>
        <row r="464">
          <cell r="A464" t="str">
            <v>PEIXES VIVOS</v>
          </cell>
          <cell r="B464" t="str">
            <v>(3º Nível) PEIXES VIVOS</v>
          </cell>
          <cell r="G464">
            <v>7860</v>
          </cell>
          <cell r="H464">
            <v>26</v>
          </cell>
          <cell r="I464">
            <v>0</v>
          </cell>
          <cell r="J464">
            <v>0</v>
          </cell>
        </row>
        <row r="465">
          <cell r="A465" t="str">
            <v>PELETERIA</v>
          </cell>
          <cell r="B465" t="str">
            <v>(3º Nível) PELETERIA</v>
          </cell>
          <cell r="C465">
            <v>3218542</v>
          </cell>
          <cell r="D465">
            <v>165507</v>
          </cell>
          <cell r="E465">
            <v>4333273</v>
          </cell>
          <cell r="F465">
            <v>247674</v>
          </cell>
          <cell r="G465">
            <v>55957</v>
          </cell>
          <cell r="H465">
            <v>566</v>
          </cell>
          <cell r="I465">
            <v>58608</v>
          </cell>
          <cell r="J465">
            <v>344</v>
          </cell>
        </row>
        <row r="466">
          <cell r="A466" t="str">
            <v>PENAS E PELES DE AVES</v>
          </cell>
          <cell r="B466" t="str">
            <v>(3º Nível) PENAS E PELES DE AVES</v>
          </cell>
          <cell r="C466">
            <v>286083</v>
          </cell>
          <cell r="D466">
            <v>1006837</v>
          </cell>
          <cell r="E466">
            <v>279169</v>
          </cell>
          <cell r="F466">
            <v>616797</v>
          </cell>
          <cell r="G466">
            <v>88293</v>
          </cell>
          <cell r="H466">
            <v>33200</v>
          </cell>
          <cell r="I466">
            <v>149007</v>
          </cell>
          <cell r="J466">
            <v>104800</v>
          </cell>
        </row>
        <row r="467">
          <cell r="A467" t="str">
            <v>PEPINOS PREPARADOS OU CONSERVADOS</v>
          </cell>
          <cell r="B467" t="str">
            <v>(3º Nível) PEPINOS PREPARADOS OU CONSERVADOS</v>
          </cell>
          <cell r="C467">
            <v>47744</v>
          </cell>
          <cell r="D467">
            <v>39051</v>
          </cell>
          <cell r="E467">
            <v>19308</v>
          </cell>
          <cell r="F467">
            <v>9200</v>
          </cell>
          <cell r="G467">
            <v>359687</v>
          </cell>
          <cell r="H467">
            <v>339357</v>
          </cell>
          <cell r="I467">
            <v>272182</v>
          </cell>
          <cell r="J467">
            <v>256841</v>
          </cell>
        </row>
        <row r="468">
          <cell r="A468" t="str">
            <v>PEPTONAS E SEUS DERIVADOS</v>
          </cell>
          <cell r="B468" t="str">
            <v>(3º Nível) PEPTONAS E SEUS DERIVADOS</v>
          </cell>
          <cell r="C468">
            <v>1496499</v>
          </cell>
          <cell r="D468">
            <v>170726</v>
          </cell>
          <cell r="E468">
            <v>1878996</v>
          </cell>
          <cell r="F468">
            <v>222875</v>
          </cell>
          <cell r="G468">
            <v>97496</v>
          </cell>
          <cell r="H468">
            <v>1674</v>
          </cell>
          <cell r="I468">
            <v>186378</v>
          </cell>
          <cell r="J468">
            <v>16000</v>
          </cell>
        </row>
        <row r="469">
          <cell r="A469" t="str">
            <v>PÊRAS FRESCAS</v>
          </cell>
          <cell r="B469" t="str">
            <v>(3º Nível) PÊRAS FRESCAS</v>
          </cell>
          <cell r="C469">
            <v>20434</v>
          </cell>
          <cell r="D469">
            <v>9101</v>
          </cell>
          <cell r="E469">
            <v>14346</v>
          </cell>
          <cell r="F469">
            <v>6446</v>
          </cell>
          <cell r="G469">
            <v>10857940</v>
          </cell>
          <cell r="H469">
            <v>13941563</v>
          </cell>
          <cell r="I469">
            <v>8069408</v>
          </cell>
          <cell r="J469">
            <v>12645303</v>
          </cell>
        </row>
        <row r="470">
          <cell r="A470" t="str">
            <v>PÊRAS PREPARADAS OU CONSERVADAS</v>
          </cell>
          <cell r="B470" t="str">
            <v>(3º Nível) PÊRAS PREPARADAS OU CONSERVADAS</v>
          </cell>
          <cell r="C470">
            <v>65</v>
          </cell>
          <cell r="D470">
            <v>36</v>
          </cell>
          <cell r="E470">
            <v>179</v>
          </cell>
          <cell r="F470">
            <v>41</v>
          </cell>
          <cell r="G470">
            <v>8776</v>
          </cell>
          <cell r="H470">
            <v>4735</v>
          </cell>
          <cell r="I470">
            <v>1467</v>
          </cell>
          <cell r="J470">
            <v>198</v>
          </cell>
        </row>
        <row r="471">
          <cell r="A471" t="str">
            <v>PÊRAS SECAS</v>
          </cell>
          <cell r="B471" t="str">
            <v>(3º Nível) PÊRAS SECAS</v>
          </cell>
          <cell r="C471">
            <v>0</v>
          </cell>
          <cell r="D471">
            <v>0</v>
          </cell>
          <cell r="E471">
            <v>607</v>
          </cell>
          <cell r="F471">
            <v>249</v>
          </cell>
        </row>
        <row r="472">
          <cell r="A472" t="str">
            <v>PÊSSEGOS FRESCOS</v>
          </cell>
          <cell r="B472" t="str">
            <v>(3º Nível) PÊSSEGOS FRESCOS</v>
          </cell>
          <cell r="C472">
            <v>8255</v>
          </cell>
          <cell r="D472">
            <v>3404</v>
          </cell>
          <cell r="E472">
            <v>2498</v>
          </cell>
          <cell r="F472">
            <v>857</v>
          </cell>
          <cell r="G472">
            <v>2661204</v>
          </cell>
          <cell r="H472">
            <v>2217383</v>
          </cell>
          <cell r="I472">
            <v>1246580</v>
          </cell>
          <cell r="J472">
            <v>1272865</v>
          </cell>
        </row>
        <row r="473">
          <cell r="A473" t="str">
            <v>PÊSSEGOS PREPARADOS OU CONSERVADOS</v>
          </cell>
          <cell r="B473" t="str">
            <v>(3º Nível) PÊSSEGOS PREPARADOS OU CONSERVADOS</v>
          </cell>
          <cell r="C473">
            <v>12437</v>
          </cell>
          <cell r="D473">
            <v>4854</v>
          </cell>
          <cell r="E473">
            <v>299380</v>
          </cell>
          <cell r="F473">
            <v>334056</v>
          </cell>
          <cell r="G473">
            <v>185108</v>
          </cell>
          <cell r="H473">
            <v>200284</v>
          </cell>
          <cell r="I473">
            <v>24132</v>
          </cell>
          <cell r="J473">
            <v>16486</v>
          </cell>
        </row>
        <row r="474">
          <cell r="A474" t="str">
            <v>PIMENTA PIPER SECA, TRITURADA OU EM PÓ</v>
          </cell>
          <cell r="B474" t="str">
            <v>(3º Nível) PIMENTA PIPER SECA, TRITURADA OU EM PÓ</v>
          </cell>
          <cell r="C474">
            <v>15261613</v>
          </cell>
          <cell r="D474">
            <v>7911719</v>
          </cell>
          <cell r="E474">
            <v>21851157</v>
          </cell>
          <cell r="F474">
            <v>8456671</v>
          </cell>
          <cell r="G474">
            <v>37873</v>
          </cell>
          <cell r="H474">
            <v>10005</v>
          </cell>
          <cell r="I474">
            <v>79260</v>
          </cell>
          <cell r="J474">
            <v>24482</v>
          </cell>
        </row>
        <row r="475">
          <cell r="A475" t="str">
            <v>PIMENTÕES E PIMENTAS</v>
          </cell>
          <cell r="B475" t="str">
            <v>(3º Nível) PIMENTÕES E PIMENTAS</v>
          </cell>
          <cell r="C475">
            <v>44047</v>
          </cell>
          <cell r="D475">
            <v>20148</v>
          </cell>
          <cell r="E475">
            <v>36469</v>
          </cell>
          <cell r="F475">
            <v>54180</v>
          </cell>
        </row>
        <row r="476">
          <cell r="A476" t="str">
            <v>PIMENTÕES E PIMENTAS SECOS, PÓ</v>
          </cell>
          <cell r="B476" t="str">
            <v>(3º Nível) PIMENTÕES E PIMENTAS SECOS, PÓ</v>
          </cell>
          <cell r="C476">
            <v>623703</v>
          </cell>
          <cell r="D476">
            <v>326706</v>
          </cell>
          <cell r="E476">
            <v>737560</v>
          </cell>
          <cell r="F476">
            <v>370799</v>
          </cell>
          <cell r="G476">
            <v>244529</v>
          </cell>
          <cell r="H476">
            <v>98966</v>
          </cell>
          <cell r="I476">
            <v>726398</v>
          </cell>
          <cell r="J476">
            <v>329519</v>
          </cell>
        </row>
        <row r="477">
          <cell r="A477" t="str">
            <v>PLANTAS ORNAMENTAIS</v>
          </cell>
          <cell r="B477" t="str">
            <v>(3º Nível) PLANTAS ORNAMENTAIS</v>
          </cell>
          <cell r="C477">
            <v>1630</v>
          </cell>
          <cell r="D477">
            <v>778</v>
          </cell>
          <cell r="E477">
            <v>3683</v>
          </cell>
          <cell r="F477">
            <v>1011</v>
          </cell>
        </row>
        <row r="478">
          <cell r="A478" t="str">
            <v>PLANTAS PARA MEDICINA OU PERFUMARIA</v>
          </cell>
          <cell r="B478" t="str">
            <v>(3º Nível) PLANTAS PARA MEDICINA OU PERFUMARIA</v>
          </cell>
          <cell r="C478">
            <v>1223577</v>
          </cell>
          <cell r="D478">
            <v>178942</v>
          </cell>
          <cell r="E478">
            <v>719093</v>
          </cell>
          <cell r="F478">
            <v>145092</v>
          </cell>
          <cell r="G478">
            <v>1876408</v>
          </cell>
          <cell r="H478">
            <v>811342</v>
          </cell>
          <cell r="I478">
            <v>2423945</v>
          </cell>
          <cell r="J478">
            <v>850425</v>
          </cell>
        </row>
        <row r="479">
          <cell r="A479" t="str">
            <v>POLVOS</v>
          </cell>
          <cell r="B479" t="str">
            <v>(3º Nível) POLVOS</v>
          </cell>
          <cell r="C479">
            <v>1879</v>
          </cell>
          <cell r="D479">
            <v>145</v>
          </cell>
          <cell r="E479">
            <v>342333</v>
          </cell>
          <cell r="F479">
            <v>73123</v>
          </cell>
          <cell r="G479">
            <v>678835</v>
          </cell>
          <cell r="H479">
            <v>73327</v>
          </cell>
          <cell r="I479">
            <v>414688</v>
          </cell>
          <cell r="J479">
            <v>46772</v>
          </cell>
        </row>
        <row r="480">
          <cell r="A480" t="str">
            <v>POMELOS</v>
          </cell>
          <cell r="B480" t="str">
            <v>(3º Nível) POMELOS</v>
          </cell>
          <cell r="C480">
            <v>8298</v>
          </cell>
          <cell r="D480">
            <v>2977</v>
          </cell>
          <cell r="E480">
            <v>2020</v>
          </cell>
          <cell r="F480">
            <v>743</v>
          </cell>
          <cell r="G480">
            <v>28448</v>
          </cell>
          <cell r="H480">
            <v>26906</v>
          </cell>
          <cell r="I480">
            <v>30195</v>
          </cell>
          <cell r="J480">
            <v>26253</v>
          </cell>
        </row>
        <row r="481">
          <cell r="A481" t="str">
            <v>PREPARAÇÕES ALIMENTÍCIAS HOMOGENEIZADAS</v>
          </cell>
          <cell r="B481" t="str">
            <v>(3º Nível) PREPARAÇÕES ALIMENTÍCIAS HOMOGENEIZADAS</v>
          </cell>
          <cell r="C481">
            <v>1566</v>
          </cell>
          <cell r="D481">
            <v>119</v>
          </cell>
          <cell r="E481">
            <v>335</v>
          </cell>
          <cell r="F481">
            <v>171</v>
          </cell>
          <cell r="G481">
            <v>10970</v>
          </cell>
          <cell r="H481">
            <v>23894</v>
          </cell>
          <cell r="I481">
            <v>153</v>
          </cell>
          <cell r="J481">
            <v>11</v>
          </cell>
        </row>
        <row r="482">
          <cell r="A482" t="str">
            <v>PREPARAÇÕES DE CRUSTÁCEOS E MOLUSCOS</v>
          </cell>
          <cell r="B482" t="str">
            <v>(3º Nível) PREPARAÇÕES DE CRUSTÁCEOS E MOLUSCOS</v>
          </cell>
          <cell r="C482">
            <v>4143</v>
          </cell>
          <cell r="D482">
            <v>480</v>
          </cell>
          <cell r="E482">
            <v>6667</v>
          </cell>
          <cell r="F482">
            <v>1043</v>
          </cell>
          <cell r="G482">
            <v>219300</v>
          </cell>
          <cell r="H482">
            <v>81985</v>
          </cell>
          <cell r="I482">
            <v>288714</v>
          </cell>
          <cell r="J482">
            <v>67210</v>
          </cell>
        </row>
        <row r="483">
          <cell r="A483" t="str">
            <v>PREPARAÇÕES E CONSERVAS DE ATUNS</v>
          </cell>
          <cell r="B483" t="str">
            <v>(3º Nível) PREPARAÇÕES E CONSERVAS DE ATUNS</v>
          </cell>
          <cell r="C483">
            <v>415728</v>
          </cell>
          <cell r="D483">
            <v>128220</v>
          </cell>
          <cell r="E483">
            <v>2269909</v>
          </cell>
          <cell r="F483">
            <v>613405</v>
          </cell>
          <cell r="G483">
            <v>839667</v>
          </cell>
          <cell r="H483">
            <v>282022</v>
          </cell>
          <cell r="I483">
            <v>1343472</v>
          </cell>
          <cell r="J483">
            <v>543600</v>
          </cell>
        </row>
        <row r="484">
          <cell r="A484" t="str">
            <v>PREPARAÇÕES E CONSERVAS DE DEMAIS PEIXES</v>
          </cell>
          <cell r="B484" t="str">
            <v>(3º Nível) PREPARAÇÕES E CONSERVAS DE DEMAIS PEIXES</v>
          </cell>
          <cell r="C484">
            <v>20508</v>
          </cell>
          <cell r="D484">
            <v>5549</v>
          </cell>
          <cell r="E484">
            <v>8106</v>
          </cell>
          <cell r="F484">
            <v>1088</v>
          </cell>
          <cell r="G484">
            <v>2087495</v>
          </cell>
          <cell r="H484">
            <v>640876</v>
          </cell>
          <cell r="I484">
            <v>2724892</v>
          </cell>
          <cell r="J484">
            <v>856886</v>
          </cell>
        </row>
        <row r="485">
          <cell r="A485" t="str">
            <v>PREPARAÇÕES E CONSERVAS DE SARDINHAS</v>
          </cell>
          <cell r="B485" t="str">
            <v>(3º Nível) PREPARAÇÕES E CONSERVAS DE SARDINHAS</v>
          </cell>
          <cell r="C485">
            <v>213348</v>
          </cell>
          <cell r="D485">
            <v>65270</v>
          </cell>
          <cell r="E485">
            <v>187179</v>
          </cell>
          <cell r="F485">
            <v>59116</v>
          </cell>
          <cell r="G485">
            <v>74233</v>
          </cell>
          <cell r="H485">
            <v>20305</v>
          </cell>
          <cell r="I485">
            <v>0</v>
          </cell>
          <cell r="J485">
            <v>0</v>
          </cell>
        </row>
        <row r="486">
          <cell r="A486" t="str">
            <v>PREPARAÇÕES P/ ELABORAÇÃO DE BEBIDAS</v>
          </cell>
          <cell r="B486" t="str">
            <v>(3º Nível) PREPARAÇÕES P/ ELABORAÇÃO DE BEBIDAS</v>
          </cell>
          <cell r="C486">
            <v>16880702</v>
          </cell>
          <cell r="D486">
            <v>1038838</v>
          </cell>
          <cell r="E486">
            <v>16222415</v>
          </cell>
          <cell r="F486">
            <v>1654523</v>
          </cell>
          <cell r="G486">
            <v>6330366</v>
          </cell>
          <cell r="H486">
            <v>926843</v>
          </cell>
          <cell r="I486">
            <v>4134010</v>
          </cell>
          <cell r="J486">
            <v>517738</v>
          </cell>
        </row>
        <row r="487">
          <cell r="A487" t="str">
            <v>PREPARAÇÕES PARA ALIMENTAÇÃO INFANTIL</v>
          </cell>
          <cell r="B487" t="str">
            <v>(3º Nível) PREPARAÇÕES PARA ALIMENTAÇÃO INFANTIL</v>
          </cell>
          <cell r="C487">
            <v>1977528</v>
          </cell>
          <cell r="D487">
            <v>758937</v>
          </cell>
          <cell r="E487">
            <v>2464646</v>
          </cell>
          <cell r="F487">
            <v>907786</v>
          </cell>
          <cell r="G487">
            <v>3388074</v>
          </cell>
          <cell r="H487">
            <v>443520</v>
          </cell>
          <cell r="I487">
            <v>1930281</v>
          </cell>
          <cell r="J487">
            <v>292919</v>
          </cell>
        </row>
        <row r="488">
          <cell r="A488" t="str">
            <v>PRODUTOS DE CONFEITARIA</v>
          </cell>
          <cell r="B488" t="str">
            <v>(3º Nível) PRODUTOS DE CONFEITARIA</v>
          </cell>
          <cell r="C488">
            <v>13371178</v>
          </cell>
          <cell r="D488">
            <v>7898762</v>
          </cell>
          <cell r="E488">
            <v>16376768</v>
          </cell>
          <cell r="F488">
            <v>10290948</v>
          </cell>
          <cell r="G488">
            <v>3240136</v>
          </cell>
          <cell r="H488">
            <v>697557</v>
          </cell>
          <cell r="I488">
            <v>3332925</v>
          </cell>
          <cell r="J488">
            <v>693761</v>
          </cell>
        </row>
        <row r="489">
          <cell r="A489" t="str">
            <v>PRODUTOS DE LINHO</v>
          </cell>
          <cell r="B489" t="str">
            <v>(3º Nível) PRODUTOS DE LINHO</v>
          </cell>
          <cell r="C489">
            <v>190222</v>
          </cell>
          <cell r="D489">
            <v>9594</v>
          </cell>
          <cell r="E489">
            <v>29675</v>
          </cell>
          <cell r="F489">
            <v>3028</v>
          </cell>
          <cell r="G489">
            <v>305568</v>
          </cell>
          <cell r="H489">
            <v>44900</v>
          </cell>
          <cell r="I489">
            <v>1797424</v>
          </cell>
          <cell r="J489">
            <v>218339</v>
          </cell>
        </row>
        <row r="490">
          <cell r="A490" t="str">
            <v>PRODUTOS HORTÍCOLAS HOMOGENEIZADOS PREPARADOS OU CONSERVADOS</v>
          </cell>
          <cell r="B490" t="str">
            <v>(3º Nível) PRODUTOS HORTÍCOLAS HOMOGENEIZADOS PREPARADOS OU CONSERVADOS</v>
          </cell>
          <cell r="C490">
            <v>150</v>
          </cell>
          <cell r="D490">
            <v>30</v>
          </cell>
          <cell r="E490">
            <v>3290</v>
          </cell>
          <cell r="F490">
            <v>272</v>
          </cell>
          <cell r="G490">
            <v>0</v>
          </cell>
          <cell r="H490">
            <v>0</v>
          </cell>
          <cell r="I490">
            <v>2539</v>
          </cell>
          <cell r="J490">
            <v>399</v>
          </cell>
        </row>
        <row r="491">
          <cell r="A491" t="str">
            <v>PRODUTOS MUCILAGINOSOS E ESPESSANTES</v>
          </cell>
          <cell r="B491" t="str">
            <v>(3º Nível) PRODUTOS MUCILAGINOSOS E ESPESSANTES</v>
          </cell>
          <cell r="C491">
            <v>37032</v>
          </cell>
          <cell r="D491">
            <v>7125</v>
          </cell>
          <cell r="E491">
            <v>78673</v>
          </cell>
          <cell r="F491">
            <v>13213</v>
          </cell>
          <cell r="G491">
            <v>3427400</v>
          </cell>
          <cell r="H491">
            <v>687581</v>
          </cell>
          <cell r="I491">
            <v>4513267</v>
          </cell>
          <cell r="J491">
            <v>911940</v>
          </cell>
        </row>
        <row r="492">
          <cell r="A492" t="str">
            <v>PSITACIFORMES (INCL.OS PAPAGAIOS,AS ARARAS,ETC) VIVOS</v>
          </cell>
          <cell r="B492" t="str">
            <v>(3º Nível) PSITACIFORMES (INCL.OS PAPAGAIOS,AS ARARAS,ETC) VIVOS</v>
          </cell>
          <cell r="C492">
            <v>57140</v>
          </cell>
          <cell r="D492">
            <v>10</v>
          </cell>
          <cell r="E492">
            <v>40400</v>
          </cell>
          <cell r="F492">
            <v>9</v>
          </cell>
          <cell r="G492">
            <v>1442</v>
          </cell>
          <cell r="H492">
            <v>10</v>
          </cell>
          <cell r="I492">
            <v>3566</v>
          </cell>
          <cell r="J492">
            <v>15</v>
          </cell>
        </row>
        <row r="493">
          <cell r="A493" t="str">
            <v>QUEIJOS</v>
          </cell>
          <cell r="B493" t="str">
            <v>(3º Nível) QUEIJOS</v>
          </cell>
          <cell r="C493">
            <v>1704874</v>
          </cell>
          <cell r="D493">
            <v>338242</v>
          </cell>
          <cell r="E493">
            <v>2592027</v>
          </cell>
          <cell r="F493">
            <v>520604</v>
          </cell>
          <cell r="G493">
            <v>8167348</v>
          </cell>
          <cell r="H493">
            <v>1833511</v>
          </cell>
          <cell r="I493">
            <v>10175123</v>
          </cell>
          <cell r="J493">
            <v>2444706</v>
          </cell>
        </row>
        <row r="494">
          <cell r="A494" t="str">
            <v>REFRIGERANTE</v>
          </cell>
          <cell r="B494" t="str">
            <v>(3º Nível) REFRIGERANTE</v>
          </cell>
          <cell r="C494">
            <v>868659</v>
          </cell>
          <cell r="D494">
            <v>2280678</v>
          </cell>
          <cell r="E494">
            <v>1224986</v>
          </cell>
          <cell r="F494">
            <v>3478764</v>
          </cell>
          <cell r="G494">
            <v>38890</v>
          </cell>
          <cell r="H494">
            <v>22579</v>
          </cell>
          <cell r="I494">
            <v>190144</v>
          </cell>
          <cell r="J494">
            <v>189230</v>
          </cell>
        </row>
        <row r="495">
          <cell r="A495" t="str">
            <v>RÉPTEIS VIVOS</v>
          </cell>
          <cell r="B495" t="str">
            <v>(3º Nível) RÉPTEIS VIVOS</v>
          </cell>
          <cell r="C495">
            <v>15556</v>
          </cell>
          <cell r="D495">
            <v>32</v>
          </cell>
          <cell r="E495">
            <v>60610</v>
          </cell>
          <cell r="F495">
            <v>258</v>
          </cell>
        </row>
        <row r="496">
          <cell r="A496" t="str">
            <v>RESÍDUOS DO CAFÉ</v>
          </cell>
          <cell r="B496" t="str">
            <v>(3º Nível) RESÍDUOS DO CAFÉ</v>
          </cell>
          <cell r="C496">
            <v>1367</v>
          </cell>
          <cell r="D496">
            <v>202</v>
          </cell>
          <cell r="E496">
            <v>4288</v>
          </cell>
          <cell r="F496">
            <v>360</v>
          </cell>
        </row>
        <row r="497">
          <cell r="A497" t="str">
            <v>SALMÕES CONGELADOS</v>
          </cell>
          <cell r="B497" t="str">
            <v>(3º Nível) SALMÕES CONGELADOS</v>
          </cell>
          <cell r="C497">
            <v>8254</v>
          </cell>
          <cell r="D497">
            <v>987</v>
          </cell>
          <cell r="E497">
            <v>14730</v>
          </cell>
          <cell r="F497">
            <v>2509</v>
          </cell>
          <cell r="G497">
            <v>1806766</v>
          </cell>
          <cell r="H497">
            <v>445823</v>
          </cell>
          <cell r="I497">
            <v>2193507</v>
          </cell>
          <cell r="J497">
            <v>551194</v>
          </cell>
        </row>
        <row r="498">
          <cell r="A498" t="str">
            <v>SALMÕES, FRESCOS OU REFRIGERADOS</v>
          </cell>
          <cell r="B498" t="str">
            <v>(3º Nível) SALMÕES, FRESCOS OU REFRIGERADOS</v>
          </cell>
          <cell r="C498">
            <v>3583</v>
          </cell>
          <cell r="D498">
            <v>827</v>
          </cell>
          <cell r="E498">
            <v>3473</v>
          </cell>
          <cell r="F498">
            <v>680</v>
          </cell>
          <cell r="G498">
            <v>30053018</v>
          </cell>
          <cell r="H498">
            <v>5847895</v>
          </cell>
          <cell r="I498">
            <v>41677723</v>
          </cell>
          <cell r="J498">
            <v>7763286</v>
          </cell>
        </row>
        <row r="499">
          <cell r="A499" t="str">
            <v>SALMÕES, SECOS, SALGADOS OU DEFUMDOS</v>
          </cell>
          <cell r="B499" t="str">
            <v>(3º Nível) SALMÕES, SECOS, SALGADOS OU DEFUMDOS</v>
          </cell>
          <cell r="C499">
            <v>147</v>
          </cell>
          <cell r="D499">
            <v>3</v>
          </cell>
          <cell r="E499">
            <v>2020</v>
          </cell>
          <cell r="F499">
            <v>79</v>
          </cell>
          <cell r="G499">
            <v>105420</v>
          </cell>
          <cell r="H499">
            <v>5252</v>
          </cell>
          <cell r="I499">
            <v>0</v>
          </cell>
          <cell r="J499">
            <v>0</v>
          </cell>
        </row>
        <row r="500">
          <cell r="A500" t="str">
            <v>SARDINHAS CONGELADAS</v>
          </cell>
          <cell r="B500" t="str">
            <v>(3º Nível) SARDINHAS CONGELADAS</v>
          </cell>
          <cell r="C500">
            <v>64555</v>
          </cell>
          <cell r="D500">
            <v>51676</v>
          </cell>
          <cell r="E500">
            <v>4400</v>
          </cell>
          <cell r="F500">
            <v>1304</v>
          </cell>
          <cell r="G500">
            <v>6970581</v>
          </cell>
          <cell r="H500">
            <v>8015072</v>
          </cell>
          <cell r="I500">
            <v>6255004</v>
          </cell>
          <cell r="J500">
            <v>8528892</v>
          </cell>
        </row>
        <row r="501">
          <cell r="A501" t="str">
            <v>SEBO BOVINO</v>
          </cell>
          <cell r="B501" t="str">
            <v>(3º Nível) SEBO BOVINO</v>
          </cell>
          <cell r="C501">
            <v>824656</v>
          </cell>
          <cell r="D501">
            <v>394782</v>
          </cell>
          <cell r="E501">
            <v>2230698</v>
          </cell>
          <cell r="F501">
            <v>1077788</v>
          </cell>
          <cell r="G501">
            <v>2558042</v>
          </cell>
          <cell r="H501">
            <v>4178660</v>
          </cell>
          <cell r="I501">
            <v>7944672</v>
          </cell>
          <cell r="J501">
            <v>10645473</v>
          </cell>
        </row>
        <row r="502">
          <cell r="A502" t="str">
            <v>SEMEAS, FARELOS E OUTROS RESÍDUOS DE MILHO</v>
          </cell>
          <cell r="B502" t="str">
            <v>(3º Nível) SEMEAS, FARELOS E OUTROS RESÍDUOS DE MILHO</v>
          </cell>
          <cell r="C502">
            <v>139660</v>
          </cell>
          <cell r="D502">
            <v>254270</v>
          </cell>
          <cell r="E502">
            <v>51378</v>
          </cell>
          <cell r="F502">
            <v>46250</v>
          </cell>
          <cell r="G502">
            <v>894435</v>
          </cell>
          <cell r="H502">
            <v>6477000</v>
          </cell>
          <cell r="I502">
            <v>1617884</v>
          </cell>
          <cell r="J502">
            <v>7654000</v>
          </cell>
        </row>
        <row r="503">
          <cell r="A503" t="str">
            <v>SÊMEN DE BOVINO</v>
          </cell>
          <cell r="B503" t="str">
            <v>(3º Nível) SÊMEN DE BOVINO</v>
          </cell>
          <cell r="C503">
            <v>150226</v>
          </cell>
          <cell r="D503">
            <v>10</v>
          </cell>
          <cell r="E503">
            <v>182009</v>
          </cell>
          <cell r="F503">
            <v>17</v>
          </cell>
          <cell r="G503">
            <v>3856445</v>
          </cell>
          <cell r="H503">
            <v>799</v>
          </cell>
          <cell r="I503">
            <v>2998954</v>
          </cell>
          <cell r="J503">
            <v>799</v>
          </cell>
        </row>
        <row r="504">
          <cell r="A504" t="str">
            <v>SÊMEN E EMBRIÕES DE OUTROS ANIMAIS</v>
          </cell>
          <cell r="B504" t="str">
            <v>(3º Nível) SÊMEN E EMBRIÕES DE OUTROS ANIMAIS</v>
          </cell>
          <cell r="C504">
            <v>78150</v>
          </cell>
          <cell r="D504">
            <v>1</v>
          </cell>
          <cell r="E504">
            <v>22184</v>
          </cell>
          <cell r="F504">
            <v>3</v>
          </cell>
          <cell r="G504">
            <v>138837</v>
          </cell>
          <cell r="H504">
            <v>6</v>
          </cell>
          <cell r="I504">
            <v>20238</v>
          </cell>
          <cell r="J504">
            <v>3</v>
          </cell>
        </row>
        <row r="505">
          <cell r="A505" t="str">
            <v>SEMENTES DE ANIS E BADIANA</v>
          </cell>
          <cell r="B505" t="str">
            <v>(3º Nível) SEMENTES DE ANIS E BADIANA</v>
          </cell>
          <cell r="C505">
            <v>4245</v>
          </cell>
          <cell r="D505">
            <v>167</v>
          </cell>
          <cell r="E505">
            <v>538</v>
          </cell>
          <cell r="F505">
            <v>40</v>
          </cell>
          <cell r="G505">
            <v>605922</v>
          </cell>
          <cell r="H505">
            <v>194221</v>
          </cell>
          <cell r="I505">
            <v>285472</v>
          </cell>
          <cell r="J505">
            <v>74125</v>
          </cell>
        </row>
        <row r="506">
          <cell r="A506" t="str">
            <v>SEMENTES DE CEREAIS</v>
          </cell>
          <cell r="B506" t="str">
            <v>(3º Nível) SEMENTES DE CEREAIS</v>
          </cell>
          <cell r="C506">
            <v>3979252</v>
          </cell>
          <cell r="D506">
            <v>1222556</v>
          </cell>
          <cell r="E506">
            <v>7378690</v>
          </cell>
          <cell r="F506">
            <v>2674742</v>
          </cell>
          <cell r="G506">
            <v>138720</v>
          </cell>
          <cell r="H506">
            <v>320000</v>
          </cell>
          <cell r="I506">
            <v>202453</v>
          </cell>
          <cell r="J506">
            <v>434810</v>
          </cell>
        </row>
        <row r="507">
          <cell r="A507" t="str">
            <v>SEMENTES DE COENTRO</v>
          </cell>
          <cell r="B507" t="str">
            <v>(3º Nível) SEMENTES DE COENTRO</v>
          </cell>
          <cell r="C507">
            <v>4726</v>
          </cell>
          <cell r="D507">
            <v>11689</v>
          </cell>
          <cell r="E507">
            <v>604</v>
          </cell>
          <cell r="F507">
            <v>154</v>
          </cell>
          <cell r="G507">
            <v>134787</v>
          </cell>
          <cell r="H507">
            <v>114300</v>
          </cell>
          <cell r="I507">
            <v>182490</v>
          </cell>
          <cell r="J507">
            <v>167030</v>
          </cell>
        </row>
        <row r="508">
          <cell r="A508" t="str">
            <v>SEMENTES DE COMINHO</v>
          </cell>
          <cell r="B508" t="str">
            <v>(3º Nível) SEMENTES DE COMINHO</v>
          </cell>
          <cell r="C508">
            <v>452</v>
          </cell>
          <cell r="D508">
            <v>90</v>
          </cell>
          <cell r="E508">
            <v>722</v>
          </cell>
          <cell r="F508">
            <v>124</v>
          </cell>
          <cell r="G508">
            <v>492107</v>
          </cell>
          <cell r="H508">
            <v>248657</v>
          </cell>
          <cell r="I508">
            <v>479133</v>
          </cell>
          <cell r="J508">
            <v>326624</v>
          </cell>
        </row>
        <row r="509">
          <cell r="A509" t="str">
            <v>SEMENTES DE HORTÍCOLAS, LEGUMINOSAS, RAÍZES E TUBÉRCULOS</v>
          </cell>
          <cell r="B509" t="str">
            <v>(3º Nível) SEMENTES DE HORTÍCOLAS, LEGUMINOSAS, RAÍZES E TUBÉRCULOS</v>
          </cell>
          <cell r="C509">
            <v>3582868</v>
          </cell>
          <cell r="D509">
            <v>30146</v>
          </cell>
          <cell r="E509">
            <v>2758233</v>
          </cell>
          <cell r="F509">
            <v>48576</v>
          </cell>
          <cell r="G509">
            <v>7974635</v>
          </cell>
          <cell r="H509">
            <v>1391196</v>
          </cell>
          <cell r="I509">
            <v>7798101</v>
          </cell>
          <cell r="J509">
            <v>789638</v>
          </cell>
        </row>
        <row r="510">
          <cell r="A510" t="str">
            <v>SEMENTES DE OLEAGINOSAS (EXCLUI SOJA)</v>
          </cell>
          <cell r="B510" t="str">
            <v>(3º Nível) SEMENTES DE OLEAGINOSAS (EXCLUI SOJA)</v>
          </cell>
          <cell r="C510">
            <v>921726</v>
          </cell>
          <cell r="D510">
            <v>1907887</v>
          </cell>
          <cell r="E510">
            <v>4064900</v>
          </cell>
          <cell r="F510">
            <v>6602106</v>
          </cell>
          <cell r="G510">
            <v>1585352</v>
          </cell>
          <cell r="H510">
            <v>1276109</v>
          </cell>
          <cell r="I510">
            <v>1948835</v>
          </cell>
          <cell r="J510">
            <v>1975955</v>
          </cell>
        </row>
        <row r="511">
          <cell r="A511" t="str">
            <v>SEMENTES DE OLEAGINOSAS PARA SEMEADURA</v>
          </cell>
          <cell r="B511" t="str">
            <v>(3º Nível) SEMENTES DE OLEAGINOSAS PARA SEMEADURA</v>
          </cell>
          <cell r="C511">
            <v>553617</v>
          </cell>
          <cell r="D511">
            <v>40003</v>
          </cell>
          <cell r="E511">
            <v>1110959</v>
          </cell>
          <cell r="F511">
            <v>82053</v>
          </cell>
          <cell r="G511">
            <v>190210</v>
          </cell>
          <cell r="H511">
            <v>41582</v>
          </cell>
          <cell r="I511">
            <v>861491</v>
          </cell>
          <cell r="J511">
            <v>89555</v>
          </cell>
        </row>
        <row r="512">
          <cell r="A512" t="str">
            <v>SOJA EM GRÃOS</v>
          </cell>
          <cell r="B512" t="str">
            <v>(3º Nível) SOJA EM GRÃOS</v>
          </cell>
          <cell r="C512">
            <v>3742530966</v>
          </cell>
          <cell r="D512">
            <v>10853230037</v>
          </cell>
          <cell r="E512">
            <v>5356503533</v>
          </cell>
          <cell r="F512">
            <v>13490079467</v>
          </cell>
          <cell r="G512">
            <v>8231479</v>
          </cell>
          <cell r="H512">
            <v>27555840</v>
          </cell>
          <cell r="I512">
            <v>27105410</v>
          </cell>
          <cell r="J512">
            <v>79182570</v>
          </cell>
        </row>
        <row r="513">
          <cell r="A513" t="str">
            <v>SORO DE LEITE</v>
          </cell>
          <cell r="B513" t="str">
            <v>(3º Nível) SORO DE LEITE</v>
          </cell>
          <cell r="C513">
            <v>32719</v>
          </cell>
          <cell r="D513">
            <v>50254</v>
          </cell>
          <cell r="E513">
            <v>81</v>
          </cell>
          <cell r="F513">
            <v>75</v>
          </cell>
          <cell r="G513">
            <v>1922828</v>
          </cell>
          <cell r="H513">
            <v>1606450</v>
          </cell>
          <cell r="I513">
            <v>3063259</v>
          </cell>
          <cell r="J513">
            <v>1773289</v>
          </cell>
        </row>
        <row r="514">
          <cell r="A514" t="str">
            <v>SORVETES E PREPARAÇÕES P/ SORVETES, CREMES, ETC.</v>
          </cell>
          <cell r="B514" t="str">
            <v>(3º Nível) SORVETES E PREPARAÇÕES P/ SORVETES, CREMES, ETC.</v>
          </cell>
          <cell r="C514">
            <v>876569</v>
          </cell>
          <cell r="D514">
            <v>211815</v>
          </cell>
          <cell r="E514">
            <v>1294430</v>
          </cell>
          <cell r="F514">
            <v>359841</v>
          </cell>
          <cell r="G514">
            <v>911588</v>
          </cell>
          <cell r="H514">
            <v>224019</v>
          </cell>
          <cell r="I514">
            <v>1135438</v>
          </cell>
          <cell r="J514">
            <v>297950</v>
          </cell>
        </row>
        <row r="515">
          <cell r="A515" t="str">
            <v>SUBSTÂNCIAS ANIMAIS  PARA PREPARAÇÕES FARMACEUT.</v>
          </cell>
          <cell r="B515" t="str">
            <v>(3º Nível) SUBSTÂNCIAS ANIMAIS  PARA PREPARAÇÕES FARMACEUT.</v>
          </cell>
          <cell r="C515">
            <v>4697274</v>
          </cell>
          <cell r="D515">
            <v>104997</v>
          </cell>
          <cell r="E515">
            <v>8251949</v>
          </cell>
          <cell r="F515">
            <v>191751</v>
          </cell>
          <cell r="G515">
            <v>4519861</v>
          </cell>
          <cell r="H515">
            <v>388493</v>
          </cell>
          <cell r="I515">
            <v>2801418</v>
          </cell>
          <cell r="J515">
            <v>564436</v>
          </cell>
        </row>
        <row r="516">
          <cell r="A516" t="str">
            <v>SUCO DE TOMATE</v>
          </cell>
          <cell r="B516" t="str">
            <v>(3º Nível) SUCO DE TOMATE</v>
          </cell>
          <cell r="C516">
            <v>5480</v>
          </cell>
          <cell r="D516">
            <v>2466</v>
          </cell>
          <cell r="E516">
            <v>4060</v>
          </cell>
          <cell r="F516">
            <v>2867</v>
          </cell>
          <cell r="G516">
            <v>17123</v>
          </cell>
          <cell r="H516">
            <v>24466</v>
          </cell>
          <cell r="I516">
            <v>17061</v>
          </cell>
          <cell r="J516">
            <v>17200</v>
          </cell>
        </row>
        <row r="517">
          <cell r="A517" t="str">
            <v>SUCOS DE ABACAXI</v>
          </cell>
          <cell r="B517" t="str">
            <v>(3º Nível) SUCOS DE ABACAXI</v>
          </cell>
          <cell r="C517">
            <v>996569</v>
          </cell>
          <cell r="D517">
            <v>718539</v>
          </cell>
          <cell r="E517">
            <v>1115558</v>
          </cell>
          <cell r="F517">
            <v>651710</v>
          </cell>
          <cell r="G517">
            <v>57277</v>
          </cell>
          <cell r="H517">
            <v>39250</v>
          </cell>
          <cell r="I517">
            <v>0</v>
          </cell>
          <cell r="J517">
            <v>0</v>
          </cell>
        </row>
        <row r="518">
          <cell r="A518" t="str">
            <v>SUCOS DE LARANJA</v>
          </cell>
          <cell r="B518" t="str">
            <v>(3º Nível) SUCOS DE LARANJA</v>
          </cell>
          <cell r="C518">
            <v>130820081</v>
          </cell>
          <cell r="D518">
            <v>158595077</v>
          </cell>
          <cell r="E518">
            <v>148618654</v>
          </cell>
          <cell r="F518">
            <v>193181853</v>
          </cell>
          <cell r="G518">
            <v>340</v>
          </cell>
          <cell r="H518">
            <v>23</v>
          </cell>
          <cell r="I518">
            <v>0</v>
          </cell>
          <cell r="J518">
            <v>0</v>
          </cell>
        </row>
        <row r="519">
          <cell r="A519" t="str">
            <v>SUCOS DE MAÇÃ</v>
          </cell>
          <cell r="B519" t="str">
            <v>(3º Nível) SUCOS DE MAÇÃ</v>
          </cell>
          <cell r="C519">
            <v>275673</v>
          </cell>
          <cell r="D519">
            <v>215255</v>
          </cell>
          <cell r="E519">
            <v>459230</v>
          </cell>
          <cell r="F519">
            <v>385488</v>
          </cell>
          <cell r="G519">
            <v>7477</v>
          </cell>
          <cell r="H519">
            <v>17280</v>
          </cell>
          <cell r="I519">
            <v>0</v>
          </cell>
          <cell r="J519">
            <v>0</v>
          </cell>
        </row>
        <row r="520">
          <cell r="A520" t="str">
            <v>SUCOS DE OUTROS CÍTRICOS</v>
          </cell>
          <cell r="B520" t="str">
            <v>(3º Nível) SUCOS DE OUTROS CÍTRICOS</v>
          </cell>
          <cell r="C520">
            <v>4350955</v>
          </cell>
          <cell r="D520">
            <v>2665557</v>
          </cell>
          <cell r="E520">
            <v>3161402</v>
          </cell>
          <cell r="F520">
            <v>2366164</v>
          </cell>
        </row>
        <row r="521">
          <cell r="A521" t="str">
            <v>SUCOS DE UVA</v>
          </cell>
          <cell r="B521" t="str">
            <v>(3º Nível) SUCOS DE UVA</v>
          </cell>
          <cell r="C521">
            <v>80828</v>
          </cell>
          <cell r="D521">
            <v>58523</v>
          </cell>
          <cell r="E521">
            <v>263756</v>
          </cell>
          <cell r="F521">
            <v>151205</v>
          </cell>
          <cell r="G521">
            <v>7835</v>
          </cell>
          <cell r="H521">
            <v>14515</v>
          </cell>
          <cell r="I521">
            <v>7828</v>
          </cell>
          <cell r="J521">
            <v>14515</v>
          </cell>
        </row>
        <row r="522">
          <cell r="A522" t="str">
            <v>SUCOS E EXTRATOS VEGETAIS</v>
          </cell>
          <cell r="B522" t="str">
            <v>(3º Nível) SUCOS E EXTRATOS VEGETAIS</v>
          </cell>
          <cell r="C522">
            <v>12072805</v>
          </cell>
          <cell r="D522">
            <v>1303427</v>
          </cell>
          <cell r="E522">
            <v>9279324</v>
          </cell>
          <cell r="F522">
            <v>1009529</v>
          </cell>
          <cell r="G522">
            <v>7798620</v>
          </cell>
          <cell r="H522">
            <v>329592</v>
          </cell>
          <cell r="I522">
            <v>8747808</v>
          </cell>
          <cell r="J522">
            <v>322814</v>
          </cell>
        </row>
        <row r="523">
          <cell r="A523" t="str">
            <v>SUÍNOS VIVOS</v>
          </cell>
          <cell r="B523" t="str">
            <v>(3º Nível) SUÍNOS VIVOS</v>
          </cell>
          <cell r="C523">
            <v>636392</v>
          </cell>
          <cell r="D523">
            <v>44059</v>
          </cell>
          <cell r="E523">
            <v>754235</v>
          </cell>
          <cell r="F523">
            <v>46233</v>
          </cell>
        </row>
        <row r="524">
          <cell r="A524" t="str">
            <v>SURUBINS, FRESCOS OU REFRIGERADOS</v>
          </cell>
          <cell r="B524" t="str">
            <v>(3º Nível) SURUBINS, FRESCOS OU REFRIGERADOS</v>
          </cell>
          <cell r="C524">
            <v>17352</v>
          </cell>
          <cell r="D524">
            <v>6060</v>
          </cell>
          <cell r="E524">
            <v>0</v>
          </cell>
          <cell r="F524">
            <v>0</v>
          </cell>
        </row>
        <row r="525">
          <cell r="A525" t="str">
            <v>TAMARAS FRESCAS</v>
          </cell>
          <cell r="B525" t="str">
            <v>(3º Nível) TAMARAS FRESCAS</v>
          </cell>
          <cell r="C525">
            <v>9740</v>
          </cell>
          <cell r="D525">
            <v>2542</v>
          </cell>
          <cell r="E525">
            <v>7554</v>
          </cell>
          <cell r="F525">
            <v>2156</v>
          </cell>
        </row>
        <row r="526">
          <cell r="A526" t="str">
            <v>TAMARAS SECAS</v>
          </cell>
          <cell r="B526" t="str">
            <v>(3º Nível) TAMARAS SECAS</v>
          </cell>
          <cell r="C526">
            <v>558</v>
          </cell>
          <cell r="D526">
            <v>55</v>
          </cell>
          <cell r="E526">
            <v>460</v>
          </cell>
          <cell r="F526">
            <v>53</v>
          </cell>
          <cell r="G526">
            <v>171591</v>
          </cell>
          <cell r="H526">
            <v>48975</v>
          </cell>
          <cell r="I526">
            <v>81454</v>
          </cell>
          <cell r="J526">
            <v>36500</v>
          </cell>
        </row>
        <row r="527">
          <cell r="A527" t="str">
            <v>TANGERINAS, MANDARINAS E SATOSUMAS FRESCAS OU SECAS</v>
          </cell>
          <cell r="B527" t="str">
            <v>(3º Nível) TANGERINAS, MANDARINAS E SATOSUMAS FRESCAS OU SECAS</v>
          </cell>
          <cell r="C527">
            <v>243</v>
          </cell>
          <cell r="D527">
            <v>197</v>
          </cell>
          <cell r="E527">
            <v>71</v>
          </cell>
          <cell r="F527">
            <v>75</v>
          </cell>
        </row>
        <row r="528">
          <cell r="A528" t="str">
            <v>TAPIOCA E SEUS SUCEDÂNEOS</v>
          </cell>
          <cell r="B528" t="str">
            <v>(3º Nível) TAPIOCA E SEUS SUCEDÂNEOS</v>
          </cell>
          <cell r="C528">
            <v>246433</v>
          </cell>
          <cell r="D528">
            <v>161581</v>
          </cell>
          <cell r="E528">
            <v>550882</v>
          </cell>
          <cell r="F528">
            <v>341493</v>
          </cell>
          <cell r="G528">
            <v>1046</v>
          </cell>
          <cell r="H528">
            <v>1980</v>
          </cell>
          <cell r="I528">
            <v>461</v>
          </cell>
          <cell r="J528">
            <v>255</v>
          </cell>
        </row>
        <row r="529">
          <cell r="A529" t="str">
            <v>TECIDOS E OUTROS PRODUTOS TÊXTEIS DE SEDA</v>
          </cell>
          <cell r="B529" t="str">
            <v>(3º Nível) TECIDOS E OUTROS PRODUTOS TÊXTEIS DE SEDA</v>
          </cell>
          <cell r="C529">
            <v>80716</v>
          </cell>
          <cell r="D529">
            <v>224</v>
          </cell>
          <cell r="E529">
            <v>3239</v>
          </cell>
          <cell r="F529">
            <v>16</v>
          </cell>
          <cell r="G529">
            <v>316130</v>
          </cell>
          <cell r="H529">
            <v>1001</v>
          </cell>
          <cell r="I529">
            <v>216640</v>
          </cell>
          <cell r="J529">
            <v>737</v>
          </cell>
        </row>
        <row r="530">
          <cell r="A530" t="str">
            <v>TILÁPIAS CONGELADAS</v>
          </cell>
          <cell r="B530" t="str">
            <v>(3º Nível) TILÁPIAS CONGELADAS</v>
          </cell>
          <cell r="C530">
            <v>7166</v>
          </cell>
          <cell r="D530">
            <v>1960</v>
          </cell>
          <cell r="E530">
            <v>122343</v>
          </cell>
          <cell r="F530">
            <v>61634</v>
          </cell>
        </row>
        <row r="531">
          <cell r="A531" t="str">
            <v>TILÁPIAS, FRESCAS OU REFRIGERADAS</v>
          </cell>
          <cell r="B531" t="str">
            <v>(3º Nível) TILÁPIAS, FRESCAS OU REFRIGERADAS</v>
          </cell>
          <cell r="C531">
            <v>776</v>
          </cell>
          <cell r="D531">
            <v>220</v>
          </cell>
          <cell r="E531">
            <v>5025</v>
          </cell>
          <cell r="F531">
            <v>1448</v>
          </cell>
        </row>
        <row r="532">
          <cell r="A532" t="str">
            <v>TILÁPIAS, VIVAS</v>
          </cell>
          <cell r="B532" t="str">
            <v>(3º Nível) TILÁPIAS, VIVAS</v>
          </cell>
          <cell r="C532">
            <v>994</v>
          </cell>
          <cell r="D532">
            <v>305</v>
          </cell>
          <cell r="E532">
            <v>621</v>
          </cell>
          <cell r="F532">
            <v>228</v>
          </cell>
        </row>
        <row r="533">
          <cell r="A533" t="str">
            <v>TOMATES</v>
          </cell>
          <cell r="B533" t="str">
            <v>(3º Nível) TOMATES</v>
          </cell>
          <cell r="C533">
            <v>67345</v>
          </cell>
          <cell r="D533">
            <v>121375</v>
          </cell>
          <cell r="E533">
            <v>81628</v>
          </cell>
          <cell r="F533">
            <v>171998</v>
          </cell>
          <cell r="G533">
            <v>18720</v>
          </cell>
          <cell r="H533">
            <v>22464</v>
          </cell>
          <cell r="I533">
            <v>0</v>
          </cell>
          <cell r="J533">
            <v>0</v>
          </cell>
        </row>
        <row r="534">
          <cell r="A534" t="str">
            <v>TOMATES PREPARADOS OU CONSERVADOS</v>
          </cell>
          <cell r="B534" t="str">
            <v>(3º Nível) TOMATES PREPARADOS OU CONSERVADOS</v>
          </cell>
          <cell r="C534">
            <v>319850</v>
          </cell>
          <cell r="D534">
            <v>305847</v>
          </cell>
          <cell r="E534">
            <v>269856</v>
          </cell>
          <cell r="F534">
            <v>333820</v>
          </cell>
          <cell r="G534">
            <v>2895796</v>
          </cell>
          <cell r="H534">
            <v>3609833</v>
          </cell>
          <cell r="I534">
            <v>3570818</v>
          </cell>
          <cell r="J534">
            <v>4088975</v>
          </cell>
        </row>
        <row r="535">
          <cell r="A535" t="str">
            <v>TRIGO</v>
          </cell>
          <cell r="B535" t="str">
            <v>(3º Nível) TRIGO</v>
          </cell>
          <cell r="C535">
            <v>13543488</v>
          </cell>
          <cell r="D535">
            <v>61561277</v>
          </cell>
          <cell r="E535">
            <v>12231308</v>
          </cell>
          <cell r="F535">
            <v>45341513</v>
          </cell>
          <cell r="G535">
            <v>140987656</v>
          </cell>
          <cell r="H535">
            <v>659366195</v>
          </cell>
          <cell r="I535">
            <v>158991935</v>
          </cell>
          <cell r="J535">
            <v>611053735</v>
          </cell>
        </row>
        <row r="536">
          <cell r="A536" t="str">
            <v>TRIGO MOURISCO</v>
          </cell>
          <cell r="B536" t="str">
            <v>(3º Nível) TRIGO MOURISCO</v>
          </cell>
          <cell r="C536">
            <v>55098</v>
          </cell>
          <cell r="D536">
            <v>121993</v>
          </cell>
          <cell r="E536">
            <v>1053</v>
          </cell>
          <cell r="F536">
            <v>161</v>
          </cell>
        </row>
        <row r="537">
          <cell r="A537" t="str">
            <v>TRUTAS CONGELADAS</v>
          </cell>
          <cell r="B537" t="str">
            <v>(3º Nível) TRUTAS CONGELADAS</v>
          </cell>
          <cell r="C537">
            <v>85</v>
          </cell>
          <cell r="D537">
            <v>10</v>
          </cell>
          <cell r="E537">
            <v>188</v>
          </cell>
          <cell r="F537">
            <v>19</v>
          </cell>
        </row>
        <row r="538">
          <cell r="A538" t="str">
            <v>TRUTAS, VIVAS</v>
          </cell>
          <cell r="B538" t="str">
            <v>(3º Nível) TRUTAS, VIVAS</v>
          </cell>
          <cell r="G538">
            <v>72714</v>
          </cell>
          <cell r="H538">
            <v>14850</v>
          </cell>
          <cell r="I538">
            <v>0</v>
          </cell>
          <cell r="J538">
            <v>0</v>
          </cell>
        </row>
        <row r="539">
          <cell r="A539" t="str">
            <v>UÍSQUE</v>
          </cell>
          <cell r="B539" t="str">
            <v>(3º Nível) UÍSQUE</v>
          </cell>
          <cell r="C539">
            <v>75568</v>
          </cell>
          <cell r="D539">
            <v>31465</v>
          </cell>
          <cell r="E539">
            <v>232096</v>
          </cell>
          <cell r="F539">
            <v>84875</v>
          </cell>
          <cell r="G539">
            <v>7455282</v>
          </cell>
          <cell r="H539">
            <v>3536761</v>
          </cell>
          <cell r="I539">
            <v>12014210</v>
          </cell>
          <cell r="J539">
            <v>5213443</v>
          </cell>
        </row>
        <row r="540">
          <cell r="A540" t="str">
            <v>UVAS FRESCAS</v>
          </cell>
          <cell r="B540" t="str">
            <v>(3º Nível) UVAS FRESCAS</v>
          </cell>
          <cell r="C540">
            <v>4639980</v>
          </cell>
          <cell r="D540">
            <v>1668073</v>
          </cell>
          <cell r="E540">
            <v>8111634</v>
          </cell>
          <cell r="F540">
            <v>3789304</v>
          </cell>
          <cell r="G540">
            <v>2529094</v>
          </cell>
          <cell r="H540">
            <v>1682694</v>
          </cell>
          <cell r="I540">
            <v>2340596</v>
          </cell>
          <cell r="J540">
            <v>1621279</v>
          </cell>
        </row>
        <row r="541">
          <cell r="A541" t="str">
            <v>UVAS SECAS</v>
          </cell>
          <cell r="B541" t="str">
            <v>(3º Nível) UVAS SECAS</v>
          </cell>
          <cell r="C541">
            <v>2659</v>
          </cell>
          <cell r="D541">
            <v>677</v>
          </cell>
          <cell r="E541">
            <v>18233</v>
          </cell>
          <cell r="F541">
            <v>13494</v>
          </cell>
          <cell r="G541">
            <v>3030144</v>
          </cell>
          <cell r="H541">
            <v>1710799</v>
          </cell>
          <cell r="I541">
            <v>1313681</v>
          </cell>
          <cell r="J541">
            <v>900855</v>
          </cell>
        </row>
        <row r="542">
          <cell r="A542" t="str">
            <v>VESTUÁRIO E OUTROS PRODUTOS TÊXTEIS DE ALGODÃO</v>
          </cell>
          <cell r="B542" t="str">
            <v>(3º Nível) VESTUÁRIO E OUTROS PRODUTOS TÊXTEIS DE ALGODÃO</v>
          </cell>
          <cell r="C542">
            <v>8782954</v>
          </cell>
          <cell r="D542">
            <v>798405</v>
          </cell>
          <cell r="E542">
            <v>9030708</v>
          </cell>
          <cell r="F542">
            <v>809654</v>
          </cell>
          <cell r="G542">
            <v>43684901</v>
          </cell>
          <cell r="H542">
            <v>2671876</v>
          </cell>
          <cell r="I542">
            <v>43166059</v>
          </cell>
          <cell r="J542">
            <v>2676778</v>
          </cell>
        </row>
        <row r="543">
          <cell r="A543" t="str">
            <v>VESTUÁRIOS E PRODUTOS TÊXTEIS DE LÃ</v>
          </cell>
          <cell r="B543" t="str">
            <v>(3º Nível) VESTUÁRIOS E PRODUTOS TÊXTEIS DE LÃ</v>
          </cell>
          <cell r="C543">
            <v>87302</v>
          </cell>
          <cell r="D543">
            <v>517</v>
          </cell>
          <cell r="E543">
            <v>36054</v>
          </cell>
          <cell r="F543">
            <v>1009</v>
          </cell>
          <cell r="G543">
            <v>871431</v>
          </cell>
          <cell r="H543">
            <v>22415</v>
          </cell>
          <cell r="I543">
            <v>574990</v>
          </cell>
          <cell r="J543">
            <v>20467</v>
          </cell>
        </row>
        <row r="544">
          <cell r="A544" t="str">
            <v>VINAGRE</v>
          </cell>
          <cell r="B544" t="str">
            <v>(3º Nível) VINAGRE</v>
          </cell>
          <cell r="C544">
            <v>73028</v>
          </cell>
          <cell r="D544">
            <v>203846</v>
          </cell>
          <cell r="E544">
            <v>122682</v>
          </cell>
          <cell r="F544">
            <v>330787</v>
          </cell>
          <cell r="G544">
            <v>205379</v>
          </cell>
          <cell r="H544">
            <v>114902</v>
          </cell>
          <cell r="I544">
            <v>191743</v>
          </cell>
          <cell r="J544">
            <v>72997</v>
          </cell>
        </row>
        <row r="545">
          <cell r="A545" t="str">
            <v>VINHO</v>
          </cell>
          <cell r="B545" t="str">
            <v>(3º Nível) VINHO</v>
          </cell>
          <cell r="C545">
            <v>406732</v>
          </cell>
          <cell r="D545">
            <v>211958</v>
          </cell>
          <cell r="E545">
            <v>1012173</v>
          </cell>
          <cell r="F545">
            <v>726823</v>
          </cell>
          <cell r="G545">
            <v>25873468</v>
          </cell>
          <cell r="H545">
            <v>8366542</v>
          </cell>
          <cell r="I545">
            <v>33998239</v>
          </cell>
          <cell r="J545">
            <v>11474613</v>
          </cell>
        </row>
        <row r="546">
          <cell r="A546" t="str">
            <v>VODKA</v>
          </cell>
          <cell r="B546" t="str">
            <v>(3º Nível) VODKA</v>
          </cell>
          <cell r="C546">
            <v>94588</v>
          </cell>
          <cell r="D546">
            <v>56724</v>
          </cell>
          <cell r="E546">
            <v>39017</v>
          </cell>
          <cell r="F546">
            <v>28787</v>
          </cell>
          <cell r="G546">
            <v>406989</v>
          </cell>
          <cell r="H546">
            <v>207972</v>
          </cell>
          <cell r="I546">
            <v>1230050</v>
          </cell>
          <cell r="J546">
            <v>750603</v>
          </cell>
        </row>
        <row r="547">
          <cell r="A547" t="str">
            <v>WAFFLES E 'WAFERS'</v>
          </cell>
          <cell r="B547" t="str">
            <v>(3º Nível) WAFFLES E 'WAFERS'</v>
          </cell>
          <cell r="C547">
            <v>3219818</v>
          </cell>
          <cell r="D547">
            <v>1387159</v>
          </cell>
          <cell r="E547">
            <v>2849995</v>
          </cell>
          <cell r="F547">
            <v>1406934</v>
          </cell>
          <cell r="G547">
            <v>991898</v>
          </cell>
          <cell r="H547">
            <v>208181</v>
          </cell>
          <cell r="I547">
            <v>2036490</v>
          </cell>
          <cell r="J547">
            <v>400130</v>
          </cell>
        </row>
        <row r="548">
          <cell r="A548" t="str">
            <v>UVAS SECAS</v>
          </cell>
          <cell r="B548" t="str">
            <v>(3º Nível) UVAS SECAS</v>
          </cell>
        </row>
        <row r="549">
          <cell r="A549" t="str">
            <v>VESTUÁRIO E OUTROS PRODUTOS TÊXTEIS DE ALGODÃO</v>
          </cell>
          <cell r="B549" t="str">
            <v>(3º Nível) VESTUÁRIO E OUTROS PRODUTOS TÊXTEIS DE ALGODÃO</v>
          </cell>
        </row>
        <row r="550">
          <cell r="A550" t="str">
            <v>VESTUÁRIOS E PRODUTOS TÊXTEIS DE LÃ</v>
          </cell>
          <cell r="B550" t="str">
            <v>(3º Nível) VESTUÁRIOS E PRODUTOS TÊXTEIS DE LÃ</v>
          </cell>
        </row>
        <row r="551">
          <cell r="A551" t="str">
            <v>VINAGRE</v>
          </cell>
          <cell r="B551" t="str">
            <v>(3º Nível) VINAGRE</v>
          </cell>
        </row>
        <row r="552">
          <cell r="A552" t="str">
            <v>VINHO</v>
          </cell>
          <cell r="B552" t="str">
            <v>(3º Nível) VINHO</v>
          </cell>
        </row>
        <row r="553">
          <cell r="A553" t="str">
            <v>VODKA</v>
          </cell>
          <cell r="B553" t="str">
            <v>(3º Nível) VODKA</v>
          </cell>
        </row>
        <row r="554">
          <cell r="A554" t="str">
            <v>WAFFLES E 'WAFERS'</v>
          </cell>
          <cell r="B554" t="str">
            <v>(3º Nível) WAFFLES E 'WAFERS'</v>
          </cell>
        </row>
        <row r="555">
          <cell r="A555" t="e">
            <v>#VALUE!</v>
          </cell>
        </row>
        <row r="556">
          <cell r="A556" t="e">
            <v>#VALUE!</v>
          </cell>
        </row>
        <row r="557">
          <cell r="A557" t="e">
            <v>#VALUE!</v>
          </cell>
        </row>
        <row r="558">
          <cell r="A558" t="e">
            <v>#VALUE!</v>
          </cell>
        </row>
        <row r="559">
          <cell r="A559" t="e">
            <v>#VALUE!</v>
          </cell>
        </row>
        <row r="560">
          <cell r="A560" t="e">
            <v>#VALUE!</v>
          </cell>
        </row>
      </sheetData>
      <sheetData sheetId="1">
        <row r="4">
          <cell r="A4" t="str">
            <v/>
          </cell>
          <cell r="B4" t="str">
            <v xml:space="preserve">(1º Nível) </v>
          </cell>
          <cell r="C4">
            <v>21026767720</v>
          </cell>
          <cell r="D4">
            <v>39481131913</v>
          </cell>
          <cell r="E4">
            <v>23525000052</v>
          </cell>
          <cell r="F4">
            <v>41937123562</v>
          </cell>
          <cell r="G4">
            <v>3566286861</v>
          </cell>
          <cell r="H4">
            <v>4715821701</v>
          </cell>
          <cell r="I4">
            <v>3860599234</v>
          </cell>
          <cell r="J4">
            <v>5163755274</v>
          </cell>
        </row>
        <row r="5">
          <cell r="A5" t="str">
            <v>ANIMAIS VIVOS (EXCETO PESCADOS)</v>
          </cell>
          <cell r="B5" t="str">
            <v>(1º Nível) ANIMAIS VIVOS (EXCETO PESCADOS)</v>
          </cell>
          <cell r="C5">
            <v>57218988</v>
          </cell>
          <cell r="D5">
            <v>18556204</v>
          </cell>
          <cell r="E5">
            <v>31635096</v>
          </cell>
          <cell r="F5">
            <v>3060558</v>
          </cell>
          <cell r="G5">
            <v>1483672</v>
          </cell>
          <cell r="H5">
            <v>51809</v>
          </cell>
          <cell r="I5">
            <v>2324606</v>
          </cell>
          <cell r="J5">
            <v>78742</v>
          </cell>
        </row>
        <row r="6">
          <cell r="A6" t="str">
            <v>BEBIDAS</v>
          </cell>
          <cell r="B6" t="str">
            <v>(1º Nível) BEBIDAS</v>
          </cell>
          <cell r="C6">
            <v>89880392</v>
          </cell>
          <cell r="D6">
            <v>77154828</v>
          </cell>
          <cell r="E6">
            <v>97198944</v>
          </cell>
          <cell r="F6">
            <v>91588306</v>
          </cell>
          <cell r="G6">
            <v>161173671</v>
          </cell>
          <cell r="H6">
            <v>77429911</v>
          </cell>
          <cell r="I6">
            <v>189577446</v>
          </cell>
          <cell r="J6">
            <v>93646634</v>
          </cell>
        </row>
        <row r="7">
          <cell r="A7" t="str">
            <v>CACAU E SEUS PRODUTOS</v>
          </cell>
          <cell r="B7" t="str">
            <v>(1º Nível) CACAU E SEUS PRODUTOS</v>
          </cell>
          <cell r="C7">
            <v>75672412</v>
          </cell>
          <cell r="D7">
            <v>18666032</v>
          </cell>
          <cell r="E7">
            <v>85889771</v>
          </cell>
          <cell r="F7">
            <v>21987868</v>
          </cell>
          <cell r="G7">
            <v>134710548</v>
          </cell>
          <cell r="H7">
            <v>47805523</v>
          </cell>
          <cell r="I7">
            <v>125389538</v>
          </cell>
          <cell r="J7">
            <v>41592708</v>
          </cell>
        </row>
        <row r="8">
          <cell r="A8" t="str">
            <v>CAFÉ</v>
          </cell>
          <cell r="B8" t="str">
            <v>(1º Nível) CAFÉ</v>
          </cell>
          <cell r="C8">
            <v>1282151175</v>
          </cell>
          <cell r="D8">
            <v>538184945</v>
          </cell>
          <cell r="E8">
            <v>1542892218</v>
          </cell>
          <cell r="F8">
            <v>679224745</v>
          </cell>
          <cell r="G8">
            <v>21204388</v>
          </cell>
          <cell r="H8">
            <v>1200196</v>
          </cell>
          <cell r="I8">
            <v>17253473</v>
          </cell>
          <cell r="J8">
            <v>1758368</v>
          </cell>
          <cell r="M8">
            <v>975455399</v>
          </cell>
          <cell r="N8">
            <v>619084279</v>
          </cell>
          <cell r="O8">
            <v>1173471080</v>
          </cell>
          <cell r="P8">
            <v>731371774</v>
          </cell>
        </row>
        <row r="9">
          <cell r="A9" t="str">
            <v>CARNES</v>
          </cell>
          <cell r="B9" t="str">
            <v>(1º Nível) CARNES</v>
          </cell>
          <cell r="C9">
            <v>4012140771</v>
          </cell>
          <cell r="D9">
            <v>1677761119</v>
          </cell>
          <cell r="E9">
            <v>4031626610</v>
          </cell>
          <cell r="F9">
            <v>1732234313</v>
          </cell>
          <cell r="G9">
            <v>102276555</v>
          </cell>
          <cell r="H9">
            <v>16260980</v>
          </cell>
          <cell r="I9">
            <v>120903419</v>
          </cell>
          <cell r="J9">
            <v>21308533</v>
          </cell>
        </row>
        <row r="10">
          <cell r="A10" t="str">
            <v>CEREAIS, FARINHAS E PREPARAÇÕES</v>
          </cell>
          <cell r="B10" t="str">
            <v>(1º Nível) CEREAIS, FARINHAS E PREPARAÇÕES</v>
          </cell>
          <cell r="C10">
            <v>719226501</v>
          </cell>
          <cell r="D10">
            <v>3549382139</v>
          </cell>
          <cell r="E10">
            <v>973853628</v>
          </cell>
          <cell r="F10">
            <v>4279927847</v>
          </cell>
          <cell r="G10">
            <v>705943127</v>
          </cell>
          <cell r="H10">
            <v>2812316236</v>
          </cell>
          <cell r="I10">
            <v>938765774</v>
          </cell>
          <cell r="J10">
            <v>3249748779</v>
          </cell>
        </row>
        <row r="11">
          <cell r="A11" t="str">
            <v>CHÁ, MATE E ESPECIARIAS</v>
          </cell>
          <cell r="B11" t="str">
            <v>(1º Nível) CHÁ, MATE E ESPECIARIAS</v>
          </cell>
          <cell r="C11">
            <v>85188792</v>
          </cell>
          <cell r="D11">
            <v>40286536</v>
          </cell>
          <cell r="E11">
            <v>97984764</v>
          </cell>
          <cell r="F11">
            <v>42318776</v>
          </cell>
          <cell r="G11">
            <v>12059154</v>
          </cell>
          <cell r="H11">
            <v>4504739</v>
          </cell>
          <cell r="I11">
            <v>14082097</v>
          </cell>
          <cell r="J11">
            <v>5781876</v>
          </cell>
        </row>
        <row r="12">
          <cell r="A12" t="str">
            <v>COMPLEXO SOJA</v>
          </cell>
          <cell r="B12" t="str">
            <v>(1º Nível) COMPLEXO SOJA</v>
          </cell>
          <cell r="C12">
            <v>7224502433</v>
          </cell>
          <cell r="D12">
            <v>20582949110</v>
          </cell>
          <cell r="E12">
            <v>8091921988</v>
          </cell>
          <cell r="F12">
            <v>19712756748</v>
          </cell>
          <cell r="G12">
            <v>47482951</v>
          </cell>
          <cell r="H12">
            <v>125088423</v>
          </cell>
          <cell r="I12">
            <v>148329128</v>
          </cell>
          <cell r="J12">
            <v>289592477</v>
          </cell>
        </row>
        <row r="13">
          <cell r="A13" t="str">
            <v>COMPLEXO SUCROALCOOLEIRO</v>
          </cell>
          <cell r="B13" t="str">
            <v>(1º Nível) COMPLEXO SUCROALCOOLEIRO</v>
          </cell>
          <cell r="C13">
            <v>1449890477</v>
          </cell>
          <cell r="D13">
            <v>4551026756</v>
          </cell>
          <cell r="E13">
            <v>2094964932</v>
          </cell>
          <cell r="F13">
            <v>6247160656</v>
          </cell>
          <cell r="G13">
            <v>267287254</v>
          </cell>
          <cell r="H13">
            <v>490773396</v>
          </cell>
          <cell r="I13">
            <v>96297148</v>
          </cell>
          <cell r="J13">
            <v>154836984</v>
          </cell>
        </row>
        <row r="14">
          <cell r="A14" t="str">
            <v>COUROS, PRODUTOS DE COURO E PELETERIA</v>
          </cell>
          <cell r="B14" t="str">
            <v>(1º Nível) COUROS, PRODUTOS DE COURO E PELETERIA</v>
          </cell>
          <cell r="C14">
            <v>371749078</v>
          </cell>
          <cell r="D14">
            <v>121252664</v>
          </cell>
          <cell r="E14">
            <v>395756500</v>
          </cell>
          <cell r="F14">
            <v>113474141</v>
          </cell>
          <cell r="G14">
            <v>38233252</v>
          </cell>
          <cell r="H14">
            <v>8253383</v>
          </cell>
          <cell r="I14">
            <v>36420871</v>
          </cell>
          <cell r="J14">
            <v>13478775</v>
          </cell>
        </row>
        <row r="15">
          <cell r="A15" t="str">
            <v>DEMAIS PRODUTOS DE ORIGEM ANIMAL</v>
          </cell>
          <cell r="B15" t="str">
            <v>(1º Nível) DEMAIS PRODUTOS DE ORIGEM ANIMAL</v>
          </cell>
          <cell r="C15">
            <v>228583479</v>
          </cell>
          <cell r="D15">
            <v>105516043</v>
          </cell>
          <cell r="E15">
            <v>232290140</v>
          </cell>
          <cell r="F15">
            <v>101655265</v>
          </cell>
          <cell r="G15">
            <v>76230346</v>
          </cell>
          <cell r="H15">
            <v>26837898</v>
          </cell>
          <cell r="I15">
            <v>91842307</v>
          </cell>
          <cell r="J15">
            <v>48465495</v>
          </cell>
        </row>
        <row r="16">
          <cell r="A16" t="str">
            <v>DEMAIS PRODUTOS DE ORIGEM VEGETAL</v>
          </cell>
          <cell r="B16" t="str">
            <v>(1º Nível) DEMAIS PRODUTOS DE ORIGEM VEGETAL</v>
          </cell>
          <cell r="C16">
            <v>272494594</v>
          </cell>
          <cell r="D16">
            <v>127083681</v>
          </cell>
          <cell r="E16">
            <v>292882217</v>
          </cell>
          <cell r="F16">
            <v>168833641</v>
          </cell>
          <cell r="G16">
            <v>173869480</v>
          </cell>
          <cell r="H16">
            <v>37115111</v>
          </cell>
          <cell r="I16">
            <v>191923114</v>
          </cell>
          <cell r="J16">
            <v>38222990</v>
          </cell>
        </row>
        <row r="17">
          <cell r="A17" t="str">
            <v>FIBRAS E PRODUTOS TÊXTEIS</v>
          </cell>
          <cell r="B17" t="str">
            <v>(1º Nível) FIBRAS E PRODUTOS TÊXTEIS</v>
          </cell>
          <cell r="C17">
            <v>1067330226</v>
          </cell>
          <cell r="D17">
            <v>657226057</v>
          </cell>
          <cell r="E17">
            <v>1262082309</v>
          </cell>
          <cell r="F17">
            <v>773583178</v>
          </cell>
          <cell r="G17">
            <v>176204499</v>
          </cell>
          <cell r="H17">
            <v>21060354</v>
          </cell>
          <cell r="I17">
            <v>159934798</v>
          </cell>
          <cell r="J17">
            <v>25533822</v>
          </cell>
        </row>
        <row r="18">
          <cell r="A18" t="str">
            <v>FRUTAS (INCLUI NOZES E CASTANHAS)</v>
          </cell>
          <cell r="B18" t="str">
            <v>(1º Nível) FRUTAS (INCLUI NOZES E CASTANHAS)</v>
          </cell>
          <cell r="C18">
            <v>203618039</v>
          </cell>
          <cell r="D18">
            <v>236880274</v>
          </cell>
          <cell r="E18">
            <v>218977847</v>
          </cell>
          <cell r="F18">
            <v>252131240</v>
          </cell>
          <cell r="G18">
            <v>143435374</v>
          </cell>
          <cell r="H18">
            <v>114262113</v>
          </cell>
          <cell r="I18">
            <v>130553827</v>
          </cell>
          <cell r="J18">
            <v>101153989</v>
          </cell>
        </row>
        <row r="19">
          <cell r="A19" t="str">
            <v>FUMO E SEUS PRODUTOS</v>
          </cell>
          <cell r="B19" t="str">
            <v>(1º Nível) FUMO E SEUS PRODUTOS</v>
          </cell>
          <cell r="C19">
            <v>351847309</v>
          </cell>
          <cell r="D19">
            <v>94353261</v>
          </cell>
          <cell r="E19">
            <v>418398817</v>
          </cell>
          <cell r="F19">
            <v>134314480</v>
          </cell>
          <cell r="G19">
            <v>12927081</v>
          </cell>
          <cell r="H19">
            <v>2782546</v>
          </cell>
          <cell r="I19">
            <v>12473539</v>
          </cell>
          <cell r="J19">
            <v>2447575</v>
          </cell>
        </row>
        <row r="20">
          <cell r="A20" t="str">
            <v>LÁCTEOS</v>
          </cell>
          <cell r="B20" t="str">
            <v>(1º Nível) LÁCTEOS</v>
          </cell>
          <cell r="C20">
            <v>18923506</v>
          </cell>
          <cell r="D20">
            <v>7653687</v>
          </cell>
          <cell r="E20">
            <v>19808055</v>
          </cell>
          <cell r="F20">
            <v>8109355</v>
          </cell>
          <cell r="G20">
            <v>98858369</v>
          </cell>
          <cell r="H20">
            <v>29622482</v>
          </cell>
          <cell r="I20">
            <v>148669846</v>
          </cell>
          <cell r="J20">
            <v>47688731</v>
          </cell>
        </row>
        <row r="21">
          <cell r="A21" t="str">
            <v>PESCADOS</v>
          </cell>
          <cell r="B21" t="str">
            <v>(1º Nível) PESCADOS</v>
          </cell>
          <cell r="C21">
            <v>45980871</v>
          </cell>
          <cell r="D21">
            <v>10638257</v>
          </cell>
          <cell r="E21">
            <v>48991084</v>
          </cell>
          <cell r="F21">
            <v>10307990</v>
          </cell>
          <cell r="G21">
            <v>368885329</v>
          </cell>
          <cell r="H21">
            <v>106609189</v>
          </cell>
          <cell r="I21">
            <v>324389948</v>
          </cell>
          <cell r="J21">
            <v>110923670</v>
          </cell>
        </row>
        <row r="22">
          <cell r="A22" t="str">
            <v>PLANTAS VIVAS E PRODUTOS DE FLORICULTURA</v>
          </cell>
          <cell r="B22" t="str">
            <v>(1º Nível) PLANTAS VIVAS E PRODUTOS DE FLORICULTURA</v>
          </cell>
          <cell r="C22">
            <v>1578603</v>
          </cell>
          <cell r="D22">
            <v>140705</v>
          </cell>
          <cell r="E22">
            <v>2346011</v>
          </cell>
          <cell r="F22">
            <v>270802</v>
          </cell>
          <cell r="G22">
            <v>8833716</v>
          </cell>
          <cell r="H22">
            <v>1136940</v>
          </cell>
          <cell r="I22">
            <v>9424345</v>
          </cell>
          <cell r="J22">
            <v>870654</v>
          </cell>
        </row>
        <row r="23">
          <cell r="A23" t="str">
            <v>PRODUTOS ALIMENTÍCIOS DIVERSOS</v>
          </cell>
          <cell r="B23" t="str">
            <v>(1º Nível) PRODUTOS ALIMENTÍCIOS DIVERSOS</v>
          </cell>
          <cell r="C23">
            <v>162487874</v>
          </cell>
          <cell r="D23">
            <v>90712346</v>
          </cell>
          <cell r="E23">
            <v>173922223</v>
          </cell>
          <cell r="F23">
            <v>102251307</v>
          </cell>
          <cell r="G23">
            <v>89583604</v>
          </cell>
          <cell r="H23">
            <v>24028779</v>
          </cell>
          <cell r="I23">
            <v>88615857</v>
          </cell>
          <cell r="J23">
            <v>24875750</v>
          </cell>
        </row>
        <row r="24">
          <cell r="A24" t="str">
            <v>PRODUTOS APICOLAS</v>
          </cell>
          <cell r="B24" t="str">
            <v>(1º Nível) PRODUTOS APICOLAS</v>
          </cell>
          <cell r="C24">
            <v>15334508</v>
          </cell>
          <cell r="D24">
            <v>7462706</v>
          </cell>
          <cell r="E24">
            <v>47964116</v>
          </cell>
          <cell r="F24">
            <v>13711040</v>
          </cell>
          <cell r="G24">
            <v>639</v>
          </cell>
          <cell r="H24">
            <v>10</v>
          </cell>
          <cell r="I24">
            <v>174</v>
          </cell>
          <cell r="J24">
            <v>9</v>
          </cell>
        </row>
        <row r="25">
          <cell r="A25" t="str">
            <v>PRODUTOS FLORESTAIS</v>
          </cell>
          <cell r="B25" t="str">
            <v>(1º Nível) PRODUTOS FLORESTAIS</v>
          </cell>
          <cell r="C25">
            <v>2763328392</v>
          </cell>
          <cell r="D25">
            <v>6259071448</v>
          </cell>
          <cell r="E25">
            <v>2723159458</v>
          </cell>
          <cell r="F25">
            <v>6630394720</v>
          </cell>
          <cell r="G25">
            <v>334927012</v>
          </cell>
          <cell r="H25">
            <v>301394357</v>
          </cell>
          <cell r="I25">
            <v>378976551</v>
          </cell>
          <cell r="J25">
            <v>343888997</v>
          </cell>
        </row>
        <row r="26">
          <cell r="A26" t="str">
            <v>PRODUTOS HORTÍCOLAS, LEGUMINOSAS, RAÍZES E TUBÉRCULOS</v>
          </cell>
          <cell r="B26" t="str">
            <v>(1º Nível) PRODUTOS HORTÍCOLAS, LEGUMINOSAS, RAÍZES E TUBÉRCULOS</v>
          </cell>
          <cell r="C26">
            <v>26283498</v>
          </cell>
          <cell r="D26">
            <v>37573036</v>
          </cell>
          <cell r="E26">
            <v>52451873</v>
          </cell>
          <cell r="F26">
            <v>60376440</v>
          </cell>
          <cell r="G26">
            <v>267954354</v>
          </cell>
          <cell r="H26">
            <v>255805203</v>
          </cell>
          <cell r="I26">
            <v>223958085</v>
          </cell>
          <cell r="J26">
            <v>268616130</v>
          </cell>
        </row>
        <row r="27">
          <cell r="A27" t="str">
            <v>PRODUTOS OLEAGINOSOS (EXCLUI SOJA)</v>
          </cell>
          <cell r="B27" t="str">
            <v>(1º Nível) PRODUTOS OLEAGINOSOS (EXCLUI SOJA)</v>
          </cell>
          <cell r="C27">
            <v>49410994</v>
          </cell>
          <cell r="D27">
            <v>124790328</v>
          </cell>
          <cell r="E27">
            <v>80606838</v>
          </cell>
          <cell r="F27">
            <v>125193404</v>
          </cell>
          <cell r="G27">
            <v>247330833</v>
          </cell>
          <cell r="H27">
            <v>171909510</v>
          </cell>
          <cell r="I27">
            <v>328217674</v>
          </cell>
          <cell r="J27">
            <v>239318117</v>
          </cell>
        </row>
        <row r="28">
          <cell r="A28" t="str">
            <v>RAÇÕES PARA ANIMAIS</v>
          </cell>
          <cell r="B28" t="str">
            <v>(1º Nível) RAÇÕES PARA ANIMAIS</v>
          </cell>
          <cell r="C28">
            <v>60785115</v>
          </cell>
          <cell r="D28">
            <v>62530910</v>
          </cell>
          <cell r="E28">
            <v>82384795</v>
          </cell>
          <cell r="F28">
            <v>83412208</v>
          </cell>
          <cell r="G28">
            <v>72058403</v>
          </cell>
          <cell r="H28">
            <v>38449533</v>
          </cell>
          <cell r="I28">
            <v>80525388</v>
          </cell>
          <cell r="J28">
            <v>39219646</v>
          </cell>
        </row>
        <row r="29">
          <cell r="A29" t="str">
            <v>SUCOS</v>
          </cell>
          <cell r="B29" t="str">
            <v>(1º Nível) SUCOS</v>
          </cell>
          <cell r="C29">
            <v>391159693</v>
          </cell>
          <cell r="D29">
            <v>484278841</v>
          </cell>
          <cell r="E29">
            <v>425009818</v>
          </cell>
          <cell r="F29">
            <v>548844534</v>
          </cell>
          <cell r="G29">
            <v>3333250</v>
          </cell>
          <cell r="H29">
            <v>1123080</v>
          </cell>
          <cell r="I29">
            <v>1750281</v>
          </cell>
          <cell r="J29">
            <v>705823</v>
          </cell>
        </row>
        <row r="30">
          <cell r="A30" t="str">
            <v/>
          </cell>
          <cell r="B30" t="str">
            <v xml:space="preserve">(2º Nível) </v>
          </cell>
          <cell r="C30">
            <v>21026767720</v>
          </cell>
          <cell r="D30">
            <v>39481131913</v>
          </cell>
          <cell r="E30">
            <v>23525000052</v>
          </cell>
          <cell r="F30">
            <v>41937123562</v>
          </cell>
          <cell r="G30">
            <v>3566286861</v>
          </cell>
          <cell r="H30">
            <v>4715821701</v>
          </cell>
          <cell r="I30">
            <v>3860599234</v>
          </cell>
          <cell r="J30">
            <v>5163755274</v>
          </cell>
        </row>
        <row r="31">
          <cell r="A31" t="str">
            <v>ABACATES</v>
          </cell>
          <cell r="B31" t="str">
            <v>(2º Nível) ABACATES</v>
          </cell>
          <cell r="C31">
            <v>3910677</v>
          </cell>
          <cell r="D31">
            <v>2012138</v>
          </cell>
          <cell r="E31">
            <v>2245402</v>
          </cell>
          <cell r="F31">
            <v>1113476</v>
          </cell>
          <cell r="G31">
            <v>159250</v>
          </cell>
          <cell r="H31">
            <v>56726</v>
          </cell>
          <cell r="I31">
            <v>0</v>
          </cell>
          <cell r="J31">
            <v>0</v>
          </cell>
        </row>
        <row r="32">
          <cell r="A32" t="str">
            <v>ABACAXIS</v>
          </cell>
          <cell r="B32" t="str">
            <v>(2º Nível) ABACAXIS</v>
          </cell>
          <cell r="C32">
            <v>355459</v>
          </cell>
          <cell r="D32">
            <v>505749</v>
          </cell>
          <cell r="E32">
            <v>587794</v>
          </cell>
          <cell r="F32">
            <v>889205</v>
          </cell>
          <cell r="G32">
            <v>15416</v>
          </cell>
          <cell r="H32">
            <v>500</v>
          </cell>
          <cell r="I32">
            <v>77549</v>
          </cell>
          <cell r="J32">
            <v>17197</v>
          </cell>
        </row>
        <row r="33">
          <cell r="A33" t="str">
            <v>ABELHAS VIVAS</v>
          </cell>
          <cell r="B33" t="str">
            <v>(2º Nível) ABELHAS VIVAS</v>
          </cell>
          <cell r="C33">
            <v>175</v>
          </cell>
          <cell r="D33">
            <v>39</v>
          </cell>
          <cell r="E33">
            <v>0</v>
          </cell>
          <cell r="F33">
            <v>0</v>
          </cell>
        </row>
        <row r="34">
          <cell r="A34" t="str">
            <v>AÇÚCAR DE CANA OU BETERRABA</v>
          </cell>
          <cell r="B34" t="str">
            <v>(2º Nível) AÇÚCAR DE CANA OU BETERRABA</v>
          </cell>
          <cell r="C34">
            <v>1274779955</v>
          </cell>
          <cell r="D34">
            <v>4301689299</v>
          </cell>
          <cell r="E34">
            <v>1836385238</v>
          </cell>
          <cell r="F34">
            <v>5798480058</v>
          </cell>
          <cell r="G34">
            <v>343957</v>
          </cell>
          <cell r="H34">
            <v>439936</v>
          </cell>
          <cell r="I34">
            <v>892805</v>
          </cell>
          <cell r="J34">
            <v>768856</v>
          </cell>
        </row>
        <row r="35">
          <cell r="A35" t="str">
            <v>ALBUMINA, GELATINAS E OUTRAS SUBSTÂNCIAS PROTEICAS</v>
          </cell>
          <cell r="B35" t="str">
            <v>(2º Nível) ALBUMINA, GELATINAS E OUTRAS SUBSTÂNCIAS PROTEICAS</v>
          </cell>
          <cell r="C35">
            <v>115222776</v>
          </cell>
          <cell r="D35">
            <v>23855701</v>
          </cell>
          <cell r="E35">
            <v>105885881</v>
          </cell>
          <cell r="F35">
            <v>22243900</v>
          </cell>
          <cell r="G35">
            <v>28548601</v>
          </cell>
          <cell r="H35">
            <v>3978731</v>
          </cell>
          <cell r="I35">
            <v>28412870</v>
          </cell>
          <cell r="J35">
            <v>3973261</v>
          </cell>
        </row>
        <row r="36">
          <cell r="A36" t="str">
            <v>ÁLCOOL</v>
          </cell>
          <cell r="B36" t="str">
            <v>(2º Nível) ÁLCOOL</v>
          </cell>
          <cell r="C36">
            <v>171407242</v>
          </cell>
          <cell r="D36">
            <v>240184537</v>
          </cell>
          <cell r="E36">
            <v>255084074</v>
          </cell>
          <cell r="F36">
            <v>440368462</v>
          </cell>
          <cell r="G36">
            <v>255558722</v>
          </cell>
          <cell r="H36">
            <v>479240186</v>
          </cell>
          <cell r="I36">
            <v>80491401</v>
          </cell>
          <cell r="J36">
            <v>141347220</v>
          </cell>
        </row>
        <row r="37">
          <cell r="A37" t="str">
            <v>ALGODÃO E PRODUTOS TÊXTEIS DE ALGODÃO</v>
          </cell>
          <cell r="B37" t="str">
            <v>(2º Nível) ALGODÃO E PRODUTOS TÊXTEIS DE ALGODÃO</v>
          </cell>
          <cell r="C37">
            <v>1028664713</v>
          </cell>
          <cell r="D37">
            <v>639823003</v>
          </cell>
          <cell r="E37">
            <v>1230696904</v>
          </cell>
          <cell r="F37">
            <v>755725912</v>
          </cell>
          <cell r="G37">
            <v>160631299</v>
          </cell>
          <cell r="H37">
            <v>16514306</v>
          </cell>
          <cell r="I37">
            <v>147073879</v>
          </cell>
          <cell r="J37">
            <v>21310134</v>
          </cell>
        </row>
        <row r="38">
          <cell r="A38" t="str">
            <v>AMEIXAS</v>
          </cell>
          <cell r="B38" t="str">
            <v>(2º Nível) AMEIXAS</v>
          </cell>
          <cell r="C38">
            <v>2545</v>
          </cell>
          <cell r="D38">
            <v>582</v>
          </cell>
          <cell r="E38">
            <v>6153</v>
          </cell>
          <cell r="F38">
            <v>1380</v>
          </cell>
          <cell r="G38">
            <v>1481062</v>
          </cell>
          <cell r="H38">
            <v>783780</v>
          </cell>
          <cell r="I38">
            <v>1701774</v>
          </cell>
          <cell r="J38">
            <v>772811</v>
          </cell>
        </row>
        <row r="39">
          <cell r="A39" t="str">
            <v>AMENDOIM  E PREPARAÇÕES (EXCETO OLEO)</v>
          </cell>
          <cell r="B39" t="str">
            <v>(2º Nível) AMENDOIM  E PREPARAÇÕES (EXCETO OLEO)</v>
          </cell>
          <cell r="C39">
            <v>37896482</v>
          </cell>
          <cell r="D39">
            <v>30930716</v>
          </cell>
          <cell r="E39">
            <v>45817097</v>
          </cell>
          <cell r="F39">
            <v>35136876</v>
          </cell>
          <cell r="G39">
            <v>637393</v>
          </cell>
          <cell r="H39">
            <v>328105</v>
          </cell>
          <cell r="I39">
            <v>1722709</v>
          </cell>
          <cell r="J39">
            <v>1428713</v>
          </cell>
        </row>
        <row r="40">
          <cell r="A40" t="str">
            <v>BANANAS</v>
          </cell>
          <cell r="B40" t="str">
            <v>(2º Nível) BANANAS</v>
          </cell>
          <cell r="C40">
            <v>7370520</v>
          </cell>
          <cell r="D40">
            <v>24771632</v>
          </cell>
          <cell r="E40">
            <v>8249320</v>
          </cell>
          <cell r="F40">
            <v>21986934</v>
          </cell>
          <cell r="G40">
            <v>74757</v>
          </cell>
          <cell r="H40">
            <v>33995</v>
          </cell>
          <cell r="I40">
            <v>0</v>
          </cell>
          <cell r="J40">
            <v>0</v>
          </cell>
        </row>
        <row r="41">
          <cell r="A41" t="str">
            <v>BEBIDAS ALCÓOLICAS</v>
          </cell>
          <cell r="B41" t="str">
            <v>(2º Nível) BEBIDAS ALCÓOLICAS</v>
          </cell>
          <cell r="C41">
            <v>38494122</v>
          </cell>
          <cell r="D41">
            <v>63362482</v>
          </cell>
          <cell r="E41">
            <v>47724546</v>
          </cell>
          <cell r="F41">
            <v>75429884</v>
          </cell>
          <cell r="G41">
            <v>114878563</v>
          </cell>
          <cell r="H41">
            <v>41074513</v>
          </cell>
          <cell r="I41">
            <v>149640861</v>
          </cell>
          <cell r="J41">
            <v>58720062</v>
          </cell>
        </row>
        <row r="42">
          <cell r="A42" t="str">
            <v>BEBIDAS NÃO ALCOÓLICAS</v>
          </cell>
          <cell r="B42" t="str">
            <v>(2º Nível) BEBIDAS NÃO ALCOÓLICAS</v>
          </cell>
          <cell r="C42">
            <v>4036843</v>
          </cell>
          <cell r="D42">
            <v>10673792</v>
          </cell>
          <cell r="E42">
            <v>5041415</v>
          </cell>
          <cell r="F42">
            <v>12232382</v>
          </cell>
          <cell r="G42">
            <v>30798755</v>
          </cell>
          <cell r="H42">
            <v>34385151</v>
          </cell>
          <cell r="I42">
            <v>28451249</v>
          </cell>
          <cell r="J42">
            <v>33216382</v>
          </cell>
        </row>
        <row r="43">
          <cell r="A43" t="str">
            <v>BORRACHA NATURAL E GOMAS NATURAIS</v>
          </cell>
          <cell r="B43" t="str">
            <v>(2º Nível) BORRACHA NATURAL E GOMAS NATURAIS</v>
          </cell>
          <cell r="C43">
            <v>43884</v>
          </cell>
          <cell r="D43">
            <v>67190</v>
          </cell>
          <cell r="E43">
            <v>1053743</v>
          </cell>
          <cell r="F43">
            <v>612784</v>
          </cell>
          <cell r="G43">
            <v>68747327</v>
          </cell>
          <cell r="H43">
            <v>47310044</v>
          </cell>
          <cell r="I43">
            <v>94345168</v>
          </cell>
          <cell r="J43">
            <v>55830369</v>
          </cell>
        </row>
        <row r="44">
          <cell r="A44" t="str">
            <v>BOVINOS E BUBALINOS VIVOS</v>
          </cell>
          <cell r="B44" t="str">
            <v>(2º Nível) BOVINOS E BUBALINOS VIVOS</v>
          </cell>
          <cell r="C44">
            <v>35379811</v>
          </cell>
          <cell r="D44">
            <v>18187743</v>
          </cell>
          <cell r="E44">
            <v>6086243</v>
          </cell>
          <cell r="F44">
            <v>2675232</v>
          </cell>
          <cell r="G44">
            <v>155007</v>
          </cell>
          <cell r="H44">
            <v>3885</v>
          </cell>
          <cell r="I44">
            <v>79120</v>
          </cell>
          <cell r="J44">
            <v>6305</v>
          </cell>
        </row>
        <row r="45">
          <cell r="A45" t="str">
            <v>CACAU INTEIRO OU PARTIDO</v>
          </cell>
          <cell r="B45" t="str">
            <v>(2º Nível) CACAU INTEIRO OU PARTIDO</v>
          </cell>
          <cell r="C45">
            <v>606829</v>
          </cell>
          <cell r="D45">
            <v>137935</v>
          </cell>
          <cell r="E45">
            <v>295150</v>
          </cell>
          <cell r="F45">
            <v>68080</v>
          </cell>
          <cell r="G45">
            <v>84162611</v>
          </cell>
          <cell r="H45">
            <v>33774870</v>
          </cell>
          <cell r="I45">
            <v>61958813</v>
          </cell>
          <cell r="J45">
            <v>22517198</v>
          </cell>
        </row>
        <row r="46">
          <cell r="A46" t="str">
            <v>CAFÉ VERDE E CAFÉ TORRADO</v>
          </cell>
          <cell r="B46" t="str">
            <v>(2º Nível) CAFÉ VERDE E CAFÉ TORRADO</v>
          </cell>
          <cell r="C46">
            <v>1151551358</v>
          </cell>
          <cell r="D46">
            <v>515161910</v>
          </cell>
          <cell r="E46">
            <v>1421980622</v>
          </cell>
          <cell r="F46">
            <v>656289215</v>
          </cell>
          <cell r="G46">
            <v>19282683</v>
          </cell>
          <cell r="H46">
            <v>1002751</v>
          </cell>
          <cell r="I46">
            <v>15364240</v>
          </cell>
          <cell r="J46">
            <v>1559154</v>
          </cell>
        </row>
        <row r="47">
          <cell r="A47" t="str">
            <v>CAMELOS E OUTROS CAMELIDEOS VIVOS</v>
          </cell>
          <cell r="B47" t="str">
            <v>(2º Nível) CAMELOS E OUTROS CAMELIDEOS VIVOS</v>
          </cell>
          <cell r="G47">
            <v>8450</v>
          </cell>
          <cell r="H47">
            <v>9750</v>
          </cell>
          <cell r="I47">
            <v>0</v>
          </cell>
          <cell r="J47">
            <v>0</v>
          </cell>
        </row>
        <row r="48">
          <cell r="A48" t="str">
            <v>CAQUIS</v>
          </cell>
          <cell r="B48" t="str">
            <v>(2º Nível) CAQUIS</v>
          </cell>
          <cell r="C48">
            <v>175336</v>
          </cell>
          <cell r="D48">
            <v>85900</v>
          </cell>
          <cell r="E48">
            <v>297344</v>
          </cell>
          <cell r="F48">
            <v>115358</v>
          </cell>
          <cell r="G48">
            <v>209755</v>
          </cell>
          <cell r="H48">
            <v>190753</v>
          </cell>
          <cell r="I48">
            <v>139799</v>
          </cell>
          <cell r="J48">
            <v>97565</v>
          </cell>
        </row>
        <row r="49">
          <cell r="A49" t="str">
            <v>CARNE BOVINA</v>
          </cell>
          <cell r="B49" t="str">
            <v>(2º Nível) CARNE BOVINA</v>
          </cell>
          <cell r="C49">
            <v>1812907152</v>
          </cell>
          <cell r="D49">
            <v>413089743</v>
          </cell>
          <cell r="E49">
            <v>1810181777</v>
          </cell>
          <cell r="F49">
            <v>408062228</v>
          </cell>
          <cell r="G49">
            <v>54572613</v>
          </cell>
          <cell r="H49">
            <v>9991936</v>
          </cell>
          <cell r="I49">
            <v>65137144</v>
          </cell>
          <cell r="J49">
            <v>14035310</v>
          </cell>
        </row>
        <row r="50">
          <cell r="A50" t="str">
            <v>CARNE DE FRANGO</v>
          </cell>
          <cell r="B50" t="str">
            <v>(2º Nível) CARNE DE FRANGO</v>
          </cell>
          <cell r="C50">
            <v>1614396979</v>
          </cell>
          <cell r="D50">
            <v>1003091594</v>
          </cell>
          <cell r="E50">
            <v>1524207739</v>
          </cell>
          <cell r="F50">
            <v>1006538847</v>
          </cell>
          <cell r="G50">
            <v>2964146</v>
          </cell>
          <cell r="H50">
            <v>1346013</v>
          </cell>
          <cell r="I50">
            <v>2945100</v>
          </cell>
          <cell r="J50">
            <v>1145856</v>
          </cell>
        </row>
        <row r="51">
          <cell r="A51" t="str">
            <v>CARNE DE GANSO</v>
          </cell>
          <cell r="B51" t="str">
            <v>(2º Nível) CARNE DE GANSO</v>
          </cell>
          <cell r="C51">
            <v>170</v>
          </cell>
          <cell r="D51">
            <v>20</v>
          </cell>
          <cell r="E51">
            <v>0</v>
          </cell>
          <cell r="F51">
            <v>0</v>
          </cell>
        </row>
        <row r="52">
          <cell r="A52" t="str">
            <v>CARNE DE OVINO E CAPRINO</v>
          </cell>
          <cell r="B52" t="str">
            <v>(2º Nível) CARNE DE OVINO E CAPRINO</v>
          </cell>
          <cell r="C52">
            <v>149283</v>
          </cell>
          <cell r="D52">
            <v>15152</v>
          </cell>
          <cell r="E52">
            <v>117647</v>
          </cell>
          <cell r="F52">
            <v>13783</v>
          </cell>
          <cell r="G52">
            <v>11011564</v>
          </cell>
          <cell r="H52">
            <v>1531923</v>
          </cell>
          <cell r="I52">
            <v>9359104</v>
          </cell>
          <cell r="J52">
            <v>1096013</v>
          </cell>
        </row>
        <row r="53">
          <cell r="A53" t="str">
            <v>CARNE DE PATO</v>
          </cell>
          <cell r="B53" t="str">
            <v>(2º Nível) CARNE DE PATO</v>
          </cell>
          <cell r="C53">
            <v>2173182</v>
          </cell>
          <cell r="D53">
            <v>863246</v>
          </cell>
          <cell r="E53">
            <v>1750287</v>
          </cell>
          <cell r="F53">
            <v>620198</v>
          </cell>
          <cell r="G53">
            <v>0</v>
          </cell>
          <cell r="H53">
            <v>0</v>
          </cell>
          <cell r="I53">
            <v>153208</v>
          </cell>
          <cell r="J53">
            <v>5363</v>
          </cell>
        </row>
        <row r="54">
          <cell r="A54" t="str">
            <v>CARNE DE PERU</v>
          </cell>
          <cell r="B54" t="str">
            <v>(2º Nível) CARNE DE PERU</v>
          </cell>
          <cell r="C54">
            <v>21254779</v>
          </cell>
          <cell r="D54">
            <v>10031265</v>
          </cell>
          <cell r="E54">
            <v>16432254</v>
          </cell>
          <cell r="F54">
            <v>10028009</v>
          </cell>
        </row>
        <row r="55">
          <cell r="A55" t="str">
            <v>CARNE SUÍNA</v>
          </cell>
          <cell r="B55" t="str">
            <v>(2º Nível) CARNE SUÍNA</v>
          </cell>
          <cell r="C55">
            <v>482291700</v>
          </cell>
          <cell r="D55">
            <v>205480117</v>
          </cell>
          <cell r="E55">
            <v>589274496</v>
          </cell>
          <cell r="F55">
            <v>249572664</v>
          </cell>
          <cell r="G55">
            <v>32979276</v>
          </cell>
          <cell r="H55">
            <v>3273371</v>
          </cell>
          <cell r="I55">
            <v>42031172</v>
          </cell>
          <cell r="J55">
            <v>4891687</v>
          </cell>
        </row>
        <row r="56">
          <cell r="A56" t="str">
            <v>CARNES DE EQÜIDEOS</v>
          </cell>
          <cell r="B56" t="str">
            <v>(2º Nível) CARNES DE EQÜIDEOS</v>
          </cell>
          <cell r="C56">
            <v>1103430</v>
          </cell>
          <cell r="D56">
            <v>425728</v>
          </cell>
          <cell r="E56">
            <v>3167330</v>
          </cell>
          <cell r="F56">
            <v>1121284</v>
          </cell>
        </row>
        <row r="57">
          <cell r="A57" t="str">
            <v>CAVALOS, ASININOS E MUARES VIVOS</v>
          </cell>
          <cell r="B57" t="str">
            <v>(2º Nível) CAVALOS, ASININOS E MUARES VIVOS</v>
          </cell>
          <cell r="C57">
            <v>1944336</v>
          </cell>
          <cell r="D57">
            <v>23171</v>
          </cell>
          <cell r="E57">
            <v>1094669</v>
          </cell>
          <cell r="F57">
            <v>22670</v>
          </cell>
          <cell r="G57">
            <v>936276</v>
          </cell>
          <cell r="H57">
            <v>5650</v>
          </cell>
          <cell r="I57">
            <v>1208407</v>
          </cell>
          <cell r="J57">
            <v>25400</v>
          </cell>
        </row>
        <row r="58">
          <cell r="A58" t="str">
            <v>CELULOSE</v>
          </cell>
          <cell r="B58" t="str">
            <v>(2º Nível) CELULOSE</v>
          </cell>
          <cell r="C58">
            <v>1511933618</v>
          </cell>
          <cell r="D58">
            <v>3854069918</v>
          </cell>
          <cell r="E58">
            <v>1325766061</v>
          </cell>
          <cell r="F58">
            <v>3827378118</v>
          </cell>
          <cell r="G58">
            <v>41934774</v>
          </cell>
          <cell r="H58">
            <v>62729356</v>
          </cell>
          <cell r="I58">
            <v>37754948</v>
          </cell>
          <cell r="J58">
            <v>51465296</v>
          </cell>
        </row>
        <row r="59">
          <cell r="A59" t="str">
            <v>CEREAIS</v>
          </cell>
          <cell r="B59" t="str">
            <v>(2º Nível) CEREAIS</v>
          </cell>
          <cell r="C59">
            <v>628693126</v>
          </cell>
          <cell r="D59">
            <v>3365315083</v>
          </cell>
          <cell r="E59">
            <v>880051191</v>
          </cell>
          <cell r="F59">
            <v>4162883857</v>
          </cell>
          <cell r="G59">
            <v>514918047</v>
          </cell>
          <cell r="H59">
            <v>2474307419</v>
          </cell>
          <cell r="I59">
            <v>675016222</v>
          </cell>
          <cell r="J59">
            <v>2744993650</v>
          </cell>
        </row>
        <row r="60">
          <cell r="A60" t="str">
            <v>CEREJAS</v>
          </cell>
          <cell r="B60" t="str">
            <v>(2º Nível) CEREJAS</v>
          </cell>
          <cell r="C60">
            <v>18692</v>
          </cell>
          <cell r="D60">
            <v>2536</v>
          </cell>
          <cell r="E60">
            <v>28119</v>
          </cell>
          <cell r="F60">
            <v>3351</v>
          </cell>
          <cell r="G60">
            <v>2546237</v>
          </cell>
          <cell r="H60">
            <v>907517</v>
          </cell>
          <cell r="I60">
            <v>2526846</v>
          </cell>
          <cell r="J60">
            <v>1005689</v>
          </cell>
        </row>
        <row r="61">
          <cell r="A61" t="str">
            <v>CHÁ, MATE E SUAS PREPARAÇÕES</v>
          </cell>
          <cell r="B61" t="str">
            <v>(2º Nível) CHÁ, MATE E SUAS PREPARAÇÕES</v>
          </cell>
          <cell r="C61">
            <v>21195622</v>
          </cell>
          <cell r="D61">
            <v>10008255</v>
          </cell>
          <cell r="E61">
            <v>23523711</v>
          </cell>
          <cell r="F61">
            <v>13441216</v>
          </cell>
          <cell r="G61">
            <v>2086746</v>
          </cell>
          <cell r="H61">
            <v>374628</v>
          </cell>
          <cell r="I61">
            <v>2255771</v>
          </cell>
          <cell r="J61">
            <v>421119</v>
          </cell>
        </row>
        <row r="62">
          <cell r="A62" t="str">
            <v>CLEMENTINAS</v>
          </cell>
          <cell r="B62" t="str">
            <v>(2º Nível) CLEMENTINAS</v>
          </cell>
          <cell r="G62">
            <v>283021</v>
          </cell>
          <cell r="H62">
            <v>238423</v>
          </cell>
          <cell r="I62">
            <v>446574</v>
          </cell>
          <cell r="J62">
            <v>407577</v>
          </cell>
        </row>
        <row r="63">
          <cell r="A63" t="str">
            <v>COCOS</v>
          </cell>
          <cell r="B63" t="str">
            <v>(2º Nível) COCOS</v>
          </cell>
          <cell r="C63">
            <v>176815</v>
          </cell>
          <cell r="D63">
            <v>159559</v>
          </cell>
          <cell r="E63">
            <v>178693</v>
          </cell>
          <cell r="F63">
            <v>138663</v>
          </cell>
          <cell r="G63">
            <v>3872813</v>
          </cell>
          <cell r="H63">
            <v>3177120</v>
          </cell>
          <cell r="I63">
            <v>5053721</v>
          </cell>
          <cell r="J63">
            <v>3841742</v>
          </cell>
        </row>
        <row r="64">
          <cell r="A64" t="str">
            <v>CONSERVAS E PREPARAÇÕES DE FRUTAS (EXCL. SUCOS)</v>
          </cell>
          <cell r="B64" t="str">
            <v>(2º Nível) CONSERVAS E PREPARAÇÕES DE FRUTAS (EXCL. SUCOS)</v>
          </cell>
          <cell r="C64">
            <v>15471159</v>
          </cell>
          <cell r="D64">
            <v>9120004</v>
          </cell>
          <cell r="E64">
            <v>15136028</v>
          </cell>
          <cell r="F64">
            <v>9243494</v>
          </cell>
          <cell r="G64">
            <v>9182514</v>
          </cell>
          <cell r="H64">
            <v>4563918</v>
          </cell>
          <cell r="I64">
            <v>10571384</v>
          </cell>
          <cell r="J64">
            <v>3768600</v>
          </cell>
        </row>
        <row r="65">
          <cell r="A65" t="str">
            <v>COUROS E PELES DE BOVINOS OU EQUÍDEOS</v>
          </cell>
          <cell r="B65" t="str">
            <v>(2º Nível) COUROS E PELES DE BOVINOS OU EQUÍDEOS</v>
          </cell>
          <cell r="C65">
            <v>272751249</v>
          </cell>
          <cell r="D65">
            <v>117722270</v>
          </cell>
          <cell r="E65">
            <v>315167865</v>
          </cell>
          <cell r="F65">
            <v>110074473</v>
          </cell>
          <cell r="G65">
            <v>6847716</v>
          </cell>
          <cell r="H65">
            <v>7152716</v>
          </cell>
          <cell r="I65">
            <v>11766092</v>
          </cell>
          <cell r="J65">
            <v>12417470</v>
          </cell>
        </row>
        <row r="66">
          <cell r="A66" t="str">
            <v>COUROS E PELES DE CAPRINOS</v>
          </cell>
          <cell r="B66" t="str">
            <v>(2º Nível) COUROS E PELES DE CAPRINOS</v>
          </cell>
          <cell r="C66">
            <v>70028</v>
          </cell>
          <cell r="D66">
            <v>7947</v>
          </cell>
          <cell r="E66">
            <v>365533</v>
          </cell>
          <cell r="F66">
            <v>39335</v>
          </cell>
          <cell r="G66">
            <v>139100</v>
          </cell>
          <cell r="H66">
            <v>2816</v>
          </cell>
          <cell r="I66">
            <v>173701</v>
          </cell>
          <cell r="J66">
            <v>3217</v>
          </cell>
        </row>
        <row r="67">
          <cell r="A67" t="str">
            <v>COUROS E PELES DE OUTROS ANIMAIS</v>
          </cell>
          <cell r="B67" t="str">
            <v>(2º Nível) COUROS E PELES DE OUTROS ANIMAIS</v>
          </cell>
          <cell r="C67">
            <v>1424468</v>
          </cell>
          <cell r="D67">
            <v>6471</v>
          </cell>
          <cell r="E67">
            <v>782834</v>
          </cell>
          <cell r="F67">
            <v>15453</v>
          </cell>
          <cell r="G67">
            <v>10978</v>
          </cell>
          <cell r="H67">
            <v>160</v>
          </cell>
          <cell r="I67">
            <v>13022</v>
          </cell>
          <cell r="J67">
            <v>236</v>
          </cell>
        </row>
        <row r="68">
          <cell r="A68" t="str">
            <v>COUROS E PELES DE OVINOS</v>
          </cell>
          <cell r="B68" t="str">
            <v>(2º Nível) COUROS E PELES DE OVINOS</v>
          </cell>
          <cell r="C68">
            <v>810049</v>
          </cell>
          <cell r="D68">
            <v>38047</v>
          </cell>
          <cell r="E68">
            <v>929134</v>
          </cell>
          <cell r="F68">
            <v>38753</v>
          </cell>
          <cell r="G68">
            <v>636375</v>
          </cell>
          <cell r="H68">
            <v>195518</v>
          </cell>
          <cell r="I68">
            <v>733905</v>
          </cell>
          <cell r="J68">
            <v>288975</v>
          </cell>
        </row>
        <row r="69">
          <cell r="A69" t="str">
            <v>COUROS E PELES DE RÉPTEIS</v>
          </cell>
          <cell r="B69" t="str">
            <v>(2º Nível) COUROS E PELES DE RÉPTEIS</v>
          </cell>
          <cell r="C69">
            <v>869</v>
          </cell>
          <cell r="D69">
            <v>9</v>
          </cell>
          <cell r="E69">
            <v>75848</v>
          </cell>
          <cell r="F69">
            <v>2278</v>
          </cell>
          <cell r="G69">
            <v>158441</v>
          </cell>
          <cell r="H69">
            <v>887</v>
          </cell>
          <cell r="I69">
            <v>0</v>
          </cell>
          <cell r="J69">
            <v>0</v>
          </cell>
        </row>
        <row r="70">
          <cell r="A70" t="str">
            <v>COUROS E PELES DE SUÍNOS</v>
          </cell>
          <cell r="B70" t="str">
            <v>(2º Nível) COUROS E PELES DE SUÍNOS</v>
          </cell>
          <cell r="C70">
            <v>30878</v>
          </cell>
          <cell r="D70">
            <v>5312</v>
          </cell>
          <cell r="E70">
            <v>0</v>
          </cell>
          <cell r="F70">
            <v>0</v>
          </cell>
          <cell r="G70">
            <v>15829</v>
          </cell>
          <cell r="H70">
            <v>1954</v>
          </cell>
          <cell r="I70">
            <v>25324</v>
          </cell>
          <cell r="J70">
            <v>2521</v>
          </cell>
        </row>
        <row r="71">
          <cell r="A71" t="str">
            <v>CRUSTÁCEOS E MOLUSCOS</v>
          </cell>
          <cell r="B71" t="str">
            <v>(2º Nível) CRUSTÁCEOS E MOLUSCOS</v>
          </cell>
          <cell r="C71">
            <v>4353535</v>
          </cell>
          <cell r="D71">
            <v>179065</v>
          </cell>
          <cell r="E71">
            <v>5922038</v>
          </cell>
          <cell r="F71">
            <v>356967</v>
          </cell>
          <cell r="G71">
            <v>12911028</v>
          </cell>
          <cell r="H71">
            <v>2908300</v>
          </cell>
          <cell r="I71">
            <v>9071160</v>
          </cell>
          <cell r="J71">
            <v>2327032</v>
          </cell>
        </row>
        <row r="72">
          <cell r="A72" t="str">
            <v>DAMASCOS</v>
          </cell>
          <cell r="B72" t="str">
            <v>(2º Nível) DAMASCOS</v>
          </cell>
          <cell r="C72">
            <v>1136</v>
          </cell>
          <cell r="D72">
            <v>150</v>
          </cell>
          <cell r="E72">
            <v>870</v>
          </cell>
          <cell r="F72">
            <v>107</v>
          </cell>
          <cell r="G72">
            <v>1840527</v>
          </cell>
          <cell r="H72">
            <v>656731</v>
          </cell>
          <cell r="I72">
            <v>2167723</v>
          </cell>
          <cell r="J72">
            <v>634698</v>
          </cell>
        </row>
        <row r="73">
          <cell r="A73" t="str">
            <v>DEMAIS  PRODUTOS LÁCTEOS</v>
          </cell>
          <cell r="B73" t="str">
            <v>(2º Nível) DEMAIS  PRODUTOS LÁCTEOS</v>
          </cell>
          <cell r="C73">
            <v>1748127</v>
          </cell>
          <cell r="D73">
            <v>621030</v>
          </cell>
          <cell r="E73">
            <v>4167553</v>
          </cell>
          <cell r="F73">
            <v>1233022</v>
          </cell>
          <cell r="G73">
            <v>10909563</v>
          </cell>
          <cell r="H73">
            <v>1590341</v>
          </cell>
          <cell r="I73">
            <v>5996396</v>
          </cell>
          <cell r="J73">
            <v>1609455</v>
          </cell>
        </row>
        <row r="74">
          <cell r="A74" t="str">
            <v>DEMAIS AÇÚCARES</v>
          </cell>
          <cell r="B74" t="str">
            <v>(2º Nível) DEMAIS AÇÚCARES</v>
          </cell>
          <cell r="C74">
            <v>3703280</v>
          </cell>
          <cell r="D74">
            <v>9152920</v>
          </cell>
          <cell r="E74">
            <v>3495620</v>
          </cell>
          <cell r="F74">
            <v>8312136</v>
          </cell>
          <cell r="G74">
            <v>11384575</v>
          </cell>
          <cell r="H74">
            <v>11093274</v>
          </cell>
          <cell r="I74">
            <v>14912942</v>
          </cell>
          <cell r="J74">
            <v>12720908</v>
          </cell>
        </row>
        <row r="75">
          <cell r="A75" t="str">
            <v>DEMAIS ÁLCOOIS</v>
          </cell>
          <cell r="B75" t="str">
            <v>(2º Nível) DEMAIS ÁLCOOIS</v>
          </cell>
          <cell r="C75">
            <v>1917401</v>
          </cell>
          <cell r="D75">
            <v>931858</v>
          </cell>
          <cell r="E75">
            <v>1860562</v>
          </cell>
          <cell r="F75">
            <v>1054485</v>
          </cell>
          <cell r="G75">
            <v>3408112</v>
          </cell>
          <cell r="H75">
            <v>2892183</v>
          </cell>
          <cell r="I75">
            <v>3105542</v>
          </cell>
          <cell r="J75">
            <v>2456165</v>
          </cell>
        </row>
        <row r="76">
          <cell r="A76" t="str">
            <v>DEMAIS CARNES, MIUDEZAS E PREPARAÇÕES</v>
          </cell>
          <cell r="B76" t="str">
            <v>(2º Nível) DEMAIS CARNES, MIUDEZAS E PREPARAÇÕES</v>
          </cell>
          <cell r="C76">
            <v>77864096</v>
          </cell>
          <cell r="D76">
            <v>44764254</v>
          </cell>
          <cell r="E76">
            <v>86495080</v>
          </cell>
          <cell r="F76">
            <v>56277300</v>
          </cell>
          <cell r="G76">
            <v>748956</v>
          </cell>
          <cell r="H76">
            <v>117737</v>
          </cell>
          <cell r="I76">
            <v>1277691</v>
          </cell>
          <cell r="J76">
            <v>134304</v>
          </cell>
        </row>
        <row r="77">
          <cell r="A77" t="str">
            <v>DEMAIS FIBRAS E PRODUTOS TÊXTEIS</v>
          </cell>
          <cell r="B77" t="str">
            <v>(2º Nível) DEMAIS FIBRAS E PRODUTOS TÊXTEIS</v>
          </cell>
          <cell r="C77">
            <v>11090496</v>
          </cell>
          <cell r="D77">
            <v>8425457</v>
          </cell>
          <cell r="E77">
            <v>11447128</v>
          </cell>
          <cell r="F77">
            <v>9653672</v>
          </cell>
          <cell r="G77">
            <v>4507709</v>
          </cell>
          <cell r="H77">
            <v>3710400</v>
          </cell>
          <cell r="I77">
            <v>4714351</v>
          </cell>
          <cell r="J77">
            <v>3506686</v>
          </cell>
        </row>
        <row r="78">
          <cell r="A78" t="str">
            <v>DEMAIS PRODUTOS APÍCOLAS</v>
          </cell>
          <cell r="B78" t="str">
            <v>(2º Nível) DEMAIS PRODUTOS APÍCOLAS</v>
          </cell>
          <cell r="C78">
            <v>977981</v>
          </cell>
          <cell r="D78">
            <v>6873</v>
          </cell>
          <cell r="E78">
            <v>2449958</v>
          </cell>
          <cell r="F78">
            <v>11286</v>
          </cell>
        </row>
        <row r="79">
          <cell r="A79" t="str">
            <v>ENZIMAS E SEUS CONCENTRADOS</v>
          </cell>
          <cell r="B79" t="str">
            <v>(2º Nível) ENZIMAS E SEUS CONCENTRADOS</v>
          </cell>
          <cell r="C79">
            <v>11563304</v>
          </cell>
          <cell r="D79">
            <v>1345613</v>
          </cell>
          <cell r="E79">
            <v>9939234</v>
          </cell>
          <cell r="F79">
            <v>1332541</v>
          </cell>
          <cell r="G79">
            <v>44289411</v>
          </cell>
          <cell r="H79">
            <v>5170291</v>
          </cell>
          <cell r="I79">
            <v>46913044</v>
          </cell>
          <cell r="J79">
            <v>5761594</v>
          </cell>
        </row>
        <row r="80">
          <cell r="A80" t="str">
            <v>ESPECIARIAS</v>
          </cell>
          <cell r="B80" t="str">
            <v>(2º Nível) ESPECIARIAS</v>
          </cell>
          <cell r="C80">
            <v>63993170</v>
          </cell>
          <cell r="D80">
            <v>30278281</v>
          </cell>
          <cell r="E80">
            <v>74461053</v>
          </cell>
          <cell r="F80">
            <v>28877560</v>
          </cell>
          <cell r="G80">
            <v>9972408</v>
          </cell>
          <cell r="H80">
            <v>4130111</v>
          </cell>
          <cell r="I80">
            <v>11826326</v>
          </cell>
          <cell r="J80">
            <v>5360757</v>
          </cell>
        </row>
        <row r="81">
          <cell r="A81" t="str">
            <v>EXTRATOS DE CAFÉ E SUCEDÂNEOS DO CAFÉ</v>
          </cell>
          <cell r="B81" t="str">
            <v>(2º Nível) EXTRATOS DE CAFÉ E SUCEDÂNEOS DO CAFÉ</v>
          </cell>
          <cell r="C81">
            <v>130599817</v>
          </cell>
          <cell r="D81">
            <v>23023035</v>
          </cell>
          <cell r="E81">
            <v>120911596</v>
          </cell>
          <cell r="F81">
            <v>22935530</v>
          </cell>
          <cell r="G81">
            <v>1921705</v>
          </cell>
          <cell r="H81">
            <v>197445</v>
          </cell>
          <cell r="I81">
            <v>1889233</v>
          </cell>
          <cell r="J81">
            <v>199214</v>
          </cell>
        </row>
        <row r="82">
          <cell r="A82" t="str">
            <v>EXTRATOS TANANTES E TINTORIAIS,  TANINOS E SEUS DERIVADOS,  MAT. CORANTES DE ORIG. VEG.</v>
          </cell>
          <cell r="B82" t="str">
            <v>(2º Nível) EXTRATOS TANANTES E TINTORIAIS,  TANINOS E SEUS DERIVADOS,  MAT. CORANTES DE ORIG. VEG.</v>
          </cell>
          <cell r="C82">
            <v>12598303</v>
          </cell>
          <cell r="D82">
            <v>7001952</v>
          </cell>
          <cell r="E82">
            <v>11686978</v>
          </cell>
          <cell r="F82">
            <v>6599447</v>
          </cell>
          <cell r="G82">
            <v>4568040</v>
          </cell>
          <cell r="H82">
            <v>865881</v>
          </cell>
          <cell r="I82">
            <v>4696669</v>
          </cell>
          <cell r="J82">
            <v>1073727</v>
          </cell>
        </row>
        <row r="83">
          <cell r="A83" t="str">
            <v>FARELO DE SOJA</v>
          </cell>
          <cell r="B83" t="str">
            <v>(2º Nível) FARELO DE SOJA</v>
          </cell>
          <cell r="C83">
            <v>1129022609</v>
          </cell>
          <cell r="D83">
            <v>3298752948</v>
          </cell>
          <cell r="E83">
            <v>1454017777</v>
          </cell>
          <cell r="F83">
            <v>3297780434</v>
          </cell>
          <cell r="G83">
            <v>182038</v>
          </cell>
          <cell r="H83">
            <v>69650</v>
          </cell>
          <cell r="I83">
            <v>145854</v>
          </cell>
          <cell r="J83">
            <v>39334</v>
          </cell>
        </row>
        <row r="84">
          <cell r="A84" t="str">
            <v>FIGOS</v>
          </cell>
          <cell r="B84" t="str">
            <v>(2º Nível) FIGOS</v>
          </cell>
          <cell r="C84">
            <v>1630111</v>
          </cell>
          <cell r="D84">
            <v>459650</v>
          </cell>
          <cell r="E84">
            <v>1821232</v>
          </cell>
          <cell r="F84">
            <v>518673</v>
          </cell>
          <cell r="G84">
            <v>83757</v>
          </cell>
          <cell r="H84">
            <v>24000</v>
          </cell>
          <cell r="I84">
            <v>56846</v>
          </cell>
          <cell r="J84">
            <v>14000</v>
          </cell>
        </row>
        <row r="85">
          <cell r="A85" t="str">
            <v>FUMO NÃO MANUFATURADO E DESPERDÍCIOS DE FUMO</v>
          </cell>
          <cell r="B85" t="str">
            <v>(2º Nível) FUMO NÃO MANUFATURADO E DESPERDÍCIOS DE FUMO</v>
          </cell>
          <cell r="C85">
            <v>329817328</v>
          </cell>
          <cell r="D85">
            <v>89696169</v>
          </cell>
          <cell r="E85">
            <v>392943933</v>
          </cell>
          <cell r="F85">
            <v>127703842</v>
          </cell>
          <cell r="G85">
            <v>5598605</v>
          </cell>
          <cell r="H85">
            <v>1780895</v>
          </cell>
          <cell r="I85">
            <v>5614681</v>
          </cell>
          <cell r="J85">
            <v>1622810</v>
          </cell>
        </row>
        <row r="86">
          <cell r="A86" t="str">
            <v>GALOS E GALINHAS VIVOS</v>
          </cell>
          <cell r="B86" t="str">
            <v>(2º Nível) GALOS E GALINHAS VIVOS</v>
          </cell>
          <cell r="C86">
            <v>19168110</v>
          </cell>
          <cell r="D86">
            <v>300765</v>
          </cell>
          <cell r="E86">
            <v>23504734</v>
          </cell>
          <cell r="F86">
            <v>315504</v>
          </cell>
          <cell r="G86">
            <v>0</v>
          </cell>
          <cell r="H86">
            <v>0</v>
          </cell>
          <cell r="I86">
            <v>135994</v>
          </cell>
          <cell r="J86">
            <v>358</v>
          </cell>
        </row>
        <row r="87">
          <cell r="A87" t="str">
            <v>GOIABAS</v>
          </cell>
          <cell r="B87" t="str">
            <v>(2º Nível) GOIABAS</v>
          </cell>
          <cell r="C87">
            <v>114632</v>
          </cell>
          <cell r="D87">
            <v>43866</v>
          </cell>
          <cell r="E87">
            <v>224603</v>
          </cell>
          <cell r="F87">
            <v>94234</v>
          </cell>
        </row>
        <row r="88">
          <cell r="A88" t="str">
            <v>GOMAS, RESINAS E DEMAIS SUCOS E EXTRATOS VEGETAIS</v>
          </cell>
          <cell r="B88" t="str">
            <v>(2º Nível) GOMAS, RESINAS E DEMAIS SUCOS E EXTRATOS VEGETAIS</v>
          </cell>
          <cell r="C88">
            <v>34848142</v>
          </cell>
          <cell r="D88">
            <v>10485501</v>
          </cell>
          <cell r="E88">
            <v>32409098</v>
          </cell>
          <cell r="F88">
            <v>12265705</v>
          </cell>
          <cell r="G88">
            <v>33099370</v>
          </cell>
          <cell r="H88">
            <v>3479314</v>
          </cell>
          <cell r="I88">
            <v>39062076</v>
          </cell>
          <cell r="J88">
            <v>4076263</v>
          </cell>
        </row>
        <row r="89">
          <cell r="A89" t="str">
            <v>GORDURAS e OLEOS DE ORIGEM ANIMAL</v>
          </cell>
          <cell r="B89" t="str">
            <v>(2º Nível) GORDURAS e OLEOS DE ORIGEM ANIMAL</v>
          </cell>
          <cell r="C89">
            <v>3918194</v>
          </cell>
          <cell r="D89">
            <v>2394358</v>
          </cell>
          <cell r="E89">
            <v>8005451</v>
          </cell>
          <cell r="F89">
            <v>5856412</v>
          </cell>
          <cell r="G89">
            <v>13818156</v>
          </cell>
          <cell r="H89">
            <v>16365139</v>
          </cell>
          <cell r="I89">
            <v>26833586</v>
          </cell>
          <cell r="J89">
            <v>31239309</v>
          </cell>
        </row>
        <row r="90">
          <cell r="A90" t="str">
            <v>IOGURTE E LEITELHO</v>
          </cell>
          <cell r="B90" t="str">
            <v>(2º Nível) IOGURTE E LEITELHO</v>
          </cell>
          <cell r="C90">
            <v>280380</v>
          </cell>
          <cell r="D90">
            <v>209262</v>
          </cell>
          <cell r="E90">
            <v>218709</v>
          </cell>
          <cell r="F90">
            <v>177605</v>
          </cell>
          <cell r="G90">
            <v>573901</v>
          </cell>
          <cell r="H90">
            <v>136041</v>
          </cell>
          <cell r="I90">
            <v>2353369</v>
          </cell>
          <cell r="J90">
            <v>744157</v>
          </cell>
        </row>
        <row r="91">
          <cell r="A91" t="str">
            <v>KIWIS</v>
          </cell>
          <cell r="B91" t="str">
            <v>(2º Nível) KIWIS</v>
          </cell>
          <cell r="C91">
            <v>42611</v>
          </cell>
          <cell r="D91">
            <v>12057</v>
          </cell>
          <cell r="E91">
            <v>26300</v>
          </cell>
          <cell r="F91">
            <v>8943</v>
          </cell>
          <cell r="G91">
            <v>10759402</v>
          </cell>
          <cell r="H91">
            <v>6365400</v>
          </cell>
          <cell r="I91">
            <v>10050100</v>
          </cell>
          <cell r="J91">
            <v>5259136</v>
          </cell>
        </row>
        <row r="92">
          <cell r="A92" t="str">
            <v>LÃ OU PELOS FINOS E PRODUTOS TÊXTEIS DE LÃ OU PELOS FINOS</v>
          </cell>
          <cell r="B92" t="str">
            <v>(2º Nível) LÃ OU PELOS FINOS E PRODUTOS TÊXTEIS DE LÃ OU PELOS FINOS</v>
          </cell>
          <cell r="C92">
            <v>8563043</v>
          </cell>
          <cell r="D92">
            <v>2311979</v>
          </cell>
          <cell r="E92">
            <v>4683575</v>
          </cell>
          <cell r="F92">
            <v>1616211</v>
          </cell>
          <cell r="G92">
            <v>5079459</v>
          </cell>
          <cell r="H92">
            <v>319568</v>
          </cell>
          <cell r="I92">
            <v>2539521</v>
          </cell>
          <cell r="J92">
            <v>124860</v>
          </cell>
        </row>
        <row r="93">
          <cell r="A93" t="str">
            <v>LARANJAS</v>
          </cell>
          <cell r="B93" t="str">
            <v>(2º Nível) LARANJAS</v>
          </cell>
          <cell r="C93">
            <v>75903</v>
          </cell>
          <cell r="D93">
            <v>95563</v>
          </cell>
          <cell r="E93">
            <v>594242</v>
          </cell>
          <cell r="F93">
            <v>2845887</v>
          </cell>
          <cell r="G93">
            <v>6880613</v>
          </cell>
          <cell r="H93">
            <v>8176552</v>
          </cell>
          <cell r="I93">
            <v>7354499</v>
          </cell>
          <cell r="J93">
            <v>8142081</v>
          </cell>
        </row>
        <row r="94">
          <cell r="A94" t="str">
            <v>LEITE CONDENSADO E CREME DE LEITE</v>
          </cell>
          <cell r="B94" t="str">
            <v>(2º Nível) LEITE CONDENSADO E CREME DE LEITE</v>
          </cell>
          <cell r="C94">
            <v>8264140</v>
          </cell>
          <cell r="D94">
            <v>4205903</v>
          </cell>
          <cell r="E94">
            <v>8277860</v>
          </cell>
          <cell r="F94">
            <v>4371808</v>
          </cell>
        </row>
        <row r="95">
          <cell r="A95" t="str">
            <v>LEITE FLUIDO E LEITE EM PÓ</v>
          </cell>
          <cell r="B95" t="str">
            <v>(2º Nível) LEITE FLUIDO E LEITE EM PÓ</v>
          </cell>
          <cell r="C95">
            <v>3597986</v>
          </cell>
          <cell r="D95">
            <v>1571664</v>
          </cell>
          <cell r="E95">
            <v>781287</v>
          </cell>
          <cell r="F95">
            <v>1031004</v>
          </cell>
          <cell r="G95">
            <v>50766779</v>
          </cell>
          <cell r="H95">
            <v>16635085</v>
          </cell>
          <cell r="I95">
            <v>90307245</v>
          </cell>
          <cell r="J95">
            <v>30201745</v>
          </cell>
        </row>
        <row r="96">
          <cell r="A96" t="str">
            <v>LIMÕES E LIMAS</v>
          </cell>
          <cell r="B96" t="str">
            <v>(2º Nível) LIMÕES E LIMAS</v>
          </cell>
          <cell r="C96">
            <v>26450603</v>
          </cell>
          <cell r="D96">
            <v>34751006</v>
          </cell>
          <cell r="E96">
            <v>25055088</v>
          </cell>
          <cell r="F96">
            <v>30824199</v>
          </cell>
          <cell r="G96">
            <v>809721</v>
          </cell>
          <cell r="H96">
            <v>669379</v>
          </cell>
          <cell r="I96">
            <v>871837</v>
          </cell>
          <cell r="J96">
            <v>791507</v>
          </cell>
        </row>
        <row r="97">
          <cell r="A97" t="str">
            <v>LINHO E PRODUTOS DE LINHO</v>
          </cell>
          <cell r="B97" t="str">
            <v>(2º Nível) LINHO E PRODUTOS DE LINHO</v>
          </cell>
          <cell r="C97">
            <v>275195</v>
          </cell>
          <cell r="D97">
            <v>16057</v>
          </cell>
          <cell r="E97">
            <v>417271</v>
          </cell>
          <cell r="F97">
            <v>31117</v>
          </cell>
          <cell r="G97">
            <v>3678483</v>
          </cell>
          <cell r="H97">
            <v>495225</v>
          </cell>
          <cell r="I97">
            <v>3953666</v>
          </cell>
          <cell r="J97">
            <v>572413</v>
          </cell>
        </row>
        <row r="98">
          <cell r="A98" t="str">
            <v>MAÇÃS</v>
          </cell>
          <cell r="B98" t="str">
            <v>(2º Nível) MAÇÃS</v>
          </cell>
          <cell r="C98">
            <v>11026494</v>
          </cell>
          <cell r="D98">
            <v>16021841</v>
          </cell>
          <cell r="E98">
            <v>23273350</v>
          </cell>
          <cell r="F98">
            <v>30237074</v>
          </cell>
          <cell r="G98">
            <v>16960470</v>
          </cell>
          <cell r="H98">
            <v>19179864</v>
          </cell>
          <cell r="I98">
            <v>14686232</v>
          </cell>
          <cell r="J98">
            <v>13747888</v>
          </cell>
        </row>
        <row r="99">
          <cell r="A99" t="str">
            <v>MADEIRA</v>
          </cell>
          <cell r="B99" t="str">
            <v>(2º Nível) MADEIRA</v>
          </cell>
          <cell r="C99">
            <v>800804642</v>
          </cell>
          <cell r="D99">
            <v>1885276174</v>
          </cell>
          <cell r="E99">
            <v>1019227917</v>
          </cell>
          <cell r="F99">
            <v>2342892890</v>
          </cell>
          <cell r="G99">
            <v>30646510</v>
          </cell>
          <cell r="H99">
            <v>24358593</v>
          </cell>
          <cell r="I99">
            <v>40143283</v>
          </cell>
          <cell r="J99">
            <v>37157732</v>
          </cell>
        </row>
        <row r="100">
          <cell r="A100" t="str">
            <v>MAMÕES (PAPAIA)</v>
          </cell>
          <cell r="B100" t="str">
            <v>(2º Nível) MAMÕES (PAPAIA)</v>
          </cell>
          <cell r="C100">
            <v>12368115</v>
          </cell>
          <cell r="D100">
            <v>12933209</v>
          </cell>
          <cell r="E100">
            <v>12948986</v>
          </cell>
          <cell r="F100">
            <v>12947321</v>
          </cell>
        </row>
        <row r="101">
          <cell r="A101" t="str">
            <v>MANGAS</v>
          </cell>
          <cell r="B101" t="str">
            <v>(2º Nível) MANGAS</v>
          </cell>
          <cell r="C101">
            <v>25025969</v>
          </cell>
          <cell r="D101">
            <v>25056009</v>
          </cell>
          <cell r="E101">
            <v>26836404</v>
          </cell>
          <cell r="F101">
            <v>25898958</v>
          </cell>
        </row>
        <row r="102">
          <cell r="A102" t="str">
            <v>MANGOSTOES</v>
          </cell>
          <cell r="B102" t="str">
            <v>(2º Nível) MANGOSTOES</v>
          </cell>
          <cell r="C102">
            <v>1647</v>
          </cell>
          <cell r="D102">
            <v>617</v>
          </cell>
          <cell r="E102">
            <v>262</v>
          </cell>
          <cell r="F102">
            <v>335</v>
          </cell>
        </row>
        <row r="103">
          <cell r="A103" t="str">
            <v>MANTEIGA E DEMAIS GORDURAS LÁCTEAS</v>
          </cell>
          <cell r="B103" t="str">
            <v>(2º Nível) MANTEIGA E DEMAIS GORDURAS LÁCTEAS</v>
          </cell>
          <cell r="C103">
            <v>486797</v>
          </cell>
          <cell r="D103">
            <v>101074</v>
          </cell>
          <cell r="E103">
            <v>271064</v>
          </cell>
          <cell r="F103">
            <v>62641</v>
          </cell>
          <cell r="G103">
            <v>1998743</v>
          </cell>
          <cell r="H103">
            <v>345592</v>
          </cell>
          <cell r="I103">
            <v>7450833</v>
          </cell>
          <cell r="J103">
            <v>1775283</v>
          </cell>
        </row>
        <row r="104">
          <cell r="A104" t="str">
            <v>MEL NATURAL</v>
          </cell>
          <cell r="B104" t="str">
            <v>(2º Nível) MEL NATURAL</v>
          </cell>
          <cell r="C104">
            <v>14356527</v>
          </cell>
          <cell r="D104">
            <v>7455833</v>
          </cell>
          <cell r="E104">
            <v>45514158</v>
          </cell>
          <cell r="F104">
            <v>13699754</v>
          </cell>
          <cell r="G104">
            <v>639</v>
          </cell>
          <cell r="H104">
            <v>10</v>
          </cell>
          <cell r="I104">
            <v>174</v>
          </cell>
          <cell r="J104">
            <v>9</v>
          </cell>
        </row>
        <row r="105">
          <cell r="A105" t="str">
            <v>MELANCIAS</v>
          </cell>
          <cell r="B105" t="str">
            <v>(2º Nível) MELANCIAS</v>
          </cell>
          <cell r="C105">
            <v>9694889</v>
          </cell>
          <cell r="D105">
            <v>22141408</v>
          </cell>
          <cell r="E105">
            <v>11738984</v>
          </cell>
          <cell r="F105">
            <v>25232677</v>
          </cell>
        </row>
        <row r="106">
          <cell r="A106" t="str">
            <v>MELÕES</v>
          </cell>
          <cell r="B106" t="str">
            <v>(2º Nível) MELÕES</v>
          </cell>
          <cell r="C106">
            <v>43443820</v>
          </cell>
          <cell r="D106">
            <v>75649328</v>
          </cell>
          <cell r="E106">
            <v>45867819</v>
          </cell>
          <cell r="F106">
            <v>73826292</v>
          </cell>
        </row>
        <row r="107">
          <cell r="A107" t="str">
            <v>MORANGOS</v>
          </cell>
          <cell r="B107" t="str">
            <v>(2º Nível) MORANGOS</v>
          </cell>
          <cell r="C107">
            <v>118371</v>
          </cell>
          <cell r="D107">
            <v>51380</v>
          </cell>
          <cell r="E107">
            <v>34027</v>
          </cell>
          <cell r="F107">
            <v>9983</v>
          </cell>
          <cell r="G107">
            <v>2393640</v>
          </cell>
          <cell r="H107">
            <v>1838921</v>
          </cell>
          <cell r="I107">
            <v>1599311</v>
          </cell>
          <cell r="J107">
            <v>1243096</v>
          </cell>
        </row>
        <row r="108">
          <cell r="A108" t="str">
            <v>NOZES E CASTANHAS</v>
          </cell>
          <cell r="B108" t="str">
            <v>(2º Nível) NOZES E CASTANHAS</v>
          </cell>
          <cell r="C108">
            <v>34092653</v>
          </cell>
          <cell r="D108">
            <v>7631998</v>
          </cell>
          <cell r="E108">
            <v>25457685</v>
          </cell>
          <cell r="F108">
            <v>6967606</v>
          </cell>
          <cell r="G108">
            <v>18896825</v>
          </cell>
          <cell r="H108">
            <v>2875593</v>
          </cell>
          <cell r="I108">
            <v>17333897</v>
          </cell>
          <cell r="J108">
            <v>2924471</v>
          </cell>
        </row>
        <row r="109">
          <cell r="A109" t="str">
            <v>OLEO DE SOJA</v>
          </cell>
          <cell r="B109" t="str">
            <v>(2º Nível) OLEO DE SOJA</v>
          </cell>
          <cell r="C109">
            <v>155418900</v>
          </cell>
          <cell r="D109">
            <v>199984111</v>
          </cell>
          <cell r="E109">
            <v>216212192</v>
          </cell>
          <cell r="F109">
            <v>210759021</v>
          </cell>
          <cell r="G109">
            <v>14415993</v>
          </cell>
          <cell r="H109">
            <v>19034124</v>
          </cell>
          <cell r="I109">
            <v>69134142</v>
          </cell>
          <cell r="J109">
            <v>77707121</v>
          </cell>
        </row>
        <row r="110">
          <cell r="A110" t="str">
            <v>OLEOS ESSENCIAIS</v>
          </cell>
          <cell r="B110" t="str">
            <v>(2º Nível) OLEOS ESSENCIAIS</v>
          </cell>
          <cell r="C110">
            <v>71087907</v>
          </cell>
          <cell r="D110">
            <v>21410564</v>
          </cell>
          <cell r="E110">
            <v>70519489</v>
          </cell>
          <cell r="F110">
            <v>13989373</v>
          </cell>
          <cell r="G110">
            <v>19019434</v>
          </cell>
          <cell r="H110">
            <v>567482</v>
          </cell>
          <cell r="I110">
            <v>23929258</v>
          </cell>
          <cell r="J110">
            <v>627264</v>
          </cell>
        </row>
        <row r="111">
          <cell r="A111" t="str">
            <v>OLEOS VEGETAIS</v>
          </cell>
          <cell r="B111" t="str">
            <v>(2º Nível) OLEOS VEGETAIS</v>
          </cell>
          <cell r="C111">
            <v>45444477</v>
          </cell>
          <cell r="D111">
            <v>115380425</v>
          </cell>
          <cell r="E111">
            <v>68197133</v>
          </cell>
          <cell r="F111">
            <v>107239640</v>
          </cell>
          <cell r="G111">
            <v>243212931</v>
          </cell>
          <cell r="H111">
            <v>168658118</v>
          </cell>
          <cell r="I111">
            <v>321722829</v>
          </cell>
          <cell r="J111">
            <v>232699714</v>
          </cell>
        </row>
        <row r="112">
          <cell r="A112" t="str">
            <v>OSSOS, OSSEÍNAS, CARAPAÇAS E FARINHAS DE CARNE E MIUDEZAS</v>
          </cell>
          <cell r="B112" t="str">
            <v>(2º Nível) OSSOS, OSSEÍNAS, CARAPAÇAS E FARINHAS DE CARNE E MIUDEZAS</v>
          </cell>
          <cell r="C112">
            <v>30625244</v>
          </cell>
          <cell r="D112">
            <v>48879546</v>
          </cell>
          <cell r="E112">
            <v>29555248</v>
          </cell>
          <cell r="F112">
            <v>44418671</v>
          </cell>
          <cell r="G112">
            <v>1787922</v>
          </cell>
          <cell r="H112">
            <v>1473080</v>
          </cell>
          <cell r="I112">
            <v>3757404</v>
          </cell>
          <cell r="J112">
            <v>5749264</v>
          </cell>
        </row>
        <row r="113">
          <cell r="A113" t="str">
            <v>OUTRAS FRUTAS</v>
          </cell>
          <cell r="B113" t="str">
            <v>(2º Nível) OUTRAS FRUTAS</v>
          </cell>
          <cell r="C113">
            <v>4034653</v>
          </cell>
          <cell r="D113">
            <v>2248145</v>
          </cell>
          <cell r="E113">
            <v>4136322</v>
          </cell>
          <cell r="F113">
            <v>2274683</v>
          </cell>
          <cell r="G113">
            <v>16652393</v>
          </cell>
          <cell r="H113">
            <v>12829642</v>
          </cell>
          <cell r="I113">
            <v>15418125</v>
          </cell>
          <cell r="J113">
            <v>11970325</v>
          </cell>
        </row>
        <row r="114">
          <cell r="A114" t="str">
            <v>OUTROS ANIMAIS VIVOS</v>
          </cell>
          <cell r="B114" t="str">
            <v>(2º Nível) OUTROS ANIMAIS VIVOS</v>
          </cell>
          <cell r="C114">
            <v>17399</v>
          </cell>
          <cell r="D114">
            <v>370</v>
          </cell>
          <cell r="E114">
            <v>56660</v>
          </cell>
          <cell r="F114">
            <v>650</v>
          </cell>
          <cell r="G114">
            <v>95674</v>
          </cell>
          <cell r="H114">
            <v>76</v>
          </cell>
          <cell r="I114">
            <v>39346</v>
          </cell>
          <cell r="J114">
            <v>87</v>
          </cell>
        </row>
        <row r="115">
          <cell r="A115" t="str">
            <v>OUTROS COUROS E PELES</v>
          </cell>
          <cell r="B115" t="str">
            <v>(2º Nível) OUTROS COUROS E PELES</v>
          </cell>
          <cell r="C115">
            <v>1629755</v>
          </cell>
          <cell r="D115">
            <v>268907</v>
          </cell>
          <cell r="E115">
            <v>1985162</v>
          </cell>
          <cell r="F115">
            <v>324642</v>
          </cell>
          <cell r="G115">
            <v>262516</v>
          </cell>
          <cell r="H115">
            <v>101007</v>
          </cell>
          <cell r="I115">
            <v>116849</v>
          </cell>
          <cell r="J115">
            <v>165216</v>
          </cell>
        </row>
        <row r="116">
          <cell r="A116" t="str">
            <v>OUTROS PRODUTOS ALIMENTÍCIOS</v>
          </cell>
          <cell r="B116" t="str">
            <v>(2º Nível) OUTROS PRODUTOS ALIMENTÍCIOS</v>
          </cell>
          <cell r="C116">
            <v>92939835</v>
          </cell>
          <cell r="D116">
            <v>40595583</v>
          </cell>
          <cell r="E116">
            <v>90220506</v>
          </cell>
          <cell r="F116">
            <v>42084213</v>
          </cell>
          <cell r="G116">
            <v>77953035</v>
          </cell>
          <cell r="H116">
            <v>21392064</v>
          </cell>
          <cell r="I116">
            <v>78246770</v>
          </cell>
          <cell r="J116">
            <v>21711538</v>
          </cell>
        </row>
        <row r="117">
          <cell r="A117" t="str">
            <v>OUTROS PRODUTOS DE ORIGEM ANIMAL</v>
          </cell>
          <cell r="B117" t="str">
            <v>(2º Nível) OUTROS PRODUTOS DE ORIGEM ANIMAL</v>
          </cell>
          <cell r="C117">
            <v>44247157</v>
          </cell>
          <cell r="D117">
            <v>21359232</v>
          </cell>
          <cell r="E117">
            <v>48617079</v>
          </cell>
          <cell r="F117">
            <v>19547450</v>
          </cell>
          <cell r="G117">
            <v>3564001</v>
          </cell>
          <cell r="H117">
            <v>3937229</v>
          </cell>
          <cell r="I117">
            <v>4769435</v>
          </cell>
          <cell r="J117">
            <v>5514428</v>
          </cell>
        </row>
        <row r="118">
          <cell r="A118" t="str">
            <v>OUTROS PRODUTOS DE ORIGEM VEGETAL</v>
          </cell>
          <cell r="B118" t="str">
            <v>(2º Nível) OUTROS PRODUTOS DE ORIGEM VEGETAL</v>
          </cell>
          <cell r="C118">
            <v>62798867</v>
          </cell>
          <cell r="D118">
            <v>41950404</v>
          </cell>
          <cell r="E118">
            <v>64751993</v>
          </cell>
          <cell r="F118">
            <v>85112505</v>
          </cell>
          <cell r="G118">
            <v>15674732</v>
          </cell>
          <cell r="H118">
            <v>11831761</v>
          </cell>
          <cell r="I118">
            <v>16497268</v>
          </cell>
          <cell r="J118">
            <v>10763493</v>
          </cell>
        </row>
        <row r="119">
          <cell r="A119" t="str">
            <v>OUTROS PRODUTOS HORTÍCOLAS, LEGUMINOSAS, RAÍZES E TUBÉRCULOS</v>
          </cell>
          <cell r="B119" t="str">
            <v>(2º Nível) OUTROS PRODUTOS HORTÍCOLAS, LEGUMINOSAS, RAÍZES E TUBÉRCULOS</v>
          </cell>
          <cell r="C119">
            <v>18573</v>
          </cell>
          <cell r="D119">
            <v>15696</v>
          </cell>
          <cell r="E119">
            <v>67209</v>
          </cell>
          <cell r="F119">
            <v>51589</v>
          </cell>
          <cell r="G119">
            <v>11380</v>
          </cell>
          <cell r="H119">
            <v>252550</v>
          </cell>
          <cell r="I119">
            <v>2292</v>
          </cell>
          <cell r="J119">
            <v>127</v>
          </cell>
        </row>
        <row r="120">
          <cell r="A120" t="str">
            <v>OUTROS SUCOS</v>
          </cell>
          <cell r="B120" t="str">
            <v>(2º Nível) OUTROS SUCOS</v>
          </cell>
          <cell r="C120">
            <v>544242</v>
          </cell>
          <cell r="D120">
            <v>314304</v>
          </cell>
          <cell r="E120">
            <v>743085</v>
          </cell>
          <cell r="F120">
            <v>342680</v>
          </cell>
          <cell r="G120">
            <v>211164</v>
          </cell>
          <cell r="H120">
            <v>100351</v>
          </cell>
          <cell r="I120">
            <v>204193</v>
          </cell>
          <cell r="J120">
            <v>100045</v>
          </cell>
        </row>
        <row r="121">
          <cell r="A121" t="str">
            <v>OVINOS E CAPRINOS VIVOS</v>
          </cell>
          <cell r="B121" t="str">
            <v>(2º Nível) OVINOS E CAPRINOS VIVOS</v>
          </cell>
          <cell r="G121">
            <v>1800</v>
          </cell>
          <cell r="H121">
            <v>395</v>
          </cell>
          <cell r="I121">
            <v>0</v>
          </cell>
          <cell r="J121">
            <v>0</v>
          </cell>
        </row>
        <row r="122">
          <cell r="A122" t="str">
            <v>OVOS E GEMAS</v>
          </cell>
          <cell r="B122" t="str">
            <v>(2º Nível) OVOS E GEMAS</v>
          </cell>
          <cell r="C122">
            <v>16812557</v>
          </cell>
          <cell r="D122">
            <v>5041076</v>
          </cell>
          <cell r="E122">
            <v>17056575</v>
          </cell>
          <cell r="F122">
            <v>6853295</v>
          </cell>
          <cell r="G122">
            <v>9083321</v>
          </cell>
          <cell r="H122">
            <v>59720</v>
          </cell>
          <cell r="I122">
            <v>10672751</v>
          </cell>
          <cell r="J122">
            <v>52864</v>
          </cell>
        </row>
        <row r="123">
          <cell r="A123" t="str">
            <v>PAPEL</v>
          </cell>
          <cell r="B123" t="str">
            <v>(2º Nível) PAPEL</v>
          </cell>
          <cell r="C123">
            <v>450546248</v>
          </cell>
          <cell r="D123">
            <v>519658166</v>
          </cell>
          <cell r="E123">
            <v>377111737</v>
          </cell>
          <cell r="F123">
            <v>459510928</v>
          </cell>
          <cell r="G123">
            <v>193598401</v>
          </cell>
          <cell r="H123">
            <v>166996364</v>
          </cell>
          <cell r="I123">
            <v>206733152</v>
          </cell>
          <cell r="J123">
            <v>199435600</v>
          </cell>
        </row>
        <row r="124">
          <cell r="A124" t="str">
            <v>PEIXES</v>
          </cell>
          <cell r="B124" t="str">
            <v>(2º Nível) PEIXES</v>
          </cell>
          <cell r="C124">
            <v>39362590</v>
          </cell>
          <cell r="D124">
            <v>9822811</v>
          </cell>
          <cell r="E124">
            <v>37729122</v>
          </cell>
          <cell r="F124">
            <v>8522300</v>
          </cell>
          <cell r="G124">
            <v>346214290</v>
          </cell>
          <cell r="H124">
            <v>100482002</v>
          </cell>
          <cell r="I124">
            <v>300368112</v>
          </cell>
          <cell r="J124">
            <v>103316068</v>
          </cell>
        </row>
        <row r="125">
          <cell r="A125" t="str">
            <v>PENAS, PELES, CERDAS E PÊLOS ANIMAIS</v>
          </cell>
          <cell r="B125" t="str">
            <v>(2º Nível) PENAS, PELES, CERDAS E PÊLOS ANIMAIS</v>
          </cell>
          <cell r="C125">
            <v>1433335</v>
          </cell>
          <cell r="D125">
            <v>3619941</v>
          </cell>
          <cell r="E125">
            <v>1454104</v>
          </cell>
          <cell r="F125">
            <v>2167542</v>
          </cell>
          <cell r="G125">
            <v>816648</v>
          </cell>
          <cell r="H125">
            <v>219437</v>
          </cell>
          <cell r="I125">
            <v>815851</v>
          </cell>
          <cell r="J125">
            <v>191290</v>
          </cell>
        </row>
        <row r="126">
          <cell r="A126" t="str">
            <v>PÊRAS</v>
          </cell>
          <cell r="B126" t="str">
            <v>(2º Nível) PÊRAS</v>
          </cell>
          <cell r="C126">
            <v>55176</v>
          </cell>
          <cell r="D126">
            <v>23640</v>
          </cell>
          <cell r="E126">
            <v>37383</v>
          </cell>
          <cell r="F126">
            <v>15996</v>
          </cell>
          <cell r="G126">
            <v>28359440</v>
          </cell>
          <cell r="H126">
            <v>35480521</v>
          </cell>
          <cell r="I126">
            <v>23582845</v>
          </cell>
          <cell r="J126">
            <v>32827417</v>
          </cell>
        </row>
        <row r="127">
          <cell r="A127" t="str">
            <v>PÊSSEGOS</v>
          </cell>
          <cell r="B127" t="str">
            <v>(2º Nível) PÊSSEGOS</v>
          </cell>
          <cell r="C127">
            <v>217933</v>
          </cell>
          <cell r="D127">
            <v>197887</v>
          </cell>
          <cell r="E127">
            <v>933008</v>
          </cell>
          <cell r="F127">
            <v>996422</v>
          </cell>
          <cell r="G127">
            <v>5964196</v>
          </cell>
          <cell r="H127">
            <v>5215523</v>
          </cell>
          <cell r="I127">
            <v>4425128</v>
          </cell>
          <cell r="J127">
            <v>4249207</v>
          </cell>
        </row>
        <row r="128">
          <cell r="A128" t="str">
            <v>PLANTAS E PARTES PARA INDÚSTRIA, MEDICINA OU PERFUMARIA</v>
          </cell>
          <cell r="B128" t="str">
            <v>(2º Nível) PLANTAS E PARTES PARA INDÚSTRIA, MEDICINA OU PERFUMARIA</v>
          </cell>
          <cell r="C128">
            <v>2526867</v>
          </cell>
          <cell r="D128">
            <v>359762</v>
          </cell>
          <cell r="E128">
            <v>2339579</v>
          </cell>
          <cell r="F128">
            <v>398196</v>
          </cell>
          <cell r="G128">
            <v>15217025</v>
          </cell>
          <cell r="H128">
            <v>3110825</v>
          </cell>
          <cell r="I128">
            <v>17874820</v>
          </cell>
          <cell r="J128">
            <v>4086179</v>
          </cell>
        </row>
        <row r="129">
          <cell r="A129" t="str">
            <v>PLANTAS VIVAS NÃO ORNAMENTAIS</v>
          </cell>
          <cell r="B129" t="str">
            <v>(2º Nível) PLANTAS VIVAS NÃO ORNAMENTAIS</v>
          </cell>
          <cell r="C129">
            <v>233373</v>
          </cell>
          <cell r="D129">
            <v>28656</v>
          </cell>
          <cell r="E129">
            <v>281472</v>
          </cell>
          <cell r="F129">
            <v>81821</v>
          </cell>
          <cell r="G129">
            <v>1032763</v>
          </cell>
          <cell r="H129">
            <v>125827</v>
          </cell>
          <cell r="I129">
            <v>1954820</v>
          </cell>
          <cell r="J129">
            <v>213342</v>
          </cell>
        </row>
        <row r="130">
          <cell r="A130" t="str">
            <v>POMELOS</v>
          </cell>
          <cell r="B130" t="str">
            <v>(2º Nível) POMELOS</v>
          </cell>
          <cell r="C130">
            <v>16491</v>
          </cell>
          <cell r="D130">
            <v>5581</v>
          </cell>
          <cell r="E130">
            <v>5029</v>
          </cell>
          <cell r="F130">
            <v>1610</v>
          </cell>
          <cell r="G130">
            <v>107698</v>
          </cell>
          <cell r="H130">
            <v>101596</v>
          </cell>
          <cell r="I130">
            <v>92900</v>
          </cell>
          <cell r="J130">
            <v>82063</v>
          </cell>
        </row>
        <row r="131">
          <cell r="A131" t="str">
            <v>PREPARAÇÕES A BASE DE CEREAIS</v>
          </cell>
          <cell r="B131" t="str">
            <v>(2º Nível) PREPARAÇÕES A BASE DE CEREAIS</v>
          </cell>
          <cell r="C131">
            <v>50589077</v>
          </cell>
          <cell r="D131">
            <v>33304444</v>
          </cell>
          <cell r="E131">
            <v>65005058</v>
          </cell>
          <cell r="F131">
            <v>47021493</v>
          </cell>
          <cell r="G131">
            <v>51944701</v>
          </cell>
          <cell r="H131">
            <v>19706118</v>
          </cell>
          <cell r="I131">
            <v>47474727</v>
          </cell>
          <cell r="J131">
            <v>17372825</v>
          </cell>
        </row>
        <row r="132">
          <cell r="A132" t="str">
            <v>PREPARAÇÕES E CONSERVAS DE PEIXES, CRUSTÁCEOS E MOLUSCOS</v>
          </cell>
          <cell r="B132" t="str">
            <v>(2º Nível) PREPARAÇÕES E CONSERVAS DE PEIXES, CRUSTÁCEOS E MOLUSCOS</v>
          </cell>
          <cell r="C132">
            <v>2264746</v>
          </cell>
          <cell r="D132">
            <v>636381</v>
          </cell>
          <cell r="E132">
            <v>5339924</v>
          </cell>
          <cell r="F132">
            <v>1428723</v>
          </cell>
          <cell r="G132">
            <v>9760011</v>
          </cell>
          <cell r="H132">
            <v>3218887</v>
          </cell>
          <cell r="I132">
            <v>14950676</v>
          </cell>
          <cell r="J132">
            <v>5280570</v>
          </cell>
        </row>
        <row r="133">
          <cell r="A133" t="str">
            <v>PREPARAÇÕES P/ ELABORAÇÃO DE BEBIDAS</v>
          </cell>
          <cell r="B133" t="str">
            <v>(2º Nível) PREPARAÇÕES P/ ELABORAÇÃO DE BEBIDAS</v>
          </cell>
          <cell r="C133">
            <v>47349427</v>
          </cell>
          <cell r="D133">
            <v>3118554</v>
          </cell>
          <cell r="E133">
            <v>44432983</v>
          </cell>
          <cell r="F133">
            <v>3926040</v>
          </cell>
          <cell r="G133">
            <v>15496353</v>
          </cell>
          <cell r="H133">
            <v>1970247</v>
          </cell>
          <cell r="I133">
            <v>11485336</v>
          </cell>
          <cell r="J133">
            <v>1710190</v>
          </cell>
        </row>
        <row r="134">
          <cell r="A134" t="str">
            <v>PRODUTOS ANIMAIS PARA PREPARAÇÕES DE PRODUTOS FARMACEUT.</v>
          </cell>
          <cell r="B134" t="str">
            <v>(2º Nível) PRODUTOS ANIMAIS PARA PREPARAÇÕES DE PRODUTOS FARMACEUT.</v>
          </cell>
          <cell r="C134">
            <v>15926067</v>
          </cell>
          <cell r="D134">
            <v>366158</v>
          </cell>
          <cell r="E134">
            <v>21119941</v>
          </cell>
          <cell r="F134">
            <v>567943</v>
          </cell>
          <cell r="G134">
            <v>10928402</v>
          </cell>
          <cell r="H134">
            <v>802928</v>
          </cell>
          <cell r="I134">
            <v>7918005</v>
          </cell>
          <cell r="J134">
            <v>1742903</v>
          </cell>
        </row>
        <row r="135">
          <cell r="A135" t="str">
            <v>PRODUTOS DE CONFEITARIA</v>
          </cell>
          <cell r="B135" t="str">
            <v>(2º Nível) PRODUTOS DE CONFEITARIA</v>
          </cell>
          <cell r="C135">
            <v>31651557</v>
          </cell>
          <cell r="D135">
            <v>19186047</v>
          </cell>
          <cell r="E135">
            <v>37884620</v>
          </cell>
          <cell r="F135">
            <v>25030218</v>
          </cell>
          <cell r="G135">
            <v>10993176</v>
          </cell>
          <cell r="H135">
            <v>2308610</v>
          </cell>
          <cell r="I135">
            <v>8646378</v>
          </cell>
          <cell r="J135">
            <v>1735499</v>
          </cell>
        </row>
        <row r="136">
          <cell r="A136" t="str">
            <v>PRODUTOS DE COURO E PELETERIA</v>
          </cell>
          <cell r="B136" t="str">
            <v>(2º Nível) PRODUTOS DE COURO E PELETERIA</v>
          </cell>
          <cell r="C136">
            <v>95031782</v>
          </cell>
          <cell r="D136">
            <v>3203701</v>
          </cell>
          <cell r="E136">
            <v>76450124</v>
          </cell>
          <cell r="F136">
            <v>2979207</v>
          </cell>
          <cell r="G136">
            <v>30162297</v>
          </cell>
          <cell r="H136">
            <v>798325</v>
          </cell>
          <cell r="I136">
            <v>23591978</v>
          </cell>
          <cell r="J136">
            <v>601140</v>
          </cell>
        </row>
        <row r="137">
          <cell r="A137" t="str">
            <v>PRODUTOS DE FLORICULTURA</v>
          </cell>
          <cell r="B137" t="str">
            <v>(2º Nível) PRODUTOS DE FLORICULTURA</v>
          </cell>
          <cell r="C137">
            <v>1345230</v>
          </cell>
          <cell r="D137">
            <v>112049</v>
          </cell>
          <cell r="E137">
            <v>2064539</v>
          </cell>
          <cell r="F137">
            <v>188981</v>
          </cell>
          <cell r="G137">
            <v>7800953</v>
          </cell>
          <cell r="H137">
            <v>1011113</v>
          </cell>
          <cell r="I137">
            <v>7469525</v>
          </cell>
          <cell r="J137">
            <v>657312</v>
          </cell>
        </row>
        <row r="138">
          <cell r="A138" t="str">
            <v>PRODUTOS DIVERSOS DA INDÚSTRIA QUÍMICA, DE ORIGEM VEGETAL</v>
          </cell>
          <cell r="B138" t="str">
            <v>(2º Nível) PRODUTOS DIVERSOS DA INDÚSTRIA QUÍMICA, DE ORIGEM VEGETAL</v>
          </cell>
          <cell r="C138">
            <v>40389232</v>
          </cell>
          <cell r="D138">
            <v>35571479</v>
          </cell>
          <cell r="E138">
            <v>58176231</v>
          </cell>
          <cell r="F138">
            <v>39252583</v>
          </cell>
          <cell r="G138">
            <v>2819215</v>
          </cell>
          <cell r="H138">
            <v>1055090</v>
          </cell>
          <cell r="I138">
            <v>4406133</v>
          </cell>
          <cell r="J138">
            <v>1308999</v>
          </cell>
        </row>
        <row r="139">
          <cell r="A139" t="str">
            <v>PRODUTOS DO CACAU</v>
          </cell>
          <cell r="B139" t="str">
            <v>(2º Nível) PRODUTOS DO CACAU</v>
          </cell>
          <cell r="C139">
            <v>75065583</v>
          </cell>
          <cell r="D139">
            <v>18528097</v>
          </cell>
          <cell r="E139">
            <v>85594621</v>
          </cell>
          <cell r="F139">
            <v>21919788</v>
          </cell>
          <cell r="G139">
            <v>50547937</v>
          </cell>
          <cell r="H139">
            <v>14030653</v>
          </cell>
          <cell r="I139">
            <v>63430725</v>
          </cell>
          <cell r="J139">
            <v>19075510</v>
          </cell>
        </row>
        <row r="140">
          <cell r="A140" t="str">
            <v>PRODUTOS DO FUMO MANUFATURADOS</v>
          </cell>
          <cell r="B140" t="str">
            <v>(2º Nível) PRODUTOS DO FUMO MANUFATURADOS</v>
          </cell>
          <cell r="C140">
            <v>22029981</v>
          </cell>
          <cell r="D140">
            <v>4657092</v>
          </cell>
          <cell r="E140">
            <v>25454884</v>
          </cell>
          <cell r="F140">
            <v>6610638</v>
          </cell>
          <cell r="G140">
            <v>7328476</v>
          </cell>
          <cell r="H140">
            <v>1001651</v>
          </cell>
          <cell r="I140">
            <v>6858858</v>
          </cell>
          <cell r="J140">
            <v>824765</v>
          </cell>
        </row>
        <row r="141">
          <cell r="A141" t="str">
            <v>PRODUTOS E SUBPRODUTOS DA INDÚSTRIA DE MOAGEM</v>
          </cell>
          <cell r="B141" t="str">
            <v>(2º Nível) PRODUTOS E SUBPRODUTOS DA INDÚSTRIA DE MOAGEM</v>
          </cell>
          <cell r="C141">
            <v>39944298</v>
          </cell>
          <cell r="D141">
            <v>150762612</v>
          </cell>
          <cell r="E141">
            <v>28797379</v>
          </cell>
          <cell r="F141">
            <v>70022497</v>
          </cell>
          <cell r="G141">
            <v>139080379</v>
          </cell>
          <cell r="H141">
            <v>318302699</v>
          </cell>
          <cell r="I141">
            <v>216274825</v>
          </cell>
          <cell r="J141">
            <v>487382304</v>
          </cell>
        </row>
        <row r="142">
          <cell r="A142" t="str">
            <v>PRODUTOS HORTÍCOLAS, LEGUMINOSAS, RAÍZES E TUBÉRCULOS CONGELADOS</v>
          </cell>
          <cell r="B142" t="str">
            <v>(2º Nível) PRODUTOS HORTÍCOLAS, LEGUMINOSAS, RAÍZES E TUBÉRCULOS CONGELADOS</v>
          </cell>
          <cell r="C142">
            <v>115135</v>
          </cell>
          <cell r="D142">
            <v>74816</v>
          </cell>
          <cell r="E142">
            <v>136654</v>
          </cell>
          <cell r="F142">
            <v>143626</v>
          </cell>
          <cell r="G142">
            <v>5608468</v>
          </cell>
          <cell r="H142">
            <v>5605359</v>
          </cell>
          <cell r="I142">
            <v>5260523</v>
          </cell>
          <cell r="J142">
            <v>4728220</v>
          </cell>
        </row>
        <row r="143">
          <cell r="A143" t="str">
            <v>PRODUTOS HORTÍCOLAS, LEGUMINOSAS, RAÍZES E TUBÉRCULOS FRESCOS OU REFRIGERADOS</v>
          </cell>
          <cell r="B143" t="str">
            <v>(2º Nível) PRODUTOS HORTÍCOLAS, LEGUMINOSAS, RAÍZES E TUBÉRCULOS FRESCOS OU REFRIGERADOS</v>
          </cell>
          <cell r="C143">
            <v>6266005</v>
          </cell>
          <cell r="D143">
            <v>16030995</v>
          </cell>
          <cell r="E143">
            <v>6897118</v>
          </cell>
          <cell r="F143">
            <v>11871843</v>
          </cell>
          <cell r="G143">
            <v>104127385</v>
          </cell>
          <cell r="H143">
            <v>67077082</v>
          </cell>
          <cell r="I143">
            <v>65934777</v>
          </cell>
          <cell r="J143">
            <v>82358174</v>
          </cell>
        </row>
        <row r="144">
          <cell r="A144" t="str">
            <v>PRODUTOS HORTÍCOLAS, LEGUMINOSAS, RAÍZES E TUBÉRCULOS PREPARADOS OU CONSERVADOS</v>
          </cell>
          <cell r="B144" t="str">
            <v>(2º Nível) PRODUTOS HORTÍCOLAS, LEGUMINOSAS, RAÍZES E TUBÉRCULOS PREPARADOS OU CONSERVADOS</v>
          </cell>
          <cell r="C144">
            <v>13293820</v>
          </cell>
          <cell r="D144">
            <v>13091550</v>
          </cell>
          <cell r="E144">
            <v>17872178</v>
          </cell>
          <cell r="F144">
            <v>19927151</v>
          </cell>
          <cell r="G144">
            <v>132524446</v>
          </cell>
          <cell r="H144">
            <v>152762081</v>
          </cell>
          <cell r="I144">
            <v>128078292</v>
          </cell>
          <cell r="J144">
            <v>155052633</v>
          </cell>
        </row>
        <row r="145">
          <cell r="A145" t="str">
            <v>PRODUTOS HORTÍCOLAS, LEGUMINOSAS, RAÍZES E TUBÉRCULOS SECOS</v>
          </cell>
          <cell r="B145" t="str">
            <v>(2º Nível) PRODUTOS HORTÍCOLAS, LEGUMINOSAS, RAÍZES E TUBÉRCULOS SECOS</v>
          </cell>
          <cell r="C145">
            <v>6589965</v>
          </cell>
          <cell r="D145">
            <v>8359979</v>
          </cell>
          <cell r="E145">
            <v>27478714</v>
          </cell>
          <cell r="F145">
            <v>28382231</v>
          </cell>
          <cell r="G145">
            <v>25682675</v>
          </cell>
          <cell r="H145">
            <v>30108131</v>
          </cell>
          <cell r="I145">
            <v>24682201</v>
          </cell>
          <cell r="J145">
            <v>26476976</v>
          </cell>
        </row>
        <row r="146">
          <cell r="A146" t="str">
            <v>PSITACIFORMES (INCL.OS PAPAGAIOS,AS ARARAS,ETC) VIVOS</v>
          </cell>
          <cell r="B146" t="str">
            <v>(2º Nível) PSITACIFORMES (INCL.OS PAPAGAIOS,AS ARARAS,ETC) VIVOS</v>
          </cell>
          <cell r="C146">
            <v>57140</v>
          </cell>
          <cell r="D146">
            <v>10</v>
          </cell>
          <cell r="E146">
            <v>77945</v>
          </cell>
          <cell r="F146">
            <v>11</v>
          </cell>
          <cell r="G146">
            <v>1442</v>
          </cell>
          <cell r="H146">
            <v>10</v>
          </cell>
          <cell r="I146">
            <v>3566</v>
          </cell>
          <cell r="J146">
            <v>15</v>
          </cell>
        </row>
        <row r="147">
          <cell r="A147" t="str">
            <v>QUEIJOS</v>
          </cell>
          <cell r="B147" t="str">
            <v>(2º Nível) QUEIJOS</v>
          </cell>
          <cell r="C147">
            <v>4490942</v>
          </cell>
          <cell r="D147">
            <v>873461</v>
          </cell>
          <cell r="E147">
            <v>6072196</v>
          </cell>
          <cell r="F147">
            <v>1208497</v>
          </cell>
          <cell r="G147">
            <v>28790442</v>
          </cell>
          <cell r="H147">
            <v>6811723</v>
          </cell>
          <cell r="I147">
            <v>35001006</v>
          </cell>
          <cell r="J147">
            <v>8578602</v>
          </cell>
        </row>
        <row r="148">
          <cell r="A148" t="str">
            <v>RAÇÕES PARA ANIMAIS DOMÉSTICOS</v>
          </cell>
          <cell r="B148" t="str">
            <v>(2º Nível) RAÇÕES PARA ANIMAIS DOMÉSTICOS</v>
          </cell>
          <cell r="C148">
            <v>60785115</v>
          </cell>
          <cell r="D148">
            <v>62530910</v>
          </cell>
          <cell r="E148">
            <v>82384795</v>
          </cell>
          <cell r="F148">
            <v>83412208</v>
          </cell>
          <cell r="G148">
            <v>72058403</v>
          </cell>
          <cell r="H148">
            <v>38449533</v>
          </cell>
          <cell r="I148">
            <v>80525388</v>
          </cell>
          <cell r="J148">
            <v>39219646</v>
          </cell>
        </row>
        <row r="149">
          <cell r="A149" t="str">
            <v>RÉPTEIS VIVOS</v>
          </cell>
          <cell r="B149" t="str">
            <v>(2º Nível) RÉPTEIS VIVOS</v>
          </cell>
          <cell r="C149">
            <v>15556</v>
          </cell>
          <cell r="D149">
            <v>32</v>
          </cell>
          <cell r="E149">
            <v>60610</v>
          </cell>
          <cell r="F149">
            <v>258</v>
          </cell>
        </row>
        <row r="150">
          <cell r="A150" t="str">
            <v>SEDA E PRODUTOS DE SEDA</v>
          </cell>
          <cell r="B150" t="str">
            <v>(2º Nível) SEDA E PRODUTOS DE SEDA</v>
          </cell>
          <cell r="C150">
            <v>7706624</v>
          </cell>
          <cell r="D150">
            <v>144219</v>
          </cell>
          <cell r="E150">
            <v>5627894</v>
          </cell>
          <cell r="F150">
            <v>163961</v>
          </cell>
          <cell r="G150">
            <v>2285679</v>
          </cell>
          <cell r="H150">
            <v>14991</v>
          </cell>
          <cell r="I150">
            <v>1590030</v>
          </cell>
          <cell r="J150">
            <v>12117</v>
          </cell>
        </row>
        <row r="151">
          <cell r="A151" t="str">
            <v>SEMEN E EMBRIÕES</v>
          </cell>
          <cell r="B151" t="str">
            <v>(2º Nível) SEMEN E EMBRIÕES</v>
          </cell>
          <cell r="C151">
            <v>398149</v>
          </cell>
          <cell r="D151">
            <v>31</v>
          </cell>
          <cell r="E151">
            <v>595861</v>
          </cell>
          <cell r="F151">
            <v>52</v>
          </cell>
          <cell r="G151">
            <v>7683295</v>
          </cell>
          <cell r="H151">
            <v>1634</v>
          </cell>
          <cell r="I151">
            <v>8662405</v>
          </cell>
          <cell r="J151">
            <v>2176</v>
          </cell>
        </row>
        <row r="152">
          <cell r="A152" t="str">
            <v>SEMENTES</v>
          </cell>
          <cell r="B152" t="str">
            <v>(2º Nível) SEMENTES</v>
          </cell>
          <cell r="C152">
            <v>34764571</v>
          </cell>
          <cell r="D152">
            <v>8026548</v>
          </cell>
          <cell r="E152">
            <v>41199053</v>
          </cell>
          <cell r="F152">
            <v>8828806</v>
          </cell>
          <cell r="G152">
            <v>35774141</v>
          </cell>
          <cell r="H152">
            <v>8142284</v>
          </cell>
          <cell r="I152">
            <v>35438304</v>
          </cell>
          <cell r="J152">
            <v>8069306</v>
          </cell>
        </row>
        <row r="153">
          <cell r="A153" t="str">
            <v>SEMENTES E FARELOS DE OLEAGINOSAS (EXCLUI SOJA)</v>
          </cell>
          <cell r="B153" t="str">
            <v>(2º Nível) SEMENTES E FARELOS DE OLEAGINOSAS (EXCLUI SOJA)</v>
          </cell>
          <cell r="C153">
            <v>3966517</v>
          </cell>
          <cell r="D153">
            <v>9409903</v>
          </cell>
          <cell r="E153">
            <v>12409705</v>
          </cell>
          <cell r="F153">
            <v>17953764</v>
          </cell>
          <cell r="G153">
            <v>4117902</v>
          </cell>
          <cell r="H153">
            <v>3251392</v>
          </cell>
          <cell r="I153">
            <v>6494845</v>
          </cell>
          <cell r="J153">
            <v>6618403</v>
          </cell>
        </row>
        <row r="154">
          <cell r="A154" t="str">
            <v>SISAL E PRODUTOS DE SISAL</v>
          </cell>
          <cell r="B154" t="str">
            <v>(2º Nível) SISAL E PRODUTOS DE SISAL</v>
          </cell>
          <cell r="C154">
            <v>11030155</v>
          </cell>
          <cell r="D154">
            <v>6505342</v>
          </cell>
          <cell r="E154">
            <v>9209537</v>
          </cell>
          <cell r="F154">
            <v>6392305</v>
          </cell>
          <cell r="G154">
            <v>21870</v>
          </cell>
          <cell r="H154">
            <v>5864</v>
          </cell>
          <cell r="I154">
            <v>63351</v>
          </cell>
          <cell r="J154">
            <v>7612</v>
          </cell>
        </row>
        <row r="155">
          <cell r="A155" t="str">
            <v>SOJA EM GRÃOS</v>
          </cell>
          <cell r="B155" t="str">
            <v>(2º Nível) SOJA EM GRÃOS</v>
          </cell>
          <cell r="C155">
            <v>5940060924</v>
          </cell>
          <cell r="D155">
            <v>17084212051</v>
          </cell>
          <cell r="E155">
            <v>6421692019</v>
          </cell>
          <cell r="F155">
            <v>16204217293</v>
          </cell>
          <cell r="G155">
            <v>32884920</v>
          </cell>
          <cell r="H155">
            <v>105984649</v>
          </cell>
          <cell r="I155">
            <v>79049132</v>
          </cell>
          <cell r="J155">
            <v>211846022</v>
          </cell>
        </row>
        <row r="156">
          <cell r="A156" t="str">
            <v>SORO DE LEITE</v>
          </cell>
          <cell r="B156" t="str">
            <v>(2º Nível) SORO DE LEITE</v>
          </cell>
          <cell r="C156">
            <v>55134</v>
          </cell>
          <cell r="D156">
            <v>71293</v>
          </cell>
          <cell r="E156">
            <v>19386</v>
          </cell>
          <cell r="F156">
            <v>24778</v>
          </cell>
          <cell r="G156">
            <v>5818941</v>
          </cell>
          <cell r="H156">
            <v>4103700</v>
          </cell>
          <cell r="I156">
            <v>7560997</v>
          </cell>
          <cell r="J156">
            <v>4779489</v>
          </cell>
        </row>
        <row r="157">
          <cell r="A157" t="str">
            <v>SUCOS DE LARANJA</v>
          </cell>
          <cell r="B157" t="str">
            <v>(2º Nível) SUCOS DE LARANJA</v>
          </cell>
          <cell r="C157">
            <v>351965459</v>
          </cell>
          <cell r="D157">
            <v>461804640</v>
          </cell>
          <cell r="E157">
            <v>382266736</v>
          </cell>
          <cell r="F157">
            <v>520867685</v>
          </cell>
          <cell r="G157">
            <v>340</v>
          </cell>
          <cell r="H157">
            <v>23</v>
          </cell>
          <cell r="I157">
            <v>29112</v>
          </cell>
          <cell r="J157">
            <v>27444</v>
          </cell>
        </row>
        <row r="158">
          <cell r="A158" t="str">
            <v>SUCOS DE OUTRAS FRUTAS</v>
          </cell>
          <cell r="B158" t="str">
            <v>(2º Nível) SUCOS DE OUTRAS FRUTAS</v>
          </cell>
          <cell r="C158">
            <v>38649992</v>
          </cell>
          <cell r="D158">
            <v>22159897</v>
          </cell>
          <cell r="E158">
            <v>41999997</v>
          </cell>
          <cell r="F158">
            <v>27634169</v>
          </cell>
          <cell r="G158">
            <v>3121746</v>
          </cell>
          <cell r="H158">
            <v>1022706</v>
          </cell>
          <cell r="I158">
            <v>1516976</v>
          </cell>
          <cell r="J158">
            <v>578334</v>
          </cell>
        </row>
        <row r="159">
          <cell r="A159" t="str">
            <v>SUÍNOS VIVOS</v>
          </cell>
          <cell r="B159" t="str">
            <v>(2º Nível) SUÍNOS VIVOS</v>
          </cell>
          <cell r="C159">
            <v>636461</v>
          </cell>
          <cell r="D159">
            <v>44074</v>
          </cell>
          <cell r="E159">
            <v>754235</v>
          </cell>
          <cell r="F159">
            <v>46233</v>
          </cell>
          <cell r="G159">
            <v>285023</v>
          </cell>
          <cell r="H159">
            <v>32043</v>
          </cell>
          <cell r="I159">
            <v>858173</v>
          </cell>
          <cell r="J159">
            <v>46577</v>
          </cell>
        </row>
        <row r="160">
          <cell r="A160" t="str">
            <v>TAMARAS</v>
          </cell>
          <cell r="B160" t="str">
            <v>(2º Nível) TAMARAS</v>
          </cell>
          <cell r="C160">
            <v>22479</v>
          </cell>
          <cell r="D160">
            <v>5781</v>
          </cell>
          <cell r="E160">
            <v>28669</v>
          </cell>
          <cell r="F160">
            <v>7265</v>
          </cell>
          <cell r="G160">
            <v>285642</v>
          </cell>
          <cell r="H160">
            <v>90255</v>
          </cell>
          <cell r="I160">
            <v>510274</v>
          </cell>
          <cell r="J160">
            <v>174940</v>
          </cell>
        </row>
        <row r="161">
          <cell r="A161" t="str">
            <v>TANGERINAS, MANDARINAS E SATOSUMAS</v>
          </cell>
          <cell r="B161" t="str">
            <v>(2º Nível) TANGERINAS, MANDARINAS E SATOSUMAS</v>
          </cell>
          <cell r="C161">
            <v>14839</v>
          </cell>
          <cell r="D161">
            <v>10430</v>
          </cell>
          <cell r="E161">
            <v>17668</v>
          </cell>
          <cell r="F161">
            <v>12275</v>
          </cell>
          <cell r="G161">
            <v>3648136</v>
          </cell>
          <cell r="H161">
            <v>3621676</v>
          </cell>
          <cell r="I161">
            <v>4055821</v>
          </cell>
          <cell r="J161">
            <v>3753671</v>
          </cell>
        </row>
        <row r="162">
          <cell r="A162" t="str">
            <v>UVAS</v>
          </cell>
          <cell r="B162" t="str">
            <v>(2º Nível) UVAS</v>
          </cell>
          <cell r="C162">
            <v>7688311</v>
          </cell>
          <cell r="D162">
            <v>2882628</v>
          </cell>
          <cell r="E162">
            <v>13211063</v>
          </cell>
          <cell r="F162">
            <v>5918839</v>
          </cell>
          <cell r="G162">
            <v>11968089</v>
          </cell>
          <cell r="H162">
            <v>7183728</v>
          </cell>
          <cell r="I162">
            <v>7830642</v>
          </cell>
          <cell r="J162">
            <v>5428308</v>
          </cell>
        </row>
        <row r="163">
          <cell r="A163" t="e">
            <v>#VALUE!</v>
          </cell>
        </row>
        <row r="164">
          <cell r="A164" t="e">
            <v>#VALUE!</v>
          </cell>
        </row>
        <row r="165">
          <cell r="A165" t="e">
            <v>#VALUE!</v>
          </cell>
        </row>
        <row r="166">
          <cell r="A166" t="e">
            <v>#VALUE!</v>
          </cell>
        </row>
        <row r="167">
          <cell r="A167" t="e">
            <v>#VALUE!</v>
          </cell>
        </row>
        <row r="168">
          <cell r="A168" t="str">
            <v/>
          </cell>
          <cell r="B168" t="str">
            <v xml:space="preserve">(3º Nível) </v>
          </cell>
          <cell r="C168">
            <v>21026767720</v>
          </cell>
          <cell r="D168">
            <v>39481131913</v>
          </cell>
          <cell r="E168">
            <v>23525000052</v>
          </cell>
          <cell r="F168">
            <v>41937123562</v>
          </cell>
          <cell r="G168">
            <v>3566286861</v>
          </cell>
          <cell r="H168">
            <v>4715821701</v>
          </cell>
          <cell r="I168">
            <v>3860599234</v>
          </cell>
          <cell r="J168">
            <v>5163755274</v>
          </cell>
        </row>
        <row r="169">
          <cell r="A169" t="str">
            <v>ABACATES FRESCOS OU SECOS</v>
          </cell>
          <cell r="B169" t="str">
            <v>(3º Nível) ABACATES FRESCOS OU SECOS</v>
          </cell>
          <cell r="C169">
            <v>3910677</v>
          </cell>
          <cell r="D169">
            <v>2012138</v>
          </cell>
          <cell r="E169">
            <v>2245402</v>
          </cell>
          <cell r="F169">
            <v>1113476</v>
          </cell>
          <cell r="G169">
            <v>159250</v>
          </cell>
          <cell r="H169">
            <v>56726</v>
          </cell>
          <cell r="I169">
            <v>0</v>
          </cell>
          <cell r="J169">
            <v>0</v>
          </cell>
        </row>
        <row r="170">
          <cell r="A170" t="str">
            <v>ABACAXIS FRESCOS OU SECOS</v>
          </cell>
          <cell r="B170" t="str">
            <v>(3º Nível) ABACAXIS FRESCOS OU SECOS</v>
          </cell>
          <cell r="C170">
            <v>280925</v>
          </cell>
          <cell r="D170">
            <v>465707</v>
          </cell>
          <cell r="E170">
            <v>402413</v>
          </cell>
          <cell r="F170">
            <v>767245</v>
          </cell>
          <cell r="G170">
            <v>15416</v>
          </cell>
          <cell r="H170">
            <v>500</v>
          </cell>
          <cell r="I170">
            <v>55702</v>
          </cell>
          <cell r="J170">
            <v>10000</v>
          </cell>
        </row>
        <row r="171">
          <cell r="A171" t="str">
            <v>ABACAXIS PREPARADOS OU CONSERVADOS</v>
          </cell>
          <cell r="B171" t="str">
            <v>(3º Nível) ABACAXIS PREPARADOS OU CONSERVADOS</v>
          </cell>
          <cell r="C171">
            <v>74534</v>
          </cell>
          <cell r="D171">
            <v>40042</v>
          </cell>
          <cell r="E171">
            <v>185381</v>
          </cell>
          <cell r="F171">
            <v>121960</v>
          </cell>
          <cell r="G171">
            <v>0</v>
          </cell>
          <cell r="H171">
            <v>0</v>
          </cell>
          <cell r="I171">
            <v>21847</v>
          </cell>
          <cell r="J171">
            <v>7197</v>
          </cell>
        </row>
        <row r="172">
          <cell r="A172" t="str">
            <v>ABELHAS VIVAS</v>
          </cell>
          <cell r="B172" t="str">
            <v>(3º Nível) ABELHAS VIVAS</v>
          </cell>
          <cell r="C172">
            <v>175</v>
          </cell>
          <cell r="D172">
            <v>39</v>
          </cell>
          <cell r="E172">
            <v>0</v>
          </cell>
          <cell r="F172">
            <v>0</v>
          </cell>
        </row>
        <row r="173">
          <cell r="A173" t="str">
            <v>AÇÚCAR DE BETERRABA EM BRUTO</v>
          </cell>
          <cell r="B173" t="str">
            <v>(3º Nível) AÇÚCAR DE BETERRABA EM BRUTO</v>
          </cell>
          <cell r="C173">
            <v>1314</v>
          </cell>
          <cell r="D173">
            <v>1588</v>
          </cell>
          <cell r="E173">
            <v>1345</v>
          </cell>
          <cell r="F173">
            <v>1594</v>
          </cell>
          <cell r="G173">
            <v>14041</v>
          </cell>
          <cell r="H173">
            <v>3465</v>
          </cell>
          <cell r="I173">
            <v>0</v>
          </cell>
          <cell r="J173">
            <v>0</v>
          </cell>
        </row>
        <row r="174">
          <cell r="A174" t="str">
            <v>AÇÚCAR DE CANA EM BRUTO</v>
          </cell>
          <cell r="B174" t="str">
            <v>(3º Nível) AÇÚCAR DE CANA EM BRUTO</v>
          </cell>
          <cell r="C174">
            <v>1060567673</v>
          </cell>
          <cell r="D174">
            <v>3715041289</v>
          </cell>
          <cell r="E174">
            <v>1509795606</v>
          </cell>
          <cell r="F174">
            <v>4892931648</v>
          </cell>
          <cell r="G174">
            <v>82038</v>
          </cell>
          <cell r="H174">
            <v>82841</v>
          </cell>
          <cell r="I174">
            <v>461980</v>
          </cell>
          <cell r="J174">
            <v>470072</v>
          </cell>
        </row>
        <row r="175">
          <cell r="A175" t="str">
            <v>AÇÚCAR REFINADO</v>
          </cell>
          <cell r="B175" t="str">
            <v>(3º Nível) AÇÚCAR REFINADO</v>
          </cell>
          <cell r="C175">
            <v>214210968</v>
          </cell>
          <cell r="D175">
            <v>586646422</v>
          </cell>
          <cell r="E175">
            <v>326588287</v>
          </cell>
          <cell r="F175">
            <v>905546816</v>
          </cell>
          <cell r="G175">
            <v>247878</v>
          </cell>
          <cell r="H175">
            <v>353630</v>
          </cell>
          <cell r="I175">
            <v>430825</v>
          </cell>
          <cell r="J175">
            <v>298784</v>
          </cell>
        </row>
        <row r="176">
          <cell r="A176" t="str">
            <v>ALBUMINAS</v>
          </cell>
          <cell r="B176" t="str">
            <v>(3º Nível) ALBUMINAS</v>
          </cell>
          <cell r="C176">
            <v>20028</v>
          </cell>
          <cell r="D176">
            <v>20196</v>
          </cell>
          <cell r="E176">
            <v>228288</v>
          </cell>
          <cell r="F176">
            <v>49345</v>
          </cell>
          <cell r="G176">
            <v>13617797</v>
          </cell>
          <cell r="H176">
            <v>1996510</v>
          </cell>
          <cell r="I176">
            <v>10067064</v>
          </cell>
          <cell r="J176">
            <v>1686399</v>
          </cell>
        </row>
        <row r="177">
          <cell r="A177" t="str">
            <v>ÁLCOOL ETÍLICO</v>
          </cell>
          <cell r="B177" t="str">
            <v>(3º Nível) ÁLCOOL ETÍLICO</v>
          </cell>
          <cell r="C177">
            <v>171407242</v>
          </cell>
          <cell r="D177">
            <v>240184537</v>
          </cell>
          <cell r="E177">
            <v>255084074</v>
          </cell>
          <cell r="F177">
            <v>440368462</v>
          </cell>
          <cell r="G177">
            <v>255558722</v>
          </cell>
          <cell r="H177">
            <v>479240186</v>
          </cell>
          <cell r="I177">
            <v>80491401</v>
          </cell>
          <cell r="J177">
            <v>141347220</v>
          </cell>
        </row>
        <row r="178">
          <cell r="A178" t="str">
            <v>ALGODÃO CARDADO OU PENTEADO</v>
          </cell>
          <cell r="B178" t="str">
            <v>(3º Nível) ALGODÃO CARDADO OU PENTEADO</v>
          </cell>
          <cell r="C178">
            <v>820</v>
          </cell>
          <cell r="D178">
            <v>141</v>
          </cell>
          <cell r="E178">
            <v>12328</v>
          </cell>
          <cell r="F178">
            <v>3752</v>
          </cell>
          <cell r="G178">
            <v>806388</v>
          </cell>
          <cell r="H178">
            <v>196338</v>
          </cell>
          <cell r="I178">
            <v>50215</v>
          </cell>
          <cell r="J178">
            <v>11217</v>
          </cell>
        </row>
        <row r="179">
          <cell r="A179" t="str">
            <v>ALGODÃO NÃO CARDADO NEM PENTEADO</v>
          </cell>
          <cell r="B179" t="str">
            <v>(3º Nível) ALGODÃO NÃO CARDADO NEM PENTEADO</v>
          </cell>
          <cell r="C179">
            <v>975454579</v>
          </cell>
          <cell r="D179">
            <v>619084138</v>
          </cell>
          <cell r="E179">
            <v>1173458752</v>
          </cell>
          <cell r="F179">
            <v>731368022</v>
          </cell>
          <cell r="G179">
            <v>367336</v>
          </cell>
          <cell r="H179">
            <v>98075</v>
          </cell>
          <cell r="I179">
            <v>645772</v>
          </cell>
          <cell r="J179">
            <v>175653</v>
          </cell>
        </row>
        <row r="180">
          <cell r="A180" t="str">
            <v>ALHO</v>
          </cell>
          <cell r="B180" t="str">
            <v>(3º Nível) ALHO</v>
          </cell>
          <cell r="C180">
            <v>58600</v>
          </cell>
          <cell r="D180">
            <v>11311</v>
          </cell>
          <cell r="E180">
            <v>135192</v>
          </cell>
          <cell r="F180">
            <v>34105</v>
          </cell>
          <cell r="G180">
            <v>99666291</v>
          </cell>
          <cell r="H180">
            <v>51868451</v>
          </cell>
          <cell r="I180">
            <v>54309445</v>
          </cell>
          <cell r="J180">
            <v>40106940</v>
          </cell>
        </row>
        <row r="181">
          <cell r="A181" t="str">
            <v>ALHO EM PÓ</v>
          </cell>
          <cell r="B181" t="str">
            <v>(3º Nível) ALHO EM PÓ</v>
          </cell>
          <cell r="C181">
            <v>30389</v>
          </cell>
          <cell r="D181">
            <v>11136</v>
          </cell>
          <cell r="E181">
            <v>44600</v>
          </cell>
          <cell r="F181">
            <v>16953</v>
          </cell>
          <cell r="G181">
            <v>984744</v>
          </cell>
          <cell r="H181">
            <v>748951</v>
          </cell>
          <cell r="I181">
            <v>1052273</v>
          </cell>
          <cell r="J181">
            <v>879856</v>
          </cell>
        </row>
        <row r="182">
          <cell r="A182" t="str">
            <v>ALIMENTOS PARA CAES E GATOS</v>
          </cell>
          <cell r="B182" t="str">
            <v>(3º Nível) ALIMENTOS PARA CAES E GATOS</v>
          </cell>
          <cell r="C182">
            <v>8587519</v>
          </cell>
          <cell r="D182">
            <v>10029729</v>
          </cell>
          <cell r="E182">
            <v>15443465</v>
          </cell>
          <cell r="F182">
            <v>13575853</v>
          </cell>
          <cell r="G182">
            <v>2128293</v>
          </cell>
          <cell r="H182">
            <v>1510338</v>
          </cell>
          <cell r="I182">
            <v>4243385</v>
          </cell>
          <cell r="J182">
            <v>2540588</v>
          </cell>
        </row>
        <row r="183">
          <cell r="A183" t="str">
            <v>AMEIXAS SECAS</v>
          </cell>
          <cell r="B183" t="str">
            <v>(3º Nível) AMEIXAS SECAS</v>
          </cell>
          <cell r="C183">
            <v>2545</v>
          </cell>
          <cell r="D183">
            <v>582</v>
          </cell>
          <cell r="E183">
            <v>6153</v>
          </cell>
          <cell r="F183">
            <v>1380</v>
          </cell>
          <cell r="G183">
            <v>1481062</v>
          </cell>
          <cell r="H183">
            <v>783780</v>
          </cell>
          <cell r="I183">
            <v>1701774</v>
          </cell>
          <cell r="J183">
            <v>772811</v>
          </cell>
        </row>
        <row r="184">
          <cell r="A184" t="str">
            <v>AMÊNDOA</v>
          </cell>
          <cell r="B184" t="str">
            <v>(3º Nível) AMÊNDOA</v>
          </cell>
          <cell r="C184">
            <v>168299</v>
          </cell>
          <cell r="D184">
            <v>11219</v>
          </cell>
          <cell r="E184">
            <v>9534</v>
          </cell>
          <cell r="F184">
            <v>684</v>
          </cell>
          <cell r="G184">
            <v>5273079</v>
          </cell>
          <cell r="H184">
            <v>738771</v>
          </cell>
          <cell r="I184">
            <v>3709331</v>
          </cell>
          <cell r="J184">
            <v>781302</v>
          </cell>
        </row>
        <row r="185">
          <cell r="A185" t="str">
            <v>AMENDOIM EM GRÃOS</v>
          </cell>
          <cell r="B185" t="str">
            <v>(3º Nível) AMENDOIM EM GRÃOS</v>
          </cell>
          <cell r="C185">
            <v>35971889</v>
          </cell>
          <cell r="D185">
            <v>29918849</v>
          </cell>
          <cell r="E185">
            <v>43086785</v>
          </cell>
          <cell r="F185">
            <v>33753278</v>
          </cell>
          <cell r="G185">
            <v>622050</v>
          </cell>
          <cell r="H185">
            <v>325000</v>
          </cell>
          <cell r="I185">
            <v>1698505</v>
          </cell>
          <cell r="J185">
            <v>1423150</v>
          </cell>
        </row>
        <row r="186">
          <cell r="A186" t="str">
            <v>AMENDOINS PREPARADOS OU CONSERVADOS</v>
          </cell>
          <cell r="B186" t="str">
            <v>(3º Nível) AMENDOINS PREPARADOS OU CONSERVADOS</v>
          </cell>
          <cell r="C186">
            <v>1924593</v>
          </cell>
          <cell r="D186">
            <v>1011867</v>
          </cell>
          <cell r="E186">
            <v>2730312</v>
          </cell>
          <cell r="F186">
            <v>1383598</v>
          </cell>
          <cell r="G186">
            <v>15343</v>
          </cell>
          <cell r="H186">
            <v>3105</v>
          </cell>
          <cell r="I186">
            <v>24204</v>
          </cell>
          <cell r="J186">
            <v>5563</v>
          </cell>
        </row>
        <row r="187">
          <cell r="A187" t="str">
            <v>AMIDO DE MILHO</v>
          </cell>
          <cell r="B187" t="str">
            <v>(3º Nível) AMIDO DE MILHO</v>
          </cell>
          <cell r="C187">
            <v>5617516</v>
          </cell>
          <cell r="D187">
            <v>17115026</v>
          </cell>
          <cell r="E187">
            <v>6230927</v>
          </cell>
          <cell r="F187">
            <v>16786594</v>
          </cell>
          <cell r="G187">
            <v>1017627</v>
          </cell>
          <cell r="H187">
            <v>2679789</v>
          </cell>
          <cell r="I187">
            <v>353626</v>
          </cell>
          <cell r="J187">
            <v>568981</v>
          </cell>
        </row>
        <row r="188">
          <cell r="A188" t="str">
            <v>AMIDO DE TRIGO</v>
          </cell>
          <cell r="B188" t="str">
            <v>(3º Nível) AMIDO DE TRIGO</v>
          </cell>
          <cell r="C188">
            <v>37</v>
          </cell>
          <cell r="D188">
            <v>29</v>
          </cell>
          <cell r="E188">
            <v>0</v>
          </cell>
          <cell r="F188">
            <v>0</v>
          </cell>
          <cell r="G188">
            <v>270855</v>
          </cell>
          <cell r="H188">
            <v>651386</v>
          </cell>
          <cell r="I188">
            <v>293448</v>
          </cell>
          <cell r="J188">
            <v>639966</v>
          </cell>
        </row>
        <row r="189">
          <cell r="A189" t="str">
            <v>AMOMOS E CARDAMOMOS</v>
          </cell>
          <cell r="B189" t="str">
            <v>(3º Nível) AMOMOS E CARDAMOMOS</v>
          </cell>
          <cell r="C189">
            <v>395</v>
          </cell>
          <cell r="D189">
            <v>11</v>
          </cell>
          <cell r="E189">
            <v>302</v>
          </cell>
          <cell r="F189">
            <v>31</v>
          </cell>
          <cell r="G189">
            <v>438</v>
          </cell>
          <cell r="H189">
            <v>6</v>
          </cell>
          <cell r="I189">
            <v>129734</v>
          </cell>
          <cell r="J189">
            <v>5600</v>
          </cell>
        </row>
        <row r="190">
          <cell r="A190" t="str">
            <v>ARROZ</v>
          </cell>
          <cell r="B190" t="str">
            <v>(3º Nível) ARROZ</v>
          </cell>
          <cell r="C190">
            <v>68710453</v>
          </cell>
          <cell r="D190">
            <v>183073508</v>
          </cell>
          <cell r="E190">
            <v>63507058</v>
          </cell>
          <cell r="F190">
            <v>142596505</v>
          </cell>
          <cell r="G190">
            <v>65062456</v>
          </cell>
          <cell r="H190">
            <v>189362633</v>
          </cell>
          <cell r="I190">
            <v>93691166</v>
          </cell>
          <cell r="J190">
            <v>215192052</v>
          </cell>
        </row>
        <row r="191">
          <cell r="A191" t="str">
            <v>ASININOS E MUARES VIVOS</v>
          </cell>
          <cell r="B191" t="str">
            <v>(3º Nível) ASININOS E MUARES VIVOS</v>
          </cell>
          <cell r="C191">
            <v>13</v>
          </cell>
          <cell r="D191">
            <v>3</v>
          </cell>
          <cell r="E191">
            <v>0</v>
          </cell>
          <cell r="F191">
            <v>0</v>
          </cell>
        </row>
        <row r="192">
          <cell r="A192" t="str">
            <v>ASPARGOS</v>
          </cell>
          <cell r="B192" t="str">
            <v>(3º Nível) ASPARGOS</v>
          </cell>
          <cell r="C192">
            <v>8286</v>
          </cell>
          <cell r="D192">
            <v>946</v>
          </cell>
          <cell r="E192">
            <v>3708</v>
          </cell>
          <cell r="F192">
            <v>621</v>
          </cell>
          <cell r="G192">
            <v>647050</v>
          </cell>
          <cell r="H192">
            <v>177666</v>
          </cell>
          <cell r="I192">
            <v>442956</v>
          </cell>
          <cell r="J192">
            <v>144258</v>
          </cell>
        </row>
        <row r="193">
          <cell r="A193" t="str">
            <v>ASPARGOS PREPARADOS OU CONSERVADOS</v>
          </cell>
          <cell r="B193" t="str">
            <v>(3º Nível) ASPARGOS PREPARADOS OU CONSERVADOS</v>
          </cell>
          <cell r="C193">
            <v>1535</v>
          </cell>
          <cell r="D193">
            <v>215</v>
          </cell>
          <cell r="E193">
            <v>1889</v>
          </cell>
          <cell r="F193">
            <v>200</v>
          </cell>
          <cell r="G193">
            <v>311126</v>
          </cell>
          <cell r="H193">
            <v>161688</v>
          </cell>
          <cell r="I193">
            <v>195785</v>
          </cell>
          <cell r="J193">
            <v>60113</v>
          </cell>
        </row>
        <row r="194">
          <cell r="A194" t="str">
            <v>ATUM CONGELADO</v>
          </cell>
          <cell r="B194" t="str">
            <v>(3º Nível) ATUM CONGELADO</v>
          </cell>
          <cell r="C194">
            <v>1035998</v>
          </cell>
          <cell r="D194">
            <v>501883</v>
          </cell>
          <cell r="E194">
            <v>577506</v>
          </cell>
          <cell r="F194">
            <v>305749</v>
          </cell>
        </row>
        <row r="195">
          <cell r="A195" t="str">
            <v>ATUM, FRESCO OU REFRIGERADO</v>
          </cell>
          <cell r="B195" t="str">
            <v>(3º Nível) ATUM, FRESCO OU REFRIGERADO</v>
          </cell>
          <cell r="C195">
            <v>836895</v>
          </cell>
          <cell r="D195">
            <v>93870</v>
          </cell>
          <cell r="E195">
            <v>1047359</v>
          </cell>
          <cell r="F195">
            <v>128442</v>
          </cell>
        </row>
        <row r="196">
          <cell r="A196" t="str">
            <v>AVEIA</v>
          </cell>
          <cell r="B196" t="str">
            <v>(3º Nível) AVEIA</v>
          </cell>
          <cell r="C196">
            <v>104872</v>
          </cell>
          <cell r="D196">
            <v>953684</v>
          </cell>
          <cell r="E196">
            <v>163</v>
          </cell>
          <cell r="F196">
            <v>33</v>
          </cell>
        </row>
        <row r="197">
          <cell r="A197" t="str">
            <v>AVEIA EM FLOCOS OU ELABORADOS DE OUTRO MODO</v>
          </cell>
          <cell r="B197" t="str">
            <v>(3º Nível) AVEIA EM FLOCOS OU ELABORADOS DE OUTRO MODO</v>
          </cell>
          <cell r="C197">
            <v>169403</v>
          </cell>
          <cell r="D197">
            <v>282951</v>
          </cell>
          <cell r="E197">
            <v>489963</v>
          </cell>
          <cell r="F197">
            <v>674183</v>
          </cell>
          <cell r="G197">
            <v>39779</v>
          </cell>
          <cell r="H197">
            <v>27571</v>
          </cell>
          <cell r="I197">
            <v>102397</v>
          </cell>
          <cell r="J197">
            <v>139353</v>
          </cell>
        </row>
        <row r="198">
          <cell r="A198" t="str">
            <v>AVELÃS</v>
          </cell>
          <cell r="B198" t="str">
            <v>(3º Nível) AVELÃS</v>
          </cell>
          <cell r="C198">
            <v>714</v>
          </cell>
          <cell r="D198">
            <v>191</v>
          </cell>
          <cell r="E198">
            <v>934</v>
          </cell>
          <cell r="F198">
            <v>93</v>
          </cell>
          <cell r="G198">
            <v>7979821</v>
          </cell>
          <cell r="H198">
            <v>1193310</v>
          </cell>
          <cell r="I198">
            <v>9637013</v>
          </cell>
          <cell r="J198">
            <v>1165057</v>
          </cell>
        </row>
        <row r="199">
          <cell r="A199" t="str">
            <v>AZEITE DE OLIVA</v>
          </cell>
          <cell r="B199" t="str">
            <v>(3º Nível) AZEITE DE OLIVA</v>
          </cell>
          <cell r="C199">
            <v>47704</v>
          </cell>
          <cell r="D199">
            <v>9215</v>
          </cell>
          <cell r="E199">
            <v>38042</v>
          </cell>
          <cell r="F199">
            <v>6908</v>
          </cell>
          <cell r="G199">
            <v>115882513</v>
          </cell>
          <cell r="H199">
            <v>29710408</v>
          </cell>
          <cell r="I199">
            <v>107509898</v>
          </cell>
          <cell r="J199">
            <v>26033651</v>
          </cell>
        </row>
        <row r="200">
          <cell r="A200" t="str">
            <v>AZEITONAS PREPARADAS OU CONSERVADAS</v>
          </cell>
          <cell r="B200" t="str">
            <v>(3º Nível) AZEITONAS PREPARADAS OU CONSERVADAS</v>
          </cell>
          <cell r="C200">
            <v>114311</v>
          </cell>
          <cell r="D200">
            <v>62925</v>
          </cell>
          <cell r="E200">
            <v>105477</v>
          </cell>
          <cell r="F200">
            <v>53573</v>
          </cell>
          <cell r="G200">
            <v>24765130</v>
          </cell>
          <cell r="H200">
            <v>28513894</v>
          </cell>
          <cell r="I200">
            <v>25164907</v>
          </cell>
          <cell r="J200">
            <v>28349531</v>
          </cell>
        </row>
        <row r="201">
          <cell r="A201" t="str">
            <v>BACALHAU CONGELADO</v>
          </cell>
          <cell r="B201" t="str">
            <v>(3º Nível) BACALHAU CONGELADO</v>
          </cell>
          <cell r="C201">
            <v>932</v>
          </cell>
          <cell r="D201">
            <v>136</v>
          </cell>
          <cell r="E201">
            <v>1672</v>
          </cell>
          <cell r="F201">
            <v>304</v>
          </cell>
          <cell r="G201">
            <v>15469694</v>
          </cell>
          <cell r="H201">
            <v>1373863</v>
          </cell>
          <cell r="I201">
            <v>16028482</v>
          </cell>
          <cell r="J201">
            <v>1408468</v>
          </cell>
        </row>
        <row r="202">
          <cell r="A202" t="str">
            <v>BACALHAU, FRESCO OU REFRIGERADO</v>
          </cell>
          <cell r="B202" t="str">
            <v>(3º Nível) BACALHAU, FRESCO OU REFRIGERADO</v>
          </cell>
          <cell r="C202">
            <v>583</v>
          </cell>
          <cell r="D202">
            <v>60</v>
          </cell>
          <cell r="E202">
            <v>0</v>
          </cell>
          <cell r="F202">
            <v>0</v>
          </cell>
        </row>
        <row r="203">
          <cell r="A203" t="str">
            <v>BACALHAU, SECOS, SALGADOS OU DEFUMADOS</v>
          </cell>
          <cell r="B203" t="str">
            <v>(3º Nível) BACALHAU, SECOS, SALGADOS OU DEFUMADOS</v>
          </cell>
          <cell r="C203">
            <v>2054</v>
          </cell>
          <cell r="D203">
            <v>182</v>
          </cell>
          <cell r="E203">
            <v>2805</v>
          </cell>
          <cell r="F203">
            <v>287</v>
          </cell>
          <cell r="G203">
            <v>38347034</v>
          </cell>
          <cell r="H203">
            <v>4136402</v>
          </cell>
          <cell r="I203">
            <v>25836372</v>
          </cell>
          <cell r="J203">
            <v>3111274</v>
          </cell>
        </row>
        <row r="204">
          <cell r="A204" t="str">
            <v>BANANAS FRESCAS OU SECAS</v>
          </cell>
          <cell r="B204" t="str">
            <v>(3º Nível) BANANAS FRESCAS OU SECAS</v>
          </cell>
          <cell r="C204">
            <v>7370520</v>
          </cell>
          <cell r="D204">
            <v>24771632</v>
          </cell>
          <cell r="E204">
            <v>8249320</v>
          </cell>
          <cell r="F204">
            <v>21986934</v>
          </cell>
          <cell r="G204">
            <v>74757</v>
          </cell>
          <cell r="H204">
            <v>33995</v>
          </cell>
          <cell r="I204">
            <v>0</v>
          </cell>
          <cell r="J204">
            <v>0</v>
          </cell>
        </row>
        <row r="205">
          <cell r="A205" t="str">
            <v>BATATA-DOCE</v>
          </cell>
          <cell r="B205" t="str">
            <v>(3º Nível) BATATA-DOCE</v>
          </cell>
          <cell r="C205">
            <v>881391</v>
          </cell>
          <cell r="D205">
            <v>1165776</v>
          </cell>
          <cell r="E205">
            <v>1779078</v>
          </cell>
          <cell r="F205">
            <v>2393753</v>
          </cell>
        </row>
        <row r="206">
          <cell r="A206" t="str">
            <v>BATATAS</v>
          </cell>
          <cell r="B206" t="str">
            <v>(3º Nível) BATATAS</v>
          </cell>
          <cell r="C206">
            <v>641197</v>
          </cell>
          <cell r="D206">
            <v>2354551</v>
          </cell>
          <cell r="E206">
            <v>423687</v>
          </cell>
          <cell r="F206">
            <v>1367358</v>
          </cell>
          <cell r="G206">
            <v>94780</v>
          </cell>
          <cell r="H206">
            <v>283000</v>
          </cell>
          <cell r="I206">
            <v>0</v>
          </cell>
          <cell r="J206">
            <v>0</v>
          </cell>
        </row>
        <row r="207">
          <cell r="A207" t="str">
            <v>BATATAS CONGELADAS</v>
          </cell>
          <cell r="B207" t="str">
            <v>(3º Nível) BATATAS CONGELADAS</v>
          </cell>
          <cell r="C207">
            <v>22840</v>
          </cell>
          <cell r="D207">
            <v>23854</v>
          </cell>
          <cell r="E207">
            <v>32009</v>
          </cell>
          <cell r="F207">
            <v>39236</v>
          </cell>
        </row>
        <row r="208">
          <cell r="A208" t="str">
            <v>BATATAS PREPARADAS OU CONSERVADAS</v>
          </cell>
          <cell r="B208" t="str">
            <v>(3º Nível) BATATAS PREPARADAS OU CONSERVADAS</v>
          </cell>
          <cell r="C208">
            <v>335429</v>
          </cell>
          <cell r="D208">
            <v>84614</v>
          </cell>
          <cell r="E208">
            <v>914261</v>
          </cell>
          <cell r="F208">
            <v>791370</v>
          </cell>
          <cell r="G208">
            <v>83057601</v>
          </cell>
          <cell r="H208">
            <v>101248598</v>
          </cell>
          <cell r="I208">
            <v>77695879</v>
          </cell>
          <cell r="J208">
            <v>104382427</v>
          </cell>
        </row>
        <row r="209">
          <cell r="A209" t="str">
            <v>BORRACHA NATURAL</v>
          </cell>
          <cell r="B209" t="str">
            <v>(3º Nível) BORRACHA NATURAL</v>
          </cell>
          <cell r="C209">
            <v>43884</v>
          </cell>
          <cell r="D209">
            <v>67190</v>
          </cell>
          <cell r="E209">
            <v>1053743</v>
          </cell>
          <cell r="F209">
            <v>612784</v>
          </cell>
          <cell r="G209">
            <v>68729347</v>
          </cell>
          <cell r="H209">
            <v>47309890</v>
          </cell>
          <cell r="I209">
            <v>94345168</v>
          </cell>
          <cell r="J209">
            <v>55830369</v>
          </cell>
        </row>
        <row r="210">
          <cell r="A210" t="str">
            <v>BOVINOS VIVOS</v>
          </cell>
          <cell r="B210" t="str">
            <v>(3º Nível) BOVINOS VIVOS</v>
          </cell>
          <cell r="C210">
            <v>35379811</v>
          </cell>
          <cell r="D210">
            <v>18187743</v>
          </cell>
          <cell r="E210">
            <v>6086243</v>
          </cell>
          <cell r="F210">
            <v>2675232</v>
          </cell>
          <cell r="G210">
            <v>155007</v>
          </cell>
          <cell r="H210">
            <v>3885</v>
          </cell>
          <cell r="I210">
            <v>79120</v>
          </cell>
          <cell r="J210">
            <v>6305</v>
          </cell>
        </row>
        <row r="211">
          <cell r="A211" t="str">
            <v>BULBOS,  TUBÉRCULOS, RIZOMAS E SIMILARES</v>
          </cell>
          <cell r="B211" t="str">
            <v>(3º Nível) BULBOS,  TUBÉRCULOS, RIZOMAS E SIMILARES</v>
          </cell>
          <cell r="C211">
            <v>3948</v>
          </cell>
          <cell r="D211">
            <v>16</v>
          </cell>
          <cell r="E211">
            <v>145992</v>
          </cell>
          <cell r="F211">
            <v>34408</v>
          </cell>
          <cell r="G211">
            <v>2030673</v>
          </cell>
          <cell r="H211">
            <v>679548</v>
          </cell>
          <cell r="I211">
            <v>1431306</v>
          </cell>
          <cell r="J211">
            <v>395360</v>
          </cell>
        </row>
        <row r="212">
          <cell r="A212" t="str">
            <v>CACAU EM PÓ</v>
          </cell>
          <cell r="B212" t="str">
            <v>(3º Nível) CACAU EM PÓ</v>
          </cell>
          <cell r="C212">
            <v>13593607</v>
          </cell>
          <cell r="D212">
            <v>5393607</v>
          </cell>
          <cell r="E212">
            <v>15979495</v>
          </cell>
          <cell r="F212">
            <v>5809718</v>
          </cell>
          <cell r="G212">
            <v>10482641</v>
          </cell>
          <cell r="H212">
            <v>5078003</v>
          </cell>
          <cell r="I212">
            <v>17943237</v>
          </cell>
          <cell r="J212">
            <v>7887474</v>
          </cell>
        </row>
        <row r="213">
          <cell r="A213" t="str">
            <v>CACAU INTEIRO OU PARTIDO</v>
          </cell>
          <cell r="B213" t="str">
            <v>(3º Nível) CACAU INTEIRO OU PARTIDO</v>
          </cell>
          <cell r="C213">
            <v>606829</v>
          </cell>
          <cell r="D213">
            <v>137935</v>
          </cell>
          <cell r="E213">
            <v>295150</v>
          </cell>
          <cell r="F213">
            <v>68080</v>
          </cell>
          <cell r="G213">
            <v>84162611</v>
          </cell>
          <cell r="H213">
            <v>33774870</v>
          </cell>
          <cell r="I213">
            <v>61958813</v>
          </cell>
          <cell r="J213">
            <v>22517198</v>
          </cell>
        </row>
        <row r="214">
          <cell r="A214" t="str">
            <v>CACHAÇA</v>
          </cell>
          <cell r="B214" t="str">
            <v>(3º Nível) CACHAÇA</v>
          </cell>
          <cell r="C214">
            <v>2594937</v>
          </cell>
          <cell r="D214">
            <v>1437133</v>
          </cell>
          <cell r="E214">
            <v>1990261</v>
          </cell>
          <cell r="F214">
            <v>1261851</v>
          </cell>
          <cell r="G214">
            <v>445973</v>
          </cell>
          <cell r="H214">
            <v>70474</v>
          </cell>
          <cell r="I214">
            <v>61021</v>
          </cell>
          <cell r="J214">
            <v>10437</v>
          </cell>
        </row>
        <row r="215">
          <cell r="A215" t="str">
            <v>CAFÉ SOLÚVEL</v>
          </cell>
          <cell r="B215" t="str">
            <v>(3º Nível) CAFÉ SOLÚVEL</v>
          </cell>
          <cell r="C215">
            <v>121144647</v>
          </cell>
          <cell r="D215">
            <v>20791757</v>
          </cell>
          <cell r="E215">
            <v>112623465</v>
          </cell>
          <cell r="F215">
            <v>20805406</v>
          </cell>
          <cell r="G215">
            <v>1467536</v>
          </cell>
          <cell r="H215">
            <v>124303</v>
          </cell>
          <cell r="I215">
            <v>1427105</v>
          </cell>
          <cell r="J215">
            <v>134704</v>
          </cell>
        </row>
        <row r="216">
          <cell r="A216" t="str">
            <v>CAFÉ TORRADO</v>
          </cell>
          <cell r="B216" t="str">
            <v>(3º Nível) CAFÉ TORRADO</v>
          </cell>
          <cell r="C216">
            <v>2778739</v>
          </cell>
          <cell r="D216">
            <v>527914</v>
          </cell>
          <cell r="E216">
            <v>6592898</v>
          </cell>
          <cell r="F216">
            <v>1720757</v>
          </cell>
          <cell r="G216">
            <v>18993027</v>
          </cell>
          <cell r="H216">
            <v>872959</v>
          </cell>
          <cell r="I216">
            <v>14147670</v>
          </cell>
          <cell r="J216">
            <v>955166</v>
          </cell>
        </row>
        <row r="217">
          <cell r="A217" t="str">
            <v>CAFÉ VERDE</v>
          </cell>
          <cell r="B217" t="str">
            <v>(3º Nível) CAFÉ VERDE</v>
          </cell>
          <cell r="C217">
            <v>1148772619</v>
          </cell>
          <cell r="D217">
            <v>514633996</v>
          </cell>
          <cell r="E217">
            <v>1415387724</v>
          </cell>
          <cell r="F217">
            <v>654568458</v>
          </cell>
          <cell r="G217">
            <v>289656</v>
          </cell>
          <cell r="H217">
            <v>129792</v>
          </cell>
          <cell r="I217">
            <v>1216570</v>
          </cell>
          <cell r="J217">
            <v>603988</v>
          </cell>
        </row>
        <row r="218">
          <cell r="A218" t="str">
            <v>CALÇADOS DE COURO</v>
          </cell>
          <cell r="B218" t="str">
            <v>(3º Nível) CALÇADOS DE COURO</v>
          </cell>
          <cell r="C218">
            <v>83418407</v>
          </cell>
          <cell r="D218">
            <v>2611690</v>
          </cell>
          <cell r="E218">
            <v>63998750</v>
          </cell>
          <cell r="F218">
            <v>2203989</v>
          </cell>
          <cell r="G218">
            <v>17262165</v>
          </cell>
          <cell r="H218">
            <v>602164</v>
          </cell>
          <cell r="I218">
            <v>11920085</v>
          </cell>
          <cell r="J218">
            <v>371871</v>
          </cell>
        </row>
        <row r="219">
          <cell r="A219" t="str">
            <v>CALDOS E SOPAS E PREPARAÇÕES P/ CALDOS E SOPAS</v>
          </cell>
          <cell r="B219" t="str">
            <v>(3º Nível) CALDOS E SOPAS E PREPARAÇÕES P/ CALDOS E SOPAS</v>
          </cell>
          <cell r="C219">
            <v>794165</v>
          </cell>
          <cell r="D219">
            <v>403204</v>
          </cell>
          <cell r="E219">
            <v>1426640</v>
          </cell>
          <cell r="F219">
            <v>787364</v>
          </cell>
          <cell r="G219">
            <v>291998</v>
          </cell>
          <cell r="H219">
            <v>55514</v>
          </cell>
          <cell r="I219">
            <v>137000</v>
          </cell>
          <cell r="J219">
            <v>38515</v>
          </cell>
        </row>
        <row r="220">
          <cell r="A220" t="str">
            <v>CAMARÕES, CONGELADOS</v>
          </cell>
          <cell r="B220" t="str">
            <v>(3º Nível) CAMARÕES, CONGELADOS</v>
          </cell>
          <cell r="C220">
            <v>202905</v>
          </cell>
          <cell r="D220">
            <v>9455</v>
          </cell>
          <cell r="E220">
            <v>324690</v>
          </cell>
          <cell r="F220">
            <v>21304</v>
          </cell>
          <cell r="G220">
            <v>1078721</v>
          </cell>
          <cell r="H220">
            <v>115800</v>
          </cell>
          <cell r="I220">
            <v>425731</v>
          </cell>
          <cell r="J220">
            <v>56560</v>
          </cell>
        </row>
        <row r="221">
          <cell r="A221" t="str">
            <v>CAMARÕES, NÃO CONGELADOS</v>
          </cell>
          <cell r="B221" t="str">
            <v>(3º Nível) CAMARÕES, NÃO CONGELADOS</v>
          </cell>
          <cell r="C221">
            <v>1970</v>
          </cell>
          <cell r="D221">
            <v>146</v>
          </cell>
          <cell r="E221">
            <v>1322</v>
          </cell>
          <cell r="F221">
            <v>68</v>
          </cell>
        </row>
        <row r="222">
          <cell r="A222" t="str">
            <v>CAMELOS E OUTROS CAMELIDEOS VIVOS</v>
          </cell>
          <cell r="B222" t="str">
            <v>(3º Nível) CAMELOS E OUTROS CAMELIDEOS VIVOS</v>
          </cell>
          <cell r="G222">
            <v>8450</v>
          </cell>
          <cell r="H222">
            <v>9750</v>
          </cell>
          <cell r="I222">
            <v>0</v>
          </cell>
          <cell r="J222">
            <v>0</v>
          </cell>
        </row>
        <row r="223">
          <cell r="A223" t="str">
            <v>CANELA</v>
          </cell>
          <cell r="B223" t="str">
            <v>(3º Nível) CANELA</v>
          </cell>
          <cell r="C223">
            <v>4132</v>
          </cell>
          <cell r="D223">
            <v>1170</v>
          </cell>
          <cell r="E223">
            <v>2675</v>
          </cell>
          <cell r="F223">
            <v>252</v>
          </cell>
          <cell r="G223">
            <v>2352356</v>
          </cell>
          <cell r="H223">
            <v>649359</v>
          </cell>
          <cell r="I223">
            <v>3270297</v>
          </cell>
          <cell r="J223">
            <v>1020331</v>
          </cell>
        </row>
        <row r="224">
          <cell r="A224" t="str">
            <v>CAQUIS FRESCOS</v>
          </cell>
          <cell r="B224" t="str">
            <v>(3º Nível) CAQUIS FRESCOS</v>
          </cell>
          <cell r="C224">
            <v>175336</v>
          </cell>
          <cell r="D224">
            <v>85900</v>
          </cell>
          <cell r="E224">
            <v>297344</v>
          </cell>
          <cell r="F224">
            <v>115358</v>
          </cell>
          <cell r="G224">
            <v>209755</v>
          </cell>
          <cell r="H224">
            <v>190753</v>
          </cell>
          <cell r="I224">
            <v>139799</v>
          </cell>
          <cell r="J224">
            <v>97565</v>
          </cell>
        </row>
        <row r="225">
          <cell r="A225" t="str">
            <v>CARANGUEJOS, CONGELADOS</v>
          </cell>
          <cell r="B225" t="str">
            <v>(3º Nível) CARANGUEJOS, CONGELADOS</v>
          </cell>
          <cell r="C225">
            <v>2653</v>
          </cell>
          <cell r="D225">
            <v>338</v>
          </cell>
          <cell r="E225">
            <v>1026</v>
          </cell>
          <cell r="F225">
            <v>185</v>
          </cell>
          <cell r="G225">
            <v>82507</v>
          </cell>
          <cell r="H225">
            <v>3010</v>
          </cell>
          <cell r="I225">
            <v>258282</v>
          </cell>
          <cell r="J225">
            <v>13783</v>
          </cell>
        </row>
        <row r="226">
          <cell r="A226" t="str">
            <v>CARANGUEJOS, NÃO CONGELADOS</v>
          </cell>
          <cell r="B226" t="str">
            <v>(3º Nível) CARANGUEJOS, NÃO CONGELADOS</v>
          </cell>
          <cell r="C226">
            <v>0</v>
          </cell>
          <cell r="D226">
            <v>0</v>
          </cell>
          <cell r="E226">
            <v>706</v>
          </cell>
          <cell r="F226">
            <v>14</v>
          </cell>
        </row>
        <row r="227">
          <cell r="A227" t="str">
            <v>CARNE BOVINA in natura</v>
          </cell>
          <cell r="B227" t="str">
            <v>(3º Nível) CARNE BOVINA in natura</v>
          </cell>
          <cell r="C227">
            <v>1605041239</v>
          </cell>
          <cell r="D227">
            <v>353416583</v>
          </cell>
          <cell r="E227">
            <v>1564830983</v>
          </cell>
          <cell r="F227">
            <v>343251676</v>
          </cell>
          <cell r="G227">
            <v>52552635</v>
          </cell>
          <cell r="H227">
            <v>8150554</v>
          </cell>
          <cell r="I227">
            <v>62466746</v>
          </cell>
          <cell r="J227">
            <v>11764049</v>
          </cell>
        </row>
        <row r="228">
          <cell r="A228" t="str">
            <v>CARNE BOVINA INDUSTRIALIZADA</v>
          </cell>
          <cell r="B228" t="str">
            <v>(3º Nível) CARNE BOVINA INDUSTRIALIZADA</v>
          </cell>
          <cell r="C228">
            <v>110404505</v>
          </cell>
          <cell r="D228">
            <v>20440401</v>
          </cell>
          <cell r="E228">
            <v>147825113</v>
          </cell>
          <cell r="F228">
            <v>23195855</v>
          </cell>
          <cell r="G228">
            <v>113977</v>
          </cell>
          <cell r="H228">
            <v>78465</v>
          </cell>
          <cell r="I228">
            <v>49666</v>
          </cell>
          <cell r="J228">
            <v>27500</v>
          </cell>
        </row>
        <row r="229">
          <cell r="A229" t="str">
            <v>CARNE DE FRANGO in natura</v>
          </cell>
          <cell r="B229" t="str">
            <v>(3º Nível) CARNE DE FRANGO in natura</v>
          </cell>
          <cell r="C229">
            <v>1552150814</v>
          </cell>
          <cell r="D229">
            <v>980995384</v>
          </cell>
          <cell r="E229">
            <v>1460569927</v>
          </cell>
          <cell r="F229">
            <v>983383840</v>
          </cell>
          <cell r="G229">
            <v>2964146</v>
          </cell>
          <cell r="H229">
            <v>1346013</v>
          </cell>
          <cell r="I229">
            <v>2945100</v>
          </cell>
          <cell r="J229">
            <v>1145856</v>
          </cell>
        </row>
        <row r="230">
          <cell r="A230" t="str">
            <v>CARNE DE FRANGO INDUSTRIALIZADA</v>
          </cell>
          <cell r="B230" t="str">
            <v>(3º Nível) CARNE DE FRANGO INDUSTRIALIZADA</v>
          </cell>
          <cell r="C230">
            <v>62246165</v>
          </cell>
          <cell r="D230">
            <v>22096210</v>
          </cell>
          <cell r="E230">
            <v>63637812</v>
          </cell>
          <cell r="F230">
            <v>23155007</v>
          </cell>
        </row>
        <row r="231">
          <cell r="A231" t="str">
            <v>CARNE DE GANSO in natura</v>
          </cell>
          <cell r="B231" t="str">
            <v>(3º Nível) CARNE DE GANSO in natura</v>
          </cell>
          <cell r="C231">
            <v>170</v>
          </cell>
          <cell r="D231">
            <v>20</v>
          </cell>
          <cell r="E231">
            <v>0</v>
          </cell>
          <cell r="F231">
            <v>0</v>
          </cell>
        </row>
        <row r="232">
          <cell r="A232" t="str">
            <v>CARNE DE OVINO in natura</v>
          </cell>
          <cell r="B232" t="str">
            <v>(3º Nível) CARNE DE OVINO in natura</v>
          </cell>
          <cell r="C232">
            <v>145960</v>
          </cell>
          <cell r="D232">
            <v>14821</v>
          </cell>
          <cell r="E232">
            <v>112044</v>
          </cell>
          <cell r="F232">
            <v>13272</v>
          </cell>
          <cell r="G232">
            <v>8085322</v>
          </cell>
          <cell r="H232">
            <v>1204601</v>
          </cell>
          <cell r="I232">
            <v>5714769</v>
          </cell>
          <cell r="J232">
            <v>704826</v>
          </cell>
        </row>
        <row r="233">
          <cell r="A233" t="str">
            <v>CARNE DE PATO in natura</v>
          </cell>
          <cell r="B233" t="str">
            <v>(3º Nível) CARNE DE PATO in natura</v>
          </cell>
          <cell r="C233">
            <v>2173182</v>
          </cell>
          <cell r="D233">
            <v>863246</v>
          </cell>
          <cell r="E233">
            <v>1750287</v>
          </cell>
          <cell r="F233">
            <v>620198</v>
          </cell>
          <cell r="G233">
            <v>0</v>
          </cell>
          <cell r="H233">
            <v>0</v>
          </cell>
          <cell r="I233">
            <v>153208</v>
          </cell>
          <cell r="J233">
            <v>5363</v>
          </cell>
        </row>
        <row r="234">
          <cell r="A234" t="str">
            <v>CARNE DE PERU in natura</v>
          </cell>
          <cell r="B234" t="str">
            <v>(3º Nível) CARNE DE PERU in natura</v>
          </cell>
          <cell r="C234">
            <v>18613781</v>
          </cell>
          <cell r="D234">
            <v>9489017</v>
          </cell>
          <cell r="E234">
            <v>12388047</v>
          </cell>
          <cell r="F234">
            <v>8591737</v>
          </cell>
        </row>
        <row r="235">
          <cell r="A235" t="str">
            <v>CARNE DE PERU INDUSTRIALIZADA</v>
          </cell>
          <cell r="B235" t="str">
            <v>(3º Nível) CARNE DE PERU INDUSTRIALIZADA</v>
          </cell>
          <cell r="C235">
            <v>2640998</v>
          </cell>
          <cell r="D235">
            <v>542248</v>
          </cell>
          <cell r="E235">
            <v>4044207</v>
          </cell>
          <cell r="F235">
            <v>1436272</v>
          </cell>
        </row>
        <row r="236">
          <cell r="A236" t="str">
            <v>CARNE SUÍNA in natura</v>
          </cell>
          <cell r="B236" t="str">
            <v>(3º Nível) CARNE SUÍNA in natura</v>
          </cell>
          <cell r="C236">
            <v>451505209</v>
          </cell>
          <cell r="D236">
            <v>180643561</v>
          </cell>
          <cell r="E236">
            <v>554834082</v>
          </cell>
          <cell r="F236">
            <v>224106854</v>
          </cell>
        </row>
        <row r="237">
          <cell r="A237" t="str">
            <v>CARNE SUÍNA INDUSTRIALIZADA</v>
          </cell>
          <cell r="B237" t="str">
            <v>(3º Nível) CARNE SUÍNA INDUSTRIALIZADA</v>
          </cell>
          <cell r="C237">
            <v>6775076</v>
          </cell>
          <cell r="D237">
            <v>3236596</v>
          </cell>
          <cell r="E237">
            <v>4561730</v>
          </cell>
          <cell r="F237">
            <v>2154344</v>
          </cell>
          <cell r="G237">
            <v>34988</v>
          </cell>
          <cell r="H237">
            <v>4280</v>
          </cell>
          <cell r="I237">
            <v>5353</v>
          </cell>
          <cell r="J237">
            <v>817</v>
          </cell>
        </row>
        <row r="238">
          <cell r="A238" t="str">
            <v>CARNES DE CAPRINO in natura</v>
          </cell>
          <cell r="B238" t="str">
            <v>(3º Nível) CARNES DE CAPRINO in natura</v>
          </cell>
          <cell r="C238">
            <v>3323</v>
          </cell>
          <cell r="D238">
            <v>331</v>
          </cell>
          <cell r="E238">
            <v>5603</v>
          </cell>
          <cell r="F238">
            <v>511</v>
          </cell>
        </row>
        <row r="239">
          <cell r="A239" t="str">
            <v>CARNES DE CAVALO, ASININO E MUAR</v>
          </cell>
          <cell r="B239" t="str">
            <v>(3º Nível) CARNES DE CAVALO, ASININO E MUAR</v>
          </cell>
          <cell r="C239">
            <v>1103430</v>
          </cell>
          <cell r="D239">
            <v>425728</v>
          </cell>
          <cell r="E239">
            <v>3167330</v>
          </cell>
          <cell r="F239">
            <v>1121284</v>
          </cell>
        </row>
        <row r="240">
          <cell r="A240" t="str">
            <v>CASEINAS E CASEINATOS</v>
          </cell>
          <cell r="B240" t="str">
            <v>(3º Nível) CASEINAS E CASEINATOS</v>
          </cell>
          <cell r="C240">
            <v>5805</v>
          </cell>
          <cell r="D240">
            <v>480</v>
          </cell>
          <cell r="E240">
            <v>34888</v>
          </cell>
          <cell r="F240">
            <v>2680</v>
          </cell>
          <cell r="G240">
            <v>8495251</v>
          </cell>
          <cell r="H240">
            <v>1124772</v>
          </cell>
          <cell r="I240">
            <v>11229959</v>
          </cell>
          <cell r="J240">
            <v>1354850</v>
          </cell>
        </row>
        <row r="241">
          <cell r="A241" t="str">
            <v>CASTANHA DE CAJÚ</v>
          </cell>
          <cell r="B241" t="str">
            <v>(3º Nível) CASTANHA DE CAJÚ</v>
          </cell>
          <cell r="C241">
            <v>29591919</v>
          </cell>
          <cell r="D241">
            <v>4783797</v>
          </cell>
          <cell r="E241">
            <v>21676342</v>
          </cell>
          <cell r="F241">
            <v>3504788</v>
          </cell>
          <cell r="G241">
            <v>408369</v>
          </cell>
          <cell r="H241">
            <v>112266</v>
          </cell>
          <cell r="I241">
            <v>344792</v>
          </cell>
          <cell r="J241">
            <v>115214</v>
          </cell>
        </row>
        <row r="242">
          <cell r="A242" t="str">
            <v>CASTANHA DO PARÁ</v>
          </cell>
          <cell r="B242" t="str">
            <v>(3º Nível) CASTANHA DO PARÁ</v>
          </cell>
          <cell r="C242">
            <v>3301663</v>
          </cell>
          <cell r="D242">
            <v>2606187</v>
          </cell>
          <cell r="E242">
            <v>3627448</v>
          </cell>
          <cell r="F242">
            <v>3434459</v>
          </cell>
          <cell r="G242">
            <v>389978</v>
          </cell>
          <cell r="H242">
            <v>170460</v>
          </cell>
          <cell r="I242">
            <v>691290</v>
          </cell>
          <cell r="J242">
            <v>333914</v>
          </cell>
        </row>
        <row r="243">
          <cell r="A243" t="str">
            <v>CASULOS DE BICHO-DA-SEDA E SEDA CRUA</v>
          </cell>
          <cell r="B243" t="str">
            <v>(3º Nível) CASULOS DE BICHO-DA-SEDA E SEDA CRUA</v>
          </cell>
          <cell r="C243">
            <v>0</v>
          </cell>
          <cell r="D243">
            <v>0</v>
          </cell>
          <cell r="E243">
            <v>800289</v>
          </cell>
          <cell r="F243">
            <v>80490</v>
          </cell>
          <cell r="G243">
            <v>538031</v>
          </cell>
          <cell r="H243">
            <v>8435</v>
          </cell>
          <cell r="I243">
            <v>278120</v>
          </cell>
          <cell r="J243">
            <v>5429</v>
          </cell>
        </row>
        <row r="244">
          <cell r="A244" t="str">
            <v>CAVALOS VIVOS</v>
          </cell>
          <cell r="B244" t="str">
            <v>(3º Nível) CAVALOS VIVOS</v>
          </cell>
          <cell r="C244">
            <v>1944323</v>
          </cell>
          <cell r="D244">
            <v>23168</v>
          </cell>
          <cell r="E244">
            <v>1094669</v>
          </cell>
          <cell r="F244">
            <v>22670</v>
          </cell>
          <cell r="G244">
            <v>936276</v>
          </cell>
          <cell r="H244">
            <v>5650</v>
          </cell>
          <cell r="I244">
            <v>1208407</v>
          </cell>
          <cell r="J244">
            <v>25400</v>
          </cell>
        </row>
        <row r="245">
          <cell r="A245" t="str">
            <v>CEBOLAS</v>
          </cell>
          <cell r="B245" t="str">
            <v>(3º Nível) CEBOLAS</v>
          </cell>
          <cell r="C245">
            <v>801544</v>
          </cell>
          <cell r="D245">
            <v>6282613</v>
          </cell>
          <cell r="E245">
            <v>142012</v>
          </cell>
          <cell r="F245">
            <v>517203</v>
          </cell>
          <cell r="G245">
            <v>3254181</v>
          </cell>
          <cell r="H245">
            <v>14138408</v>
          </cell>
          <cell r="I245">
            <v>10955707</v>
          </cell>
          <cell r="J245">
            <v>41759444</v>
          </cell>
        </row>
        <row r="246">
          <cell r="A246" t="str">
            <v>CEBOLAS SECAS</v>
          </cell>
          <cell r="B246" t="str">
            <v>(3º Nível) CEBOLAS SECAS</v>
          </cell>
          <cell r="C246">
            <v>19482</v>
          </cell>
          <cell r="D246">
            <v>46428</v>
          </cell>
          <cell r="E246">
            <v>27425</v>
          </cell>
          <cell r="F246">
            <v>23831</v>
          </cell>
          <cell r="G246">
            <v>3844546</v>
          </cell>
          <cell r="H246">
            <v>1913787</v>
          </cell>
          <cell r="I246">
            <v>4785628</v>
          </cell>
          <cell r="J246">
            <v>2451690</v>
          </cell>
        </row>
        <row r="247">
          <cell r="A247" t="str">
            <v>CELULOSE</v>
          </cell>
          <cell r="B247" t="str">
            <v>(3º Nível) CELULOSE</v>
          </cell>
          <cell r="C247">
            <v>1511933618</v>
          </cell>
          <cell r="D247">
            <v>3854069918</v>
          </cell>
          <cell r="E247">
            <v>1325766061</v>
          </cell>
          <cell r="F247">
            <v>3827378118</v>
          </cell>
          <cell r="G247">
            <v>41934774</v>
          </cell>
          <cell r="H247">
            <v>62729356</v>
          </cell>
          <cell r="I247">
            <v>37754948</v>
          </cell>
          <cell r="J247">
            <v>51465296</v>
          </cell>
        </row>
        <row r="248">
          <cell r="A248" t="str">
            <v>CENOURAS E NABOS</v>
          </cell>
          <cell r="B248" t="str">
            <v>(3º Nível) CENOURAS E NABOS</v>
          </cell>
          <cell r="C248">
            <v>137704</v>
          </cell>
          <cell r="D248">
            <v>330838</v>
          </cell>
          <cell r="E248">
            <v>129766</v>
          </cell>
          <cell r="F248">
            <v>442850</v>
          </cell>
          <cell r="G248">
            <v>203091</v>
          </cell>
          <cell r="H248">
            <v>100560</v>
          </cell>
          <cell r="I248">
            <v>98422</v>
          </cell>
          <cell r="J248">
            <v>35750</v>
          </cell>
        </row>
        <row r="249">
          <cell r="A249" t="str">
            <v>CENTEIO</v>
          </cell>
          <cell r="B249" t="str">
            <v>(3º Nível) CENTEIO</v>
          </cell>
          <cell r="C249">
            <v>93</v>
          </cell>
          <cell r="D249">
            <v>15</v>
          </cell>
          <cell r="E249">
            <v>10171</v>
          </cell>
          <cell r="F249">
            <v>28053</v>
          </cell>
        </row>
        <row r="250">
          <cell r="A250" t="str">
            <v>CERAS DE ABELHA</v>
          </cell>
          <cell r="B250" t="str">
            <v>(3º Nível) CERAS DE ABELHA</v>
          </cell>
          <cell r="C250">
            <v>977981</v>
          </cell>
          <cell r="D250">
            <v>6873</v>
          </cell>
          <cell r="E250">
            <v>2449958</v>
          </cell>
          <cell r="F250">
            <v>11286</v>
          </cell>
        </row>
        <row r="251">
          <cell r="A251" t="str">
            <v>CERDAS E PÊLOS DE ANIMAIS</v>
          </cell>
          <cell r="B251" t="str">
            <v>(3º Nível) CERDAS E PÊLOS DE ANIMAIS</v>
          </cell>
          <cell r="C251">
            <v>409772</v>
          </cell>
          <cell r="D251">
            <v>80024</v>
          </cell>
          <cell r="E251">
            <v>583109</v>
          </cell>
          <cell r="F251">
            <v>58111</v>
          </cell>
          <cell r="G251">
            <v>519247</v>
          </cell>
          <cell r="H251">
            <v>49725</v>
          </cell>
          <cell r="I251">
            <v>635284</v>
          </cell>
          <cell r="J251">
            <v>71340</v>
          </cell>
        </row>
        <row r="252">
          <cell r="A252" t="str">
            <v>CEREJAS FRESCAS</v>
          </cell>
          <cell r="B252" t="str">
            <v>(3º Nível) CEREJAS FRESCAS</v>
          </cell>
          <cell r="C252">
            <v>22</v>
          </cell>
          <cell r="D252">
            <v>1</v>
          </cell>
          <cell r="E252">
            <v>0</v>
          </cell>
          <cell r="F252">
            <v>0</v>
          </cell>
          <cell r="G252">
            <v>869156</v>
          </cell>
          <cell r="H252">
            <v>191779</v>
          </cell>
          <cell r="I252">
            <v>677291</v>
          </cell>
          <cell r="J252">
            <v>182797</v>
          </cell>
        </row>
        <row r="253">
          <cell r="A253" t="str">
            <v>CEREJAS PREPARADAS OU CONSERVADAS</v>
          </cell>
          <cell r="B253" t="str">
            <v>(3º Nível) CEREJAS PREPARADAS OU CONSERVADAS</v>
          </cell>
          <cell r="C253">
            <v>18670</v>
          </cell>
          <cell r="D253">
            <v>2535</v>
          </cell>
          <cell r="E253">
            <v>28119</v>
          </cell>
          <cell r="F253">
            <v>3351</v>
          </cell>
          <cell r="G253">
            <v>1677081</v>
          </cell>
          <cell r="H253">
            <v>715738</v>
          </cell>
          <cell r="I253">
            <v>1849555</v>
          </cell>
          <cell r="J253">
            <v>822892</v>
          </cell>
        </row>
        <row r="254">
          <cell r="A254" t="str">
            <v>CERVEJA</v>
          </cell>
          <cell r="B254" t="str">
            <v>(3º Nível) CERVEJA</v>
          </cell>
          <cell r="C254">
            <v>29276146</v>
          </cell>
          <cell r="D254">
            <v>56650900</v>
          </cell>
          <cell r="E254">
            <v>36162642</v>
          </cell>
          <cell r="F254">
            <v>65988923</v>
          </cell>
          <cell r="G254">
            <v>5252223</v>
          </cell>
          <cell r="H254">
            <v>5696528</v>
          </cell>
          <cell r="I254">
            <v>5625738</v>
          </cell>
          <cell r="J254">
            <v>7002419</v>
          </cell>
        </row>
        <row r="255">
          <cell r="A255" t="str">
            <v>CEVADA</v>
          </cell>
          <cell r="B255" t="str">
            <v>(3º Nível) CEVADA</v>
          </cell>
          <cell r="C255">
            <v>199</v>
          </cell>
          <cell r="D255">
            <v>80</v>
          </cell>
          <cell r="E255">
            <v>94</v>
          </cell>
          <cell r="F255">
            <v>32</v>
          </cell>
          <cell r="G255">
            <v>24269644</v>
          </cell>
          <cell r="H255">
            <v>92928900</v>
          </cell>
          <cell r="I255">
            <v>38893238</v>
          </cell>
          <cell r="J255">
            <v>141835957</v>
          </cell>
        </row>
        <row r="256">
          <cell r="A256" t="str">
            <v>CHÁ PRETO</v>
          </cell>
          <cell r="B256" t="str">
            <v>(3º Nível) CHÁ PRETO</v>
          </cell>
          <cell r="C256">
            <v>10592</v>
          </cell>
          <cell r="D256">
            <v>4136</v>
          </cell>
          <cell r="E256">
            <v>12037</v>
          </cell>
          <cell r="F256">
            <v>887</v>
          </cell>
          <cell r="G256">
            <v>373447</v>
          </cell>
          <cell r="H256">
            <v>54705</v>
          </cell>
          <cell r="I256">
            <v>240262</v>
          </cell>
          <cell r="J256">
            <v>49788</v>
          </cell>
        </row>
        <row r="257">
          <cell r="A257" t="str">
            <v>CHÁ VERDE</v>
          </cell>
          <cell r="B257" t="str">
            <v>(3º Nível) CHÁ VERDE</v>
          </cell>
          <cell r="C257">
            <v>261886</v>
          </cell>
          <cell r="D257">
            <v>39059</v>
          </cell>
          <cell r="E257">
            <v>261940</v>
          </cell>
          <cell r="F257">
            <v>47351</v>
          </cell>
          <cell r="G257">
            <v>485683</v>
          </cell>
          <cell r="H257">
            <v>148222</v>
          </cell>
          <cell r="I257">
            <v>418571</v>
          </cell>
          <cell r="J257">
            <v>127295</v>
          </cell>
        </row>
        <row r="258">
          <cell r="A258" t="str">
            <v>CHARUTOS E CIGARRILHAS</v>
          </cell>
          <cell r="B258" t="str">
            <v>(3º Nível) CHARUTOS E CIGARRILHAS</v>
          </cell>
          <cell r="C258">
            <v>190413</v>
          </cell>
          <cell r="D258">
            <v>6795</v>
          </cell>
          <cell r="E258">
            <v>1112487</v>
          </cell>
          <cell r="F258">
            <v>133094</v>
          </cell>
          <cell r="G258">
            <v>541987</v>
          </cell>
          <cell r="H258">
            <v>12705</v>
          </cell>
          <cell r="I258">
            <v>306339</v>
          </cell>
          <cell r="J258">
            <v>11696</v>
          </cell>
        </row>
        <row r="259">
          <cell r="A259" t="str">
            <v>CHICÓRIA</v>
          </cell>
          <cell r="B259" t="str">
            <v>(3º Nível) CHICÓRIA</v>
          </cell>
          <cell r="C259">
            <v>17184</v>
          </cell>
          <cell r="D259">
            <v>8529</v>
          </cell>
          <cell r="E259">
            <v>7078</v>
          </cell>
          <cell r="F259">
            <v>5698</v>
          </cell>
          <cell r="G259">
            <v>0</v>
          </cell>
          <cell r="H259">
            <v>0</v>
          </cell>
          <cell r="I259">
            <v>42401</v>
          </cell>
          <cell r="J259">
            <v>24944</v>
          </cell>
        </row>
        <row r="260">
          <cell r="A260" t="str">
            <v>CHOCOLATE E PREPARAÇÕES ALIM. CONT. CACAU</v>
          </cell>
          <cell r="B260" t="str">
            <v>(3º Nível) CHOCOLATE E PREPARAÇÕES ALIM. CONT. CACAU</v>
          </cell>
          <cell r="C260">
            <v>25570628</v>
          </cell>
          <cell r="D260">
            <v>6648524</v>
          </cell>
          <cell r="E260">
            <v>27760793</v>
          </cell>
          <cell r="F260">
            <v>7304510</v>
          </cell>
          <cell r="G260">
            <v>34939029</v>
          </cell>
          <cell r="H260">
            <v>4822544</v>
          </cell>
          <cell r="I260">
            <v>35284475</v>
          </cell>
          <cell r="J260">
            <v>4974985</v>
          </cell>
        </row>
        <row r="261">
          <cell r="A261" t="str">
            <v>CIGARROS</v>
          </cell>
          <cell r="B261" t="str">
            <v>(3º Nível) CIGARROS</v>
          </cell>
          <cell r="C261">
            <v>5635111</v>
          </cell>
          <cell r="D261">
            <v>609870</v>
          </cell>
          <cell r="E261">
            <v>6048789</v>
          </cell>
          <cell r="F261">
            <v>938299</v>
          </cell>
          <cell r="G261">
            <v>2365005</v>
          </cell>
          <cell r="H261">
            <v>119624</v>
          </cell>
          <cell r="I261">
            <v>2592509</v>
          </cell>
          <cell r="J261">
            <v>153947</v>
          </cell>
        </row>
        <row r="262">
          <cell r="A262" t="str">
            <v>CLEMENTINAS</v>
          </cell>
          <cell r="B262" t="str">
            <v>(3º Nível) CLEMENTINAS</v>
          </cell>
          <cell r="G262">
            <v>283021</v>
          </cell>
          <cell r="H262">
            <v>238423</v>
          </cell>
          <cell r="I262">
            <v>446574</v>
          </cell>
          <cell r="J262">
            <v>407577</v>
          </cell>
        </row>
        <row r="263">
          <cell r="A263" t="str">
            <v>COCOS (ENDOCARPO)</v>
          </cell>
          <cell r="B263" t="str">
            <v>(3º Nível) COCOS (ENDOCARPO)</v>
          </cell>
          <cell r="C263">
            <v>50876</v>
          </cell>
          <cell r="D263">
            <v>74095</v>
          </cell>
          <cell r="E263">
            <v>35711</v>
          </cell>
          <cell r="F263">
            <v>67171</v>
          </cell>
        </row>
        <row r="264">
          <cell r="A264" t="str">
            <v>COCOS FRESCOS OU SECOS</v>
          </cell>
          <cell r="B264" t="str">
            <v>(3º Nível) COCOS FRESCOS OU SECOS</v>
          </cell>
          <cell r="C264">
            <v>125939</v>
          </cell>
          <cell r="D264">
            <v>85464</v>
          </cell>
          <cell r="E264">
            <v>142982</v>
          </cell>
          <cell r="F264">
            <v>71492</v>
          </cell>
          <cell r="G264">
            <v>3872813</v>
          </cell>
          <cell r="H264">
            <v>3177120</v>
          </cell>
          <cell r="I264">
            <v>5053721</v>
          </cell>
          <cell r="J264">
            <v>3841742</v>
          </cell>
        </row>
        <row r="265">
          <cell r="A265" t="str">
            <v>COGUMELOS</v>
          </cell>
          <cell r="B265" t="str">
            <v>(3º Nível) COGUMELOS</v>
          </cell>
          <cell r="C265">
            <v>87073</v>
          </cell>
          <cell r="D265">
            <v>10090</v>
          </cell>
          <cell r="E265">
            <v>113887</v>
          </cell>
          <cell r="F265">
            <v>30525</v>
          </cell>
          <cell r="G265">
            <v>21315</v>
          </cell>
          <cell r="H265">
            <v>33</v>
          </cell>
          <cell r="I265">
            <v>5914</v>
          </cell>
          <cell r="J265">
            <v>6</v>
          </cell>
        </row>
        <row r="266">
          <cell r="A266" t="str">
            <v>COGUMELOS E TRUFAS PREPARADOS OU CONSERVADOS</v>
          </cell>
          <cell r="B266" t="str">
            <v>(3º Nível) COGUMELOS E TRUFAS PREPARADOS OU CONSERVADOS</v>
          </cell>
          <cell r="C266">
            <v>38022</v>
          </cell>
          <cell r="D266">
            <v>5072</v>
          </cell>
          <cell r="E266">
            <v>96786</v>
          </cell>
          <cell r="F266">
            <v>18495</v>
          </cell>
          <cell r="G266">
            <v>4094712</v>
          </cell>
          <cell r="H266">
            <v>2574492</v>
          </cell>
          <cell r="I266">
            <v>3484865</v>
          </cell>
          <cell r="J266">
            <v>2573941</v>
          </cell>
        </row>
        <row r="267">
          <cell r="A267" t="str">
            <v>COGUMELOS E TRUFAS SECOS</v>
          </cell>
          <cell r="B267" t="str">
            <v>(3º Nível) COGUMELOS E TRUFAS SECOS</v>
          </cell>
          <cell r="C267">
            <v>85617</v>
          </cell>
          <cell r="D267">
            <v>651</v>
          </cell>
          <cell r="E267">
            <v>84336</v>
          </cell>
          <cell r="F267">
            <v>845</v>
          </cell>
          <cell r="G267">
            <v>299634</v>
          </cell>
          <cell r="H267">
            <v>25192</v>
          </cell>
          <cell r="I267">
            <v>360325</v>
          </cell>
          <cell r="J267">
            <v>41943</v>
          </cell>
        </row>
        <row r="268">
          <cell r="A268" t="str">
            <v>COLOFONIAS, ÁCIDOS RESÍNICOS E SEUS DERIVADOS</v>
          </cell>
          <cell r="B268" t="str">
            <v>(3º Nível) COLOFONIAS, ÁCIDOS RESÍNICOS E SEUS DERIVADOS</v>
          </cell>
          <cell r="C268">
            <v>25826247</v>
          </cell>
          <cell r="D268">
            <v>28043733</v>
          </cell>
          <cell r="E268">
            <v>37251355</v>
          </cell>
          <cell r="F268">
            <v>31938049</v>
          </cell>
          <cell r="G268">
            <v>1363741</v>
          </cell>
          <cell r="H268">
            <v>530661</v>
          </cell>
          <cell r="I268">
            <v>2131559</v>
          </cell>
          <cell r="J268">
            <v>593498</v>
          </cell>
        </row>
        <row r="269">
          <cell r="A269" t="str">
            <v>CONDIMENTOS E TEMPEROS</v>
          </cell>
          <cell r="B269" t="str">
            <v>(3º Nível) CONDIMENTOS E TEMPEROS</v>
          </cell>
          <cell r="C269">
            <v>1659328</v>
          </cell>
          <cell r="D269">
            <v>606212</v>
          </cell>
          <cell r="E269">
            <v>1816757</v>
          </cell>
          <cell r="F269">
            <v>648344</v>
          </cell>
          <cell r="G269">
            <v>6013487</v>
          </cell>
          <cell r="H269">
            <v>1232393</v>
          </cell>
          <cell r="I269">
            <v>6605902</v>
          </cell>
          <cell r="J269">
            <v>1345032</v>
          </cell>
        </row>
        <row r="270">
          <cell r="A270" t="str">
            <v>CONES DE LÚPULO E LUPULINA</v>
          </cell>
          <cell r="B270" t="str">
            <v>(3º Nível) CONES DE LÚPULO E LUPULINA</v>
          </cell>
          <cell r="C270">
            <v>34672</v>
          </cell>
          <cell r="D270">
            <v>990</v>
          </cell>
          <cell r="E270">
            <v>9270</v>
          </cell>
          <cell r="F270">
            <v>304</v>
          </cell>
          <cell r="G270">
            <v>9590829</v>
          </cell>
          <cell r="H270">
            <v>698058</v>
          </cell>
          <cell r="I270">
            <v>10255682</v>
          </cell>
          <cell r="J270">
            <v>744315</v>
          </cell>
        </row>
        <row r="271">
          <cell r="A271" t="str">
            <v>CORDÉIS E DEMAIS PRODUTOS DO SISAL OU OUTRAS FIBRAS 'AGAVE'</v>
          </cell>
          <cell r="B271" t="str">
            <v>(3º Nível) CORDÉIS E DEMAIS PRODUTOS DO SISAL OU OUTRAS FIBRAS 'AGAVE'</v>
          </cell>
          <cell r="C271">
            <v>11030155</v>
          </cell>
          <cell r="D271">
            <v>6505342</v>
          </cell>
          <cell r="E271">
            <v>9209537</v>
          </cell>
          <cell r="F271">
            <v>6392305</v>
          </cell>
          <cell r="G271">
            <v>21870</v>
          </cell>
          <cell r="H271">
            <v>5864</v>
          </cell>
          <cell r="I271">
            <v>63351</v>
          </cell>
          <cell r="J271">
            <v>7612</v>
          </cell>
        </row>
        <row r="272">
          <cell r="A272" t="str">
            <v>CORTIÇA</v>
          </cell>
          <cell r="B272" t="str">
            <v>(3º Nível) CORTIÇA</v>
          </cell>
          <cell r="C272">
            <v>41566</v>
          </cell>
          <cell r="D272">
            <v>5603</v>
          </cell>
          <cell r="E272">
            <v>39716</v>
          </cell>
          <cell r="F272">
            <v>1778</v>
          </cell>
          <cell r="G272">
            <v>1874840</v>
          </cell>
          <cell r="H272">
            <v>343509</v>
          </cell>
          <cell r="I272">
            <v>1963046</v>
          </cell>
          <cell r="J272">
            <v>348910</v>
          </cell>
        </row>
        <row r="273">
          <cell r="A273" t="str">
            <v>COUROS/PELES ACAMURÇADOS</v>
          </cell>
          <cell r="B273" t="str">
            <v>(3º Nível) COUROS/PELES ACAMURÇADOS</v>
          </cell>
          <cell r="C273">
            <v>1140938</v>
          </cell>
          <cell r="D273">
            <v>136064</v>
          </cell>
          <cell r="E273">
            <v>1650125</v>
          </cell>
          <cell r="F273">
            <v>194469</v>
          </cell>
          <cell r="G273">
            <v>121687</v>
          </cell>
          <cell r="H273">
            <v>5581</v>
          </cell>
          <cell r="I273">
            <v>43084</v>
          </cell>
          <cell r="J273">
            <v>612</v>
          </cell>
        </row>
        <row r="274">
          <cell r="A274" t="str">
            <v>COUROS/PELES DE BOVINOS OU EQUÍDEOS, EM BRUTO</v>
          </cell>
          <cell r="B274" t="str">
            <v>(3º Nível) COUROS/PELES DE BOVINOS OU EQUÍDEOS, EM BRUTO</v>
          </cell>
          <cell r="C274">
            <v>716352</v>
          </cell>
          <cell r="D274">
            <v>1997192</v>
          </cell>
          <cell r="E274">
            <v>1266780</v>
          </cell>
          <cell r="F274">
            <v>2485559</v>
          </cell>
          <cell r="G274">
            <v>4202337</v>
          </cell>
          <cell r="H274">
            <v>5979272</v>
          </cell>
          <cell r="I274">
            <v>6165813</v>
          </cell>
          <cell r="J274">
            <v>9361267</v>
          </cell>
        </row>
        <row r="275">
          <cell r="A275" t="str">
            <v>COUROS/PELES DE BOVINOS, CRUST</v>
          </cell>
          <cell r="B275" t="str">
            <v>(3º Nível) COUROS/PELES DE BOVINOS, CRUST</v>
          </cell>
          <cell r="C275">
            <v>27120611</v>
          </cell>
          <cell r="D275">
            <v>2918666</v>
          </cell>
          <cell r="E275">
            <v>30019241</v>
          </cell>
          <cell r="F275">
            <v>2889400</v>
          </cell>
          <cell r="G275">
            <v>721076</v>
          </cell>
          <cell r="H275">
            <v>75044</v>
          </cell>
          <cell r="I275">
            <v>422147</v>
          </cell>
          <cell r="J275">
            <v>60216</v>
          </cell>
        </row>
        <row r="276">
          <cell r="A276" t="str">
            <v>COUROS/PELES DE BOVINOS, CURTIDO, WET BLUE</v>
          </cell>
          <cell r="B276" t="str">
            <v>(3º Nível) COUROS/PELES DE BOVINOS, CURTIDO, WET BLUE</v>
          </cell>
          <cell r="C276">
            <v>4242</v>
          </cell>
          <cell r="D276">
            <v>33585</v>
          </cell>
          <cell r="E276">
            <v>115441</v>
          </cell>
          <cell r="F276">
            <v>84795</v>
          </cell>
          <cell r="G276">
            <v>0</v>
          </cell>
          <cell r="H276">
            <v>0</v>
          </cell>
          <cell r="I276">
            <v>21830</v>
          </cell>
          <cell r="J276">
            <v>48510</v>
          </cell>
        </row>
        <row r="277">
          <cell r="A277" t="str">
            <v>COUROS/PELES DE BOVINOS, PREPARADOS</v>
          </cell>
          <cell r="B277" t="str">
            <v>(3º Nível) COUROS/PELES DE BOVINOS, PREPARADOS</v>
          </cell>
          <cell r="C277">
            <v>166089740</v>
          </cell>
          <cell r="D277">
            <v>14735375</v>
          </cell>
          <cell r="E277">
            <v>175538312</v>
          </cell>
          <cell r="F277">
            <v>15051730</v>
          </cell>
          <cell r="G277">
            <v>425867</v>
          </cell>
          <cell r="H277">
            <v>128106</v>
          </cell>
          <cell r="I277">
            <v>354437</v>
          </cell>
          <cell r="J277">
            <v>93587</v>
          </cell>
        </row>
        <row r="278">
          <cell r="A278" t="str">
            <v>COUROS/PELES DE CAPRINOS, CRUST</v>
          </cell>
          <cell r="B278" t="str">
            <v>(3º Nível) COUROS/PELES DE CAPRINOS, CRUST</v>
          </cell>
          <cell r="C278">
            <v>2793</v>
          </cell>
          <cell r="D278">
            <v>99</v>
          </cell>
          <cell r="E278">
            <v>0</v>
          </cell>
          <cell r="F278">
            <v>0</v>
          </cell>
        </row>
        <row r="279">
          <cell r="A279" t="str">
            <v>COUROS/PELES DE CAPRINOS, CURTIDOS, WET BLUE</v>
          </cell>
          <cell r="B279" t="str">
            <v>(3º Nível) COUROS/PELES DE CAPRINOS, CURTIDOS, WET BLUE</v>
          </cell>
          <cell r="C279">
            <v>4496</v>
          </cell>
          <cell r="D279">
            <v>1008</v>
          </cell>
          <cell r="E279">
            <v>65940</v>
          </cell>
          <cell r="F279">
            <v>14889</v>
          </cell>
        </row>
        <row r="280">
          <cell r="A280" t="str">
            <v>COUROS/PELES DE CAPRINOS, PREPARADOS</v>
          </cell>
          <cell r="B280" t="str">
            <v>(3º Nível) COUROS/PELES DE CAPRINOS, PREPARADOS</v>
          </cell>
          <cell r="C280">
            <v>62739</v>
          </cell>
          <cell r="D280">
            <v>6840</v>
          </cell>
          <cell r="E280">
            <v>299593</v>
          </cell>
          <cell r="F280">
            <v>24446</v>
          </cell>
          <cell r="G280">
            <v>139100</v>
          </cell>
          <cell r="H280">
            <v>2816</v>
          </cell>
          <cell r="I280">
            <v>173701</v>
          </cell>
          <cell r="J280">
            <v>3217</v>
          </cell>
        </row>
        <row r="281">
          <cell r="A281" t="str">
            <v>COUROS/PELES DE EQUÍDEOS, CRUST</v>
          </cell>
          <cell r="B281" t="str">
            <v>(3º Nível) COUROS/PELES DE EQUÍDEOS, CRUST</v>
          </cell>
          <cell r="C281">
            <v>0</v>
          </cell>
          <cell r="D281">
            <v>0</v>
          </cell>
          <cell r="E281">
            <v>6135</v>
          </cell>
          <cell r="F281">
            <v>1594</v>
          </cell>
        </row>
        <row r="282">
          <cell r="A282" t="str">
            <v>COUROS/PELES DE EQUÍDEOS, CURTIDO</v>
          </cell>
          <cell r="B282" t="str">
            <v>(3º Nível) COUROS/PELES DE EQUÍDEOS, CURTIDO</v>
          </cell>
          <cell r="C282">
            <v>31106</v>
          </cell>
          <cell r="D282">
            <v>25180</v>
          </cell>
          <cell r="E282">
            <v>0</v>
          </cell>
          <cell r="F282">
            <v>0</v>
          </cell>
        </row>
        <row r="283">
          <cell r="A283" t="str">
            <v>COUROS/PELES DE EQUÍDEOS, PREPARADOS</v>
          </cell>
          <cell r="B283" t="str">
            <v>(3º Nível) COUROS/PELES DE EQUÍDEOS, PREPARADOS</v>
          </cell>
          <cell r="C283">
            <v>53794</v>
          </cell>
          <cell r="D283">
            <v>7848</v>
          </cell>
          <cell r="E283">
            <v>21453</v>
          </cell>
          <cell r="F283">
            <v>1435</v>
          </cell>
          <cell r="G283">
            <v>6240</v>
          </cell>
          <cell r="H283">
            <v>154</v>
          </cell>
          <cell r="I283">
            <v>4977</v>
          </cell>
          <cell r="J283">
            <v>74</v>
          </cell>
        </row>
        <row r="284">
          <cell r="A284" t="str">
            <v>COUROS/PELES DE OUTROS ANIMAIS, EM BRUTO</v>
          </cell>
          <cell r="B284" t="str">
            <v>(3º Nível) COUROS/PELES DE OUTROS ANIMAIS, EM BRUTO</v>
          </cell>
          <cell r="C284">
            <v>22000</v>
          </cell>
          <cell r="D284">
            <v>226</v>
          </cell>
          <cell r="E284">
            <v>65620</v>
          </cell>
          <cell r="F284">
            <v>11870</v>
          </cell>
          <cell r="G284">
            <v>0</v>
          </cell>
          <cell r="H284">
            <v>0</v>
          </cell>
          <cell r="I284">
            <v>2750</v>
          </cell>
          <cell r="J284">
            <v>104</v>
          </cell>
        </row>
        <row r="285">
          <cell r="A285" t="str">
            <v>COUROS/PELES DE OUTROS ANIMAIS, PREPARADOS</v>
          </cell>
          <cell r="B285" t="str">
            <v>(3º Nível) COUROS/PELES DE OUTROS ANIMAIS, PREPARADOS</v>
          </cell>
          <cell r="C285">
            <v>1402468</v>
          </cell>
          <cell r="D285">
            <v>6245</v>
          </cell>
          <cell r="E285">
            <v>717214</v>
          </cell>
          <cell r="F285">
            <v>3583</v>
          </cell>
          <cell r="G285">
            <v>10978</v>
          </cell>
          <cell r="H285">
            <v>160</v>
          </cell>
          <cell r="I285">
            <v>10272</v>
          </cell>
          <cell r="J285">
            <v>132</v>
          </cell>
        </row>
        <row r="286">
          <cell r="A286" t="str">
            <v>COUROS/PELES DE OVINOS, CRUST</v>
          </cell>
          <cell r="B286" t="str">
            <v>(3º Nível) COUROS/PELES DE OVINOS, CRUST</v>
          </cell>
          <cell r="C286">
            <v>679789</v>
          </cell>
          <cell r="D286">
            <v>18644</v>
          </cell>
          <cell r="E286">
            <v>784470</v>
          </cell>
          <cell r="F286">
            <v>29822</v>
          </cell>
          <cell r="G286">
            <v>227134</v>
          </cell>
          <cell r="H286">
            <v>14852</v>
          </cell>
          <cell r="I286">
            <v>363825</v>
          </cell>
          <cell r="J286">
            <v>35600</v>
          </cell>
        </row>
        <row r="287">
          <cell r="A287" t="str">
            <v>COUROS/PELES DE OVINOS, CURTIDO, WET BLUE</v>
          </cell>
          <cell r="B287" t="str">
            <v>(3º Nível) COUROS/PELES DE OVINOS, CURTIDO, WET BLUE</v>
          </cell>
          <cell r="C287">
            <v>82403</v>
          </cell>
          <cell r="D287">
            <v>18443</v>
          </cell>
          <cell r="E287">
            <v>45952</v>
          </cell>
          <cell r="F287">
            <v>4808</v>
          </cell>
          <cell r="G287">
            <v>192692</v>
          </cell>
          <cell r="H287">
            <v>65300</v>
          </cell>
          <cell r="I287">
            <v>126653</v>
          </cell>
          <cell r="J287">
            <v>22000</v>
          </cell>
        </row>
        <row r="288">
          <cell r="A288" t="str">
            <v>COUROS/PELES DE OVINOS, EM BRUTO</v>
          </cell>
          <cell r="B288" t="str">
            <v>(3º Nível) COUROS/PELES DE OVINOS, EM BRUTO</v>
          </cell>
          <cell r="G288">
            <v>188298</v>
          </cell>
          <cell r="H288">
            <v>113838</v>
          </cell>
          <cell r="I288">
            <v>220989</v>
          </cell>
          <cell r="J288">
            <v>229707</v>
          </cell>
        </row>
        <row r="289">
          <cell r="A289" t="str">
            <v>COUROS/PELES DE OVINOS, PREPARADOS</v>
          </cell>
          <cell r="B289" t="str">
            <v>(3º Nível) COUROS/PELES DE OVINOS, PREPARADOS</v>
          </cell>
          <cell r="C289">
            <v>47857</v>
          </cell>
          <cell r="D289">
            <v>960</v>
          </cell>
          <cell r="E289">
            <v>98712</v>
          </cell>
          <cell r="F289">
            <v>4123</v>
          </cell>
          <cell r="G289">
            <v>28251</v>
          </cell>
          <cell r="H289">
            <v>1528</v>
          </cell>
          <cell r="I289">
            <v>22438</v>
          </cell>
          <cell r="J289">
            <v>1668</v>
          </cell>
        </row>
        <row r="290">
          <cell r="A290" t="str">
            <v>COUROS/PELES DE RÉPTEIS, CURTIDOS OU CRUST</v>
          </cell>
          <cell r="B290" t="str">
            <v>(3º Nível) COUROS/PELES DE RÉPTEIS, CURTIDOS OU CRUST</v>
          </cell>
          <cell r="C290">
            <v>862</v>
          </cell>
          <cell r="D290">
            <v>4</v>
          </cell>
          <cell r="E290">
            <v>350</v>
          </cell>
          <cell r="F290">
            <v>2</v>
          </cell>
          <cell r="G290">
            <v>84129</v>
          </cell>
          <cell r="H290">
            <v>353</v>
          </cell>
          <cell r="I290">
            <v>0</v>
          </cell>
          <cell r="J290">
            <v>0</v>
          </cell>
        </row>
        <row r="291">
          <cell r="A291" t="str">
            <v>COUROS/PELES DE RÉPTEIS, EM BRUTO</v>
          </cell>
          <cell r="B291" t="str">
            <v>(3º Nível) COUROS/PELES DE RÉPTEIS, EM BRUTO</v>
          </cell>
          <cell r="C291">
            <v>7</v>
          </cell>
          <cell r="D291">
            <v>5</v>
          </cell>
          <cell r="E291">
            <v>75498</v>
          </cell>
          <cell r="F291">
            <v>2276</v>
          </cell>
          <cell r="G291">
            <v>73149</v>
          </cell>
          <cell r="H291">
            <v>532</v>
          </cell>
          <cell r="I291">
            <v>0</v>
          </cell>
          <cell r="J291">
            <v>0</v>
          </cell>
        </row>
        <row r="292">
          <cell r="A292" t="str">
            <v>COUROS/PELES DE RÉPTEIS, PREPARADOS</v>
          </cell>
          <cell r="B292" t="str">
            <v>(3º Nível) COUROS/PELES DE RÉPTEIS, PREPARADOS</v>
          </cell>
          <cell r="G292">
            <v>1163</v>
          </cell>
          <cell r="H292">
            <v>2</v>
          </cell>
          <cell r="I292">
            <v>0</v>
          </cell>
          <cell r="J292">
            <v>0</v>
          </cell>
        </row>
        <row r="293">
          <cell r="A293" t="str">
            <v>COUROS/PELES DE SUÍNOS, PREPARADOS</v>
          </cell>
          <cell r="B293" t="str">
            <v>(3º Nível) COUROS/PELES DE SUÍNOS, PREPARADOS</v>
          </cell>
          <cell r="C293">
            <v>30878</v>
          </cell>
          <cell r="D293">
            <v>5312</v>
          </cell>
          <cell r="E293">
            <v>0</v>
          </cell>
          <cell r="F293">
            <v>0</v>
          </cell>
          <cell r="G293">
            <v>15829</v>
          </cell>
          <cell r="H293">
            <v>1954</v>
          </cell>
          <cell r="I293">
            <v>25324</v>
          </cell>
          <cell r="J293">
            <v>2521</v>
          </cell>
        </row>
        <row r="294">
          <cell r="A294" t="str">
            <v>COUROS/PELES ENVERNIZADOS OU REVESTIDOS</v>
          </cell>
          <cell r="B294" t="str">
            <v>(3º Nível) COUROS/PELES ENVERNIZADOS OU REVESTIDOS</v>
          </cell>
          <cell r="C294">
            <v>289697</v>
          </cell>
          <cell r="D294">
            <v>10964</v>
          </cell>
          <cell r="E294">
            <v>29984</v>
          </cell>
          <cell r="F294">
            <v>1423</v>
          </cell>
          <cell r="G294">
            <v>24521</v>
          </cell>
          <cell r="H294">
            <v>424</v>
          </cell>
          <cell r="I294">
            <v>827</v>
          </cell>
          <cell r="J294">
            <v>4</v>
          </cell>
        </row>
        <row r="295">
          <cell r="A295" t="str">
            <v>COUROS/PELES METALIZADOS</v>
          </cell>
          <cell r="B295" t="str">
            <v>(3º Nível) COUROS/PELES METALIZADOS</v>
          </cell>
          <cell r="C295">
            <v>125628</v>
          </cell>
          <cell r="D295">
            <v>3947</v>
          </cell>
          <cell r="E295">
            <v>118023</v>
          </cell>
          <cell r="F295">
            <v>3237</v>
          </cell>
          <cell r="G295">
            <v>14593</v>
          </cell>
          <cell r="H295">
            <v>222</v>
          </cell>
          <cell r="I295">
            <v>1143</v>
          </cell>
          <cell r="J295">
            <v>20</v>
          </cell>
        </row>
        <row r="296">
          <cell r="A296" t="str">
            <v>COUROS/PELES RECONSTITUÍDOS</v>
          </cell>
          <cell r="B296" t="str">
            <v>(3º Nível) COUROS/PELES RECONSTITUÍDOS</v>
          </cell>
          <cell r="C296">
            <v>14032</v>
          </cell>
          <cell r="D296">
            <v>4413</v>
          </cell>
          <cell r="E296">
            <v>137281</v>
          </cell>
          <cell r="F296">
            <v>34803</v>
          </cell>
          <cell r="G296">
            <v>87737</v>
          </cell>
          <cell r="H296">
            <v>44860</v>
          </cell>
          <cell r="I296">
            <v>26939</v>
          </cell>
          <cell r="J296">
            <v>4380</v>
          </cell>
        </row>
        <row r="297">
          <cell r="A297" t="str">
            <v>CRAVO-DA-ÍNDIA</v>
          </cell>
          <cell r="B297" t="str">
            <v>(3º Nível) CRAVO-DA-ÍNDIA</v>
          </cell>
          <cell r="C297">
            <v>9895261</v>
          </cell>
          <cell r="D297">
            <v>2166802</v>
          </cell>
          <cell r="E297">
            <v>3009519</v>
          </cell>
          <cell r="F297">
            <v>614446</v>
          </cell>
          <cell r="G297">
            <v>65755</v>
          </cell>
          <cell r="H297">
            <v>6915</v>
          </cell>
          <cell r="I297">
            <v>118015</v>
          </cell>
          <cell r="J297">
            <v>16350</v>
          </cell>
        </row>
        <row r="298">
          <cell r="A298" t="str">
            <v>CREME DE LEITE</v>
          </cell>
          <cell r="B298" t="str">
            <v>(3º Nível) CREME DE LEITE</v>
          </cell>
          <cell r="C298">
            <v>4525551</v>
          </cell>
          <cell r="D298">
            <v>1884307</v>
          </cell>
          <cell r="E298">
            <v>4292147</v>
          </cell>
          <cell r="F298">
            <v>1885370</v>
          </cell>
        </row>
        <row r="299">
          <cell r="A299" t="str">
            <v>DAMASCOS FRESCOS</v>
          </cell>
          <cell r="B299" t="str">
            <v>(3º Nível) DAMASCOS FRESCOS</v>
          </cell>
          <cell r="C299">
            <v>433</v>
          </cell>
          <cell r="D299">
            <v>51</v>
          </cell>
          <cell r="E299">
            <v>153</v>
          </cell>
          <cell r="F299">
            <v>29</v>
          </cell>
        </row>
        <row r="300">
          <cell r="A300" t="str">
            <v>DAMASCOS PREPARADOS OU CONSERVADOS</v>
          </cell>
          <cell r="B300" t="str">
            <v>(3º Nível) DAMASCOS PREPARADOS OU CONSERVADOS</v>
          </cell>
          <cell r="G300">
            <v>50101</v>
          </cell>
          <cell r="H300">
            <v>35708</v>
          </cell>
          <cell r="I300">
            <v>41728</v>
          </cell>
          <cell r="J300">
            <v>27839</v>
          </cell>
        </row>
        <row r="301">
          <cell r="A301" t="str">
            <v>DAMASCOS SECOS</v>
          </cell>
          <cell r="B301" t="str">
            <v>(3º Nível) DAMASCOS SECOS</v>
          </cell>
          <cell r="C301">
            <v>703</v>
          </cell>
          <cell r="D301">
            <v>99</v>
          </cell>
          <cell r="E301">
            <v>717</v>
          </cell>
          <cell r="F301">
            <v>78</v>
          </cell>
          <cell r="G301">
            <v>1790426</v>
          </cell>
          <cell r="H301">
            <v>621023</v>
          </cell>
          <cell r="I301">
            <v>2125995</v>
          </cell>
          <cell r="J301">
            <v>606859</v>
          </cell>
        </row>
        <row r="302">
          <cell r="A302" t="str">
            <v>DEMAIS  PRODUTOS LÁCTEOS</v>
          </cell>
          <cell r="B302" t="str">
            <v>(3º Nível) DEMAIS  PRODUTOS LÁCTEOS</v>
          </cell>
          <cell r="C302">
            <v>205177</v>
          </cell>
          <cell r="D302">
            <v>155899</v>
          </cell>
          <cell r="E302">
            <v>48110</v>
          </cell>
          <cell r="F302">
            <v>21582</v>
          </cell>
          <cell r="G302">
            <v>4247938</v>
          </cell>
          <cell r="H302">
            <v>738830</v>
          </cell>
          <cell r="I302">
            <v>4726628</v>
          </cell>
          <cell r="J302">
            <v>1242995</v>
          </cell>
        </row>
        <row r="303">
          <cell r="A303" t="str">
            <v>DEMAIS AÇÚCARES</v>
          </cell>
          <cell r="B303" t="str">
            <v>(3º Nível) DEMAIS AÇÚCARES</v>
          </cell>
          <cell r="C303">
            <v>3700125</v>
          </cell>
          <cell r="D303">
            <v>9150958</v>
          </cell>
          <cell r="E303">
            <v>3453058</v>
          </cell>
          <cell r="F303">
            <v>8171830</v>
          </cell>
          <cell r="G303">
            <v>11064674</v>
          </cell>
          <cell r="H303">
            <v>9378497</v>
          </cell>
          <cell r="I303">
            <v>14514896</v>
          </cell>
          <cell r="J303">
            <v>10958913</v>
          </cell>
        </row>
        <row r="304">
          <cell r="A304" t="str">
            <v>DEMAIS ÁLCOOIS</v>
          </cell>
          <cell r="B304" t="str">
            <v>(3º Nível) DEMAIS ÁLCOOIS</v>
          </cell>
          <cell r="C304">
            <v>1917401</v>
          </cell>
          <cell r="D304">
            <v>931858</v>
          </cell>
          <cell r="E304">
            <v>1860562</v>
          </cell>
          <cell r="F304">
            <v>1054485</v>
          </cell>
          <cell r="G304">
            <v>3408112</v>
          </cell>
          <cell r="H304">
            <v>2892183</v>
          </cell>
          <cell r="I304">
            <v>3105542</v>
          </cell>
          <cell r="J304">
            <v>2456165</v>
          </cell>
        </row>
        <row r="305">
          <cell r="A305" t="str">
            <v>DEMAIS CARNES E MIUDEZAS</v>
          </cell>
          <cell r="B305" t="str">
            <v>(3º Nível) DEMAIS CARNES E MIUDEZAS</v>
          </cell>
          <cell r="C305">
            <v>56256329</v>
          </cell>
          <cell r="D305">
            <v>24869225</v>
          </cell>
          <cell r="E305">
            <v>47041888</v>
          </cell>
          <cell r="F305">
            <v>22961848</v>
          </cell>
          <cell r="G305">
            <v>14105</v>
          </cell>
          <cell r="H305">
            <v>23508</v>
          </cell>
          <cell r="I305">
            <v>0</v>
          </cell>
          <cell r="J305">
            <v>0</v>
          </cell>
        </row>
        <row r="306">
          <cell r="A306" t="str">
            <v>DEMAIS CEREAIS</v>
          </cell>
          <cell r="B306" t="str">
            <v>(3º Nível) DEMAIS CEREAIS</v>
          </cell>
          <cell r="C306">
            <v>1817</v>
          </cell>
          <cell r="D306">
            <v>1519</v>
          </cell>
          <cell r="E306">
            <v>60816</v>
          </cell>
          <cell r="F306">
            <v>24676</v>
          </cell>
          <cell r="G306">
            <v>733949</v>
          </cell>
          <cell r="H306">
            <v>316071</v>
          </cell>
          <cell r="I306">
            <v>594219</v>
          </cell>
          <cell r="J306">
            <v>281638</v>
          </cell>
        </row>
        <row r="307">
          <cell r="A307" t="str">
            <v>DEMAIS CRUSTÁCEOS E MOLUSCOS</v>
          </cell>
          <cell r="B307" t="str">
            <v>(3º Nível) DEMAIS CRUSTÁCEOS E MOLUSCOS</v>
          </cell>
          <cell r="C307">
            <v>70372</v>
          </cell>
          <cell r="D307">
            <v>8535</v>
          </cell>
          <cell r="E307">
            <v>60942</v>
          </cell>
          <cell r="F307">
            <v>8284</v>
          </cell>
          <cell r="G307">
            <v>10042104</v>
          </cell>
          <cell r="H307">
            <v>2583987</v>
          </cell>
          <cell r="I307">
            <v>7455077</v>
          </cell>
          <cell r="J307">
            <v>2148587</v>
          </cell>
        </row>
        <row r="308">
          <cell r="A308" t="str">
            <v>DEMAIS ESPECIARIAS</v>
          </cell>
          <cell r="B308" t="str">
            <v>(3º Nível) DEMAIS ESPECIARIAS</v>
          </cell>
          <cell r="C308">
            <v>1297188</v>
          </cell>
          <cell r="D308">
            <v>160644</v>
          </cell>
          <cell r="E308">
            <v>1859494</v>
          </cell>
          <cell r="F308">
            <v>187308</v>
          </cell>
          <cell r="G308">
            <v>2232671</v>
          </cell>
          <cell r="H308">
            <v>1049318</v>
          </cell>
          <cell r="I308">
            <v>1827271</v>
          </cell>
          <cell r="J308">
            <v>1129010</v>
          </cell>
        </row>
        <row r="309">
          <cell r="A309" t="str">
            <v>DEMAIS FIBRAS E PRODUTOS TÊXTEIS</v>
          </cell>
          <cell r="B309" t="str">
            <v>(3º Nível) DEMAIS FIBRAS E PRODUTOS TÊXTEIS</v>
          </cell>
          <cell r="C309">
            <v>11090496</v>
          </cell>
          <cell r="D309">
            <v>8425457</v>
          </cell>
          <cell r="E309">
            <v>11447128</v>
          </cell>
          <cell r="F309">
            <v>9653672</v>
          </cell>
          <cell r="G309">
            <v>4507709</v>
          </cell>
          <cell r="H309">
            <v>3710400</v>
          </cell>
          <cell r="I309">
            <v>4714351</v>
          </cell>
          <cell r="J309">
            <v>3506686</v>
          </cell>
        </row>
        <row r="310">
          <cell r="A310" t="str">
            <v>DEMAIS GORDURAS LÁCTEAS</v>
          </cell>
          <cell r="B310" t="str">
            <v>(3º Nível) DEMAIS GORDURAS LÁCTEAS</v>
          </cell>
          <cell r="C310">
            <v>1750</v>
          </cell>
          <cell r="D310">
            <v>162</v>
          </cell>
          <cell r="E310">
            <v>1456</v>
          </cell>
          <cell r="F310">
            <v>220</v>
          </cell>
          <cell r="G310">
            <v>633146</v>
          </cell>
          <cell r="H310">
            <v>116920</v>
          </cell>
          <cell r="I310">
            <v>2938309</v>
          </cell>
          <cell r="J310">
            <v>635200</v>
          </cell>
        </row>
        <row r="311">
          <cell r="A311" t="str">
            <v>DEMAIS MADEIRAS E MANUFATURAS DE MADEIRAS</v>
          </cell>
          <cell r="B311" t="str">
            <v>(3º Nível) DEMAIS MADEIRAS E MANUFATURAS DE MADEIRAS</v>
          </cell>
          <cell r="C311">
            <v>51454604</v>
          </cell>
          <cell r="D311">
            <v>155538073</v>
          </cell>
          <cell r="E311">
            <v>58601566</v>
          </cell>
          <cell r="F311">
            <v>147427697</v>
          </cell>
          <cell r="G311">
            <v>14922066</v>
          </cell>
          <cell r="H311">
            <v>14099308</v>
          </cell>
          <cell r="I311">
            <v>19103660</v>
          </cell>
          <cell r="J311">
            <v>16033837</v>
          </cell>
        </row>
        <row r="312">
          <cell r="A312" t="str">
            <v>DEMAIS NOZES E CASTANHAS</v>
          </cell>
          <cell r="B312" t="str">
            <v>(3º Nível) DEMAIS NOZES E CASTANHAS</v>
          </cell>
          <cell r="C312">
            <v>1014559</v>
          </cell>
          <cell r="D312">
            <v>228717</v>
          </cell>
          <cell r="E312">
            <v>130584</v>
          </cell>
          <cell r="F312">
            <v>26708</v>
          </cell>
          <cell r="G312">
            <v>1130192</v>
          </cell>
          <cell r="H312">
            <v>122167</v>
          </cell>
          <cell r="I312">
            <v>696769</v>
          </cell>
          <cell r="J312">
            <v>83159</v>
          </cell>
        </row>
        <row r="313">
          <cell r="A313" t="str">
            <v>DEMAIS OLEOS DE SOJA</v>
          </cell>
          <cell r="B313" t="str">
            <v>(3º Nível) DEMAIS OLEOS DE SOJA</v>
          </cell>
          <cell r="C313">
            <v>94637</v>
          </cell>
          <cell r="D313">
            <v>114867</v>
          </cell>
          <cell r="E313">
            <v>27284</v>
          </cell>
          <cell r="F313">
            <v>7646</v>
          </cell>
          <cell r="G313">
            <v>22878</v>
          </cell>
          <cell r="H313">
            <v>4200</v>
          </cell>
          <cell r="I313">
            <v>24117</v>
          </cell>
          <cell r="J313">
            <v>4300</v>
          </cell>
        </row>
        <row r="314">
          <cell r="A314" t="str">
            <v>DEMAIS OLEOS ESSENCIAIS</v>
          </cell>
          <cell r="B314" t="str">
            <v>(3º Nível) DEMAIS OLEOS ESSENCIAIS</v>
          </cell>
          <cell r="C314">
            <v>28382671</v>
          </cell>
          <cell r="D314">
            <v>11073485</v>
          </cell>
          <cell r="E314">
            <v>27038976</v>
          </cell>
          <cell r="F314">
            <v>5962938</v>
          </cell>
          <cell r="G314">
            <v>18402365</v>
          </cell>
          <cell r="H314">
            <v>544080</v>
          </cell>
          <cell r="I314">
            <v>23200391</v>
          </cell>
          <cell r="J314">
            <v>599189</v>
          </cell>
        </row>
        <row r="315">
          <cell r="A315" t="str">
            <v>DEMAIS OLEOS VEGETAIS</v>
          </cell>
          <cell r="B315" t="str">
            <v>(3º Nível) DEMAIS OLEOS VEGETAIS</v>
          </cell>
          <cell r="C315">
            <v>23528347</v>
          </cell>
          <cell r="D315">
            <v>91973411</v>
          </cell>
          <cell r="E315">
            <v>35385998</v>
          </cell>
          <cell r="F315">
            <v>85136966</v>
          </cell>
          <cell r="G315">
            <v>44080527</v>
          </cell>
          <cell r="H315">
            <v>20253054</v>
          </cell>
          <cell r="I315">
            <v>40927726</v>
          </cell>
          <cell r="J315">
            <v>17094526</v>
          </cell>
        </row>
        <row r="316">
          <cell r="A316" t="str">
            <v>DEMAIS PEIXES</v>
          </cell>
          <cell r="B316" t="str">
            <v>(3º Nível) DEMAIS PEIXES</v>
          </cell>
          <cell r="C316">
            <v>162738</v>
          </cell>
          <cell r="D316">
            <v>38493</v>
          </cell>
          <cell r="E316">
            <v>141507</v>
          </cell>
          <cell r="F316">
            <v>34576</v>
          </cell>
          <cell r="G316">
            <v>996062</v>
          </cell>
          <cell r="H316">
            <v>175432</v>
          </cell>
          <cell r="I316">
            <v>386115</v>
          </cell>
          <cell r="J316">
            <v>68659</v>
          </cell>
        </row>
        <row r="317">
          <cell r="A317" t="str">
            <v>DEMAIS PREPARAÇÕES DE CARNES</v>
          </cell>
          <cell r="B317" t="str">
            <v>(3º Nível) DEMAIS PREPARAÇÕES DE CARNES</v>
          </cell>
          <cell r="C317">
            <v>21607767</v>
          </cell>
          <cell r="D317">
            <v>19895029</v>
          </cell>
          <cell r="E317">
            <v>39453192</v>
          </cell>
          <cell r="F317">
            <v>33315452</v>
          </cell>
          <cell r="G317">
            <v>734851</v>
          </cell>
          <cell r="H317">
            <v>94229</v>
          </cell>
          <cell r="I317">
            <v>1277691</v>
          </cell>
          <cell r="J317">
            <v>134304</v>
          </cell>
        </row>
        <row r="318">
          <cell r="A318" t="str">
            <v>DEMAIS PRODUTOS DA INDÚSTRIA QUÍMICA , DE ORIGEM VEGETAL</v>
          </cell>
          <cell r="B318" t="str">
            <v>(3º Nível) DEMAIS PRODUTOS DA INDÚSTRIA QUÍMICA , DE ORIGEM VEGETAL</v>
          </cell>
          <cell r="C318">
            <v>258735</v>
          </cell>
          <cell r="D318">
            <v>21964</v>
          </cell>
          <cell r="E318">
            <v>85312</v>
          </cell>
          <cell r="F318">
            <v>41853</v>
          </cell>
          <cell r="G318">
            <v>1194679</v>
          </cell>
          <cell r="H318">
            <v>460866</v>
          </cell>
          <cell r="I318">
            <v>1930045</v>
          </cell>
          <cell r="J318">
            <v>665211</v>
          </cell>
        </row>
        <row r="319">
          <cell r="A319" t="str">
            <v>DEMAIS PRODUTOS DE COURO</v>
          </cell>
          <cell r="B319" t="str">
            <v>(3º Nível) DEMAIS PRODUTOS DE COURO</v>
          </cell>
          <cell r="C319">
            <v>3620384</v>
          </cell>
          <cell r="D319">
            <v>189556</v>
          </cell>
          <cell r="E319">
            <v>2380122</v>
          </cell>
          <cell r="F319">
            <v>184843</v>
          </cell>
          <cell r="G319">
            <v>12377817</v>
          </cell>
          <cell r="H319">
            <v>170109</v>
          </cell>
          <cell r="I319">
            <v>11520316</v>
          </cell>
          <cell r="J319">
            <v>221885</v>
          </cell>
        </row>
        <row r="320">
          <cell r="A320" t="str">
            <v>DEMAIS PRODUTOS E SUBPRODUTOS DA INDÚSTRIA DE MOAGEM</v>
          </cell>
          <cell r="B320" t="str">
            <v>(3º Nível) DEMAIS PRODUTOS E SUBPRODUTOS DA INDÚSTRIA DE MOAGEM</v>
          </cell>
          <cell r="C320">
            <v>3123279</v>
          </cell>
          <cell r="D320">
            <v>9550116</v>
          </cell>
          <cell r="E320">
            <v>2036545</v>
          </cell>
          <cell r="F320">
            <v>4338379</v>
          </cell>
          <cell r="G320">
            <v>227417</v>
          </cell>
          <cell r="H320">
            <v>106212</v>
          </cell>
          <cell r="I320">
            <v>538546</v>
          </cell>
          <cell r="J320">
            <v>347880</v>
          </cell>
        </row>
        <row r="321">
          <cell r="A321" t="str">
            <v>DEMAIS PRODUTOS HORTÍCOLAS CONGELADOS</v>
          </cell>
          <cell r="B321" t="str">
            <v>(3º Nível) DEMAIS PRODUTOS HORTÍCOLAS CONGELADOS</v>
          </cell>
          <cell r="C321">
            <v>61274</v>
          </cell>
          <cell r="D321">
            <v>34173</v>
          </cell>
          <cell r="E321">
            <v>87155</v>
          </cell>
          <cell r="F321">
            <v>96780</v>
          </cell>
          <cell r="G321">
            <v>3586212</v>
          </cell>
          <cell r="H321">
            <v>3535814</v>
          </cell>
          <cell r="I321">
            <v>2415456</v>
          </cell>
          <cell r="J321">
            <v>1948189</v>
          </cell>
        </row>
        <row r="322">
          <cell r="A322" t="str">
            <v>DEMAIS PRODUTOS HORTÍCOLAS, LEGUMINOSAS, RAÍZES E TUBÉRCULOS</v>
          </cell>
          <cell r="B322" t="str">
            <v>(3º Nível) DEMAIS PRODUTOS HORTÍCOLAS, LEGUMINOSAS, RAÍZES E TUBÉRCULOS</v>
          </cell>
          <cell r="C322">
            <v>890</v>
          </cell>
          <cell r="D322">
            <v>1097</v>
          </cell>
          <cell r="E322">
            <v>859</v>
          </cell>
          <cell r="F322">
            <v>925</v>
          </cell>
          <cell r="G322">
            <v>0</v>
          </cell>
          <cell r="H322">
            <v>0</v>
          </cell>
          <cell r="I322">
            <v>2292</v>
          </cell>
          <cell r="J322">
            <v>127</v>
          </cell>
        </row>
        <row r="323">
          <cell r="A323" t="str">
            <v>DEMAIS PRODUTOS HORTÍCOLAS, LEGUMINOSAS, RAÍZES E TUBÉRCULOS FRESCOS</v>
          </cell>
          <cell r="B323" t="str">
            <v>(3º Nível) DEMAIS PRODUTOS HORTÍCOLAS, LEGUMINOSAS, RAÍZES E TUBÉRCULOS FRESCOS</v>
          </cell>
          <cell r="C323">
            <v>2109484</v>
          </cell>
          <cell r="D323">
            <v>4468831</v>
          </cell>
          <cell r="E323">
            <v>2201506</v>
          </cell>
          <cell r="F323">
            <v>5106007</v>
          </cell>
          <cell r="G323">
            <v>27269</v>
          </cell>
          <cell r="H323">
            <v>239396</v>
          </cell>
          <cell r="I323">
            <v>26636</v>
          </cell>
          <cell r="J323">
            <v>195240</v>
          </cell>
        </row>
        <row r="324">
          <cell r="A324" t="str">
            <v>DEMAIS PRODUTOS HORTÍCOLAS, LEGUMINOSAS, RAÍZES E TUBÉRCULOS PREPARADOS OU CONSERVADOS</v>
          </cell>
          <cell r="B324" t="str">
            <v>(3º Nível) DEMAIS PRODUTOS HORTÍCOLAS, LEGUMINOSAS, RAÍZES E TUBÉRCULOS PREPARADOS OU CONSERVADOS</v>
          </cell>
          <cell r="C324">
            <v>5000452</v>
          </cell>
          <cell r="D324">
            <v>4523681</v>
          </cell>
          <cell r="E324">
            <v>4553766</v>
          </cell>
          <cell r="F324">
            <v>4234229</v>
          </cell>
          <cell r="G324">
            <v>7225739</v>
          </cell>
          <cell r="H324">
            <v>5595364</v>
          </cell>
          <cell r="I324">
            <v>8231807</v>
          </cell>
          <cell r="J324">
            <v>5843739</v>
          </cell>
        </row>
        <row r="325">
          <cell r="A325" t="str">
            <v>DEMAIS PRODUTOS HORTÍCOLAS, LEGUMINOSAS, RAÍZES E TUBÉRCULOS SECOS</v>
          </cell>
          <cell r="B325" t="str">
            <v>(3º Nível) DEMAIS PRODUTOS HORTÍCOLAS, LEGUMINOSAS, RAÍZES E TUBÉRCULOS SECOS</v>
          </cell>
          <cell r="C325">
            <v>33339</v>
          </cell>
          <cell r="D325">
            <v>12762</v>
          </cell>
          <cell r="E325">
            <v>37041</v>
          </cell>
          <cell r="F325">
            <v>10244</v>
          </cell>
          <cell r="G325">
            <v>6718589</v>
          </cell>
          <cell r="H325">
            <v>3392415</v>
          </cell>
          <cell r="I325">
            <v>5672050</v>
          </cell>
          <cell r="J325">
            <v>3007312</v>
          </cell>
        </row>
        <row r="326">
          <cell r="A326" t="str">
            <v>DEMAIS SEMENTES</v>
          </cell>
          <cell r="B326" t="str">
            <v>(3º Nível) DEMAIS SEMENTES</v>
          </cell>
          <cell r="C326">
            <v>14669900</v>
          </cell>
          <cell r="D326">
            <v>3259741</v>
          </cell>
          <cell r="E326">
            <v>16701799</v>
          </cell>
          <cell r="F326">
            <v>2791510</v>
          </cell>
          <cell r="G326">
            <v>9813966</v>
          </cell>
          <cell r="H326">
            <v>4407207</v>
          </cell>
          <cell r="I326">
            <v>7478919</v>
          </cell>
          <cell r="J326">
            <v>3695202</v>
          </cell>
        </row>
        <row r="327">
          <cell r="A327" t="str">
            <v>DEMAIS SUCOS DE FRUTA</v>
          </cell>
          <cell r="B327" t="str">
            <v>(3º Nível) DEMAIS SUCOS DE FRUTA</v>
          </cell>
          <cell r="C327">
            <v>25043100</v>
          </cell>
          <cell r="D327">
            <v>14393137</v>
          </cell>
          <cell r="E327">
            <v>29054455</v>
          </cell>
          <cell r="F327">
            <v>18378451</v>
          </cell>
          <cell r="G327">
            <v>2728652</v>
          </cell>
          <cell r="H327">
            <v>793971</v>
          </cell>
          <cell r="I327">
            <v>1421852</v>
          </cell>
          <cell r="J327">
            <v>471190</v>
          </cell>
        </row>
        <row r="328">
          <cell r="A328" t="str">
            <v>DESPERDÍCIOS DE CACAU</v>
          </cell>
          <cell r="B328" t="str">
            <v>(3º Nível) DESPERDÍCIOS DE CACAU</v>
          </cell>
          <cell r="C328">
            <v>0</v>
          </cell>
          <cell r="D328">
            <v>0</v>
          </cell>
          <cell r="E328">
            <v>225</v>
          </cell>
          <cell r="F328">
            <v>70</v>
          </cell>
          <cell r="G328">
            <v>115238</v>
          </cell>
          <cell r="H328">
            <v>663060</v>
          </cell>
          <cell r="I328">
            <v>200414</v>
          </cell>
          <cell r="J328">
            <v>1228785</v>
          </cell>
        </row>
        <row r="329">
          <cell r="A329" t="str">
            <v>DESPERDÍCIOS DE COUROS/PELES</v>
          </cell>
          <cell r="B329" t="str">
            <v>(3º Nível) DESPERDÍCIOS DE COUROS/PELES</v>
          </cell>
          <cell r="C329">
            <v>59460</v>
          </cell>
          <cell r="D329">
            <v>113519</v>
          </cell>
          <cell r="E329">
            <v>49749</v>
          </cell>
          <cell r="F329">
            <v>90710</v>
          </cell>
          <cell r="G329">
            <v>13978</v>
          </cell>
          <cell r="H329">
            <v>49920</v>
          </cell>
          <cell r="I329">
            <v>44856</v>
          </cell>
          <cell r="J329">
            <v>160200</v>
          </cell>
        </row>
        <row r="330">
          <cell r="A330" t="str">
            <v>DESPERDÍCIOS DE FUMO</v>
          </cell>
          <cell r="B330" t="str">
            <v>(3º Nível) DESPERDÍCIOS DE FUMO</v>
          </cell>
          <cell r="C330">
            <v>6920840</v>
          </cell>
          <cell r="D330">
            <v>21091372</v>
          </cell>
          <cell r="E330">
            <v>10983999</v>
          </cell>
          <cell r="F330">
            <v>33307565</v>
          </cell>
          <cell r="G330">
            <v>145903</v>
          </cell>
          <cell r="H330">
            <v>444900</v>
          </cell>
          <cell r="I330">
            <v>596850</v>
          </cell>
          <cell r="J330">
            <v>596850</v>
          </cell>
        </row>
        <row r="331">
          <cell r="A331" t="str">
            <v>DOCE DE LEITE</v>
          </cell>
          <cell r="B331" t="str">
            <v>(3º Nível) DOCE DE LEITE</v>
          </cell>
          <cell r="C331">
            <v>218150</v>
          </cell>
          <cell r="D331">
            <v>80981</v>
          </cell>
          <cell r="E331">
            <v>364587</v>
          </cell>
          <cell r="F331">
            <v>166450</v>
          </cell>
          <cell r="G331">
            <v>427134</v>
          </cell>
          <cell r="H331">
            <v>166143</v>
          </cell>
          <cell r="I331">
            <v>896572</v>
          </cell>
          <cell r="J331">
            <v>332811</v>
          </cell>
        </row>
        <row r="332">
          <cell r="A332" t="str">
            <v>ENZIMAS E SEUS CONCENTRADOS</v>
          </cell>
          <cell r="B332" t="str">
            <v>(3º Nível) ENZIMAS E SEUS CONCENTRADOS</v>
          </cell>
          <cell r="C332">
            <v>11563304</v>
          </cell>
          <cell r="D332">
            <v>1345613</v>
          </cell>
          <cell r="E332">
            <v>9939234</v>
          </cell>
          <cell r="F332">
            <v>1332541</v>
          </cell>
          <cell r="G332">
            <v>44289411</v>
          </cell>
          <cell r="H332">
            <v>5170291</v>
          </cell>
          <cell r="I332">
            <v>46913044</v>
          </cell>
          <cell r="J332">
            <v>5761594</v>
          </cell>
        </row>
        <row r="333">
          <cell r="A333" t="str">
            <v>ERVILHAS</v>
          </cell>
          <cell r="B333" t="str">
            <v>(3º Nível) ERVILHAS</v>
          </cell>
          <cell r="C333">
            <v>3340</v>
          </cell>
          <cell r="D333">
            <v>1150</v>
          </cell>
          <cell r="E333">
            <v>3776</v>
          </cell>
          <cell r="F333">
            <v>1665</v>
          </cell>
        </row>
        <row r="334">
          <cell r="A334" t="str">
            <v>ERVILHAS CONGELADAS</v>
          </cell>
          <cell r="B334" t="str">
            <v>(3º Nível) ERVILHAS CONGELADAS</v>
          </cell>
          <cell r="C334">
            <v>12420</v>
          </cell>
          <cell r="D334">
            <v>6995</v>
          </cell>
          <cell r="E334">
            <v>8137</v>
          </cell>
          <cell r="F334">
            <v>3197</v>
          </cell>
          <cell r="G334">
            <v>1674498</v>
          </cell>
          <cell r="H334">
            <v>1671556</v>
          </cell>
          <cell r="I334">
            <v>2587533</v>
          </cell>
          <cell r="J334">
            <v>2509200</v>
          </cell>
        </row>
        <row r="335">
          <cell r="A335" t="str">
            <v>ERVILHAS PREPARADAS OU CONSERVADAS</v>
          </cell>
          <cell r="B335" t="str">
            <v>(3º Nível) ERVILHAS PREPARADAS OU CONSERVADAS</v>
          </cell>
          <cell r="C335">
            <v>976840</v>
          </cell>
          <cell r="D335">
            <v>1451586</v>
          </cell>
          <cell r="E335">
            <v>884949</v>
          </cell>
          <cell r="F335">
            <v>1173370</v>
          </cell>
          <cell r="G335">
            <v>51876</v>
          </cell>
          <cell r="H335">
            <v>37460</v>
          </cell>
          <cell r="I335">
            <v>25021</v>
          </cell>
          <cell r="J335">
            <v>17279</v>
          </cell>
        </row>
        <row r="336">
          <cell r="A336" t="str">
            <v>ERVILHAS SECAS</v>
          </cell>
          <cell r="B336" t="str">
            <v>(3º Nível) ERVILHAS SECAS</v>
          </cell>
          <cell r="C336">
            <v>3917</v>
          </cell>
          <cell r="D336">
            <v>973</v>
          </cell>
          <cell r="E336">
            <v>44992</v>
          </cell>
          <cell r="F336">
            <v>104335</v>
          </cell>
          <cell r="G336">
            <v>3794839</v>
          </cell>
          <cell r="H336">
            <v>8818362</v>
          </cell>
          <cell r="I336">
            <v>3149320</v>
          </cell>
          <cell r="J336">
            <v>7353174</v>
          </cell>
        </row>
        <row r="337">
          <cell r="A337" t="str">
            <v>ESPINAFRES CONGELADOS</v>
          </cell>
          <cell r="B337" t="str">
            <v>(3º Nível) ESPINAFRES CONGELADOS</v>
          </cell>
          <cell r="C337">
            <v>18601</v>
          </cell>
          <cell r="D337">
            <v>9794</v>
          </cell>
          <cell r="E337">
            <v>9353</v>
          </cell>
          <cell r="F337">
            <v>4413</v>
          </cell>
          <cell r="G337">
            <v>347758</v>
          </cell>
          <cell r="H337">
            <v>397989</v>
          </cell>
          <cell r="I337">
            <v>257534</v>
          </cell>
          <cell r="J337">
            <v>270831</v>
          </cell>
        </row>
        <row r="338">
          <cell r="A338" t="str">
            <v>ESSÊNCIAS DERIVADAS DE MADEIRA</v>
          </cell>
          <cell r="B338" t="str">
            <v>(3º Nível) ESSÊNCIAS DERIVADAS DE MADEIRA</v>
          </cell>
          <cell r="C338">
            <v>14304250</v>
          </cell>
          <cell r="D338">
            <v>7505782</v>
          </cell>
          <cell r="E338">
            <v>20839564</v>
          </cell>
          <cell r="F338">
            <v>7272681</v>
          </cell>
          <cell r="G338">
            <v>260795</v>
          </cell>
          <cell r="H338">
            <v>63563</v>
          </cell>
          <cell r="I338">
            <v>344529</v>
          </cell>
          <cell r="J338">
            <v>50290</v>
          </cell>
        </row>
        <row r="339">
          <cell r="A339" t="str">
            <v>EXTRATO DE MALTE</v>
          </cell>
          <cell r="B339" t="str">
            <v>(3º Nível) EXTRATO DE MALTE</v>
          </cell>
          <cell r="C339">
            <v>236211</v>
          </cell>
          <cell r="D339">
            <v>127024</v>
          </cell>
          <cell r="E339">
            <v>315495</v>
          </cell>
          <cell r="F339">
            <v>172645</v>
          </cell>
          <cell r="G339">
            <v>182698</v>
          </cell>
          <cell r="H339">
            <v>66364</v>
          </cell>
          <cell r="I339">
            <v>1133524</v>
          </cell>
          <cell r="J339">
            <v>398890</v>
          </cell>
        </row>
        <row r="340">
          <cell r="A340" t="str">
            <v>EXTRATOS TANANTES DE ORIGEM VEGETAL, TANINOS E SEUS DERIVADOS</v>
          </cell>
          <cell r="B340" t="str">
            <v>(3º Nível) EXTRATOS TANANTES DE ORIGEM VEGETAL, TANINOS E SEUS DERIVADOS</v>
          </cell>
          <cell r="C340">
            <v>11337425</v>
          </cell>
          <cell r="D340">
            <v>6826141</v>
          </cell>
          <cell r="E340">
            <v>10482622</v>
          </cell>
          <cell r="F340">
            <v>6411823</v>
          </cell>
          <cell r="G340">
            <v>1500315</v>
          </cell>
          <cell r="H340">
            <v>719417</v>
          </cell>
          <cell r="I340">
            <v>2267922</v>
          </cell>
          <cell r="J340">
            <v>968861</v>
          </cell>
        </row>
        <row r="341">
          <cell r="A341" t="str">
            <v>EXTRATOS, ESSÊNCIAS E CONCENTRADOS DE CAFÉ</v>
          </cell>
          <cell r="B341" t="str">
            <v>(3º Nível) EXTRATOS, ESSÊNCIAS E CONCENTRADOS DE CAFÉ</v>
          </cell>
          <cell r="C341">
            <v>9449459</v>
          </cell>
          <cell r="D341">
            <v>2230793</v>
          </cell>
          <cell r="E341">
            <v>8272716</v>
          </cell>
          <cell r="F341">
            <v>2126202</v>
          </cell>
          <cell r="G341">
            <v>454169</v>
          </cell>
          <cell r="H341">
            <v>73142</v>
          </cell>
          <cell r="I341">
            <v>461507</v>
          </cell>
          <cell r="J341">
            <v>64408</v>
          </cell>
        </row>
        <row r="342">
          <cell r="A342" t="str">
            <v>EXTRATOS, ESSÊNCIAS E PREPARAÇÕES DE CHÁS E MATE</v>
          </cell>
          <cell r="B342" t="str">
            <v>(3º Nível) EXTRATOS, ESSÊNCIAS E PREPARAÇÕES DE CHÁS E MATE</v>
          </cell>
          <cell r="C342">
            <v>397241</v>
          </cell>
          <cell r="D342">
            <v>36575</v>
          </cell>
          <cell r="E342">
            <v>347677</v>
          </cell>
          <cell r="F342">
            <v>32053</v>
          </cell>
          <cell r="G342">
            <v>1118652</v>
          </cell>
          <cell r="H342">
            <v>125033</v>
          </cell>
          <cell r="I342">
            <v>1400068</v>
          </cell>
          <cell r="J342">
            <v>158143</v>
          </cell>
        </row>
        <row r="343">
          <cell r="A343" t="str">
            <v>FARELO DE SOJA</v>
          </cell>
          <cell r="B343" t="str">
            <v>(3º Nível) FARELO DE SOJA</v>
          </cell>
          <cell r="C343">
            <v>1129022609</v>
          </cell>
          <cell r="D343">
            <v>3298752948</v>
          </cell>
          <cell r="E343">
            <v>1454017777</v>
          </cell>
          <cell r="F343">
            <v>3297780434</v>
          </cell>
          <cell r="G343">
            <v>182038</v>
          </cell>
          <cell r="H343">
            <v>69650</v>
          </cell>
          <cell r="I343">
            <v>145854</v>
          </cell>
          <cell r="J343">
            <v>39334</v>
          </cell>
        </row>
        <row r="344">
          <cell r="A344" t="str">
            <v>FARELO, SÊMEAS E OUTROS RESÍDUOS  DE TRIGO</v>
          </cell>
          <cell r="B344" t="str">
            <v>(3º Nível) FARELO, SÊMEAS E OUTROS RESÍDUOS  DE TRIGO</v>
          </cell>
          <cell r="C344">
            <v>2780</v>
          </cell>
          <cell r="D344">
            <v>11711</v>
          </cell>
          <cell r="E344">
            <v>477</v>
          </cell>
          <cell r="F344">
            <v>1109</v>
          </cell>
          <cell r="G344">
            <v>46454</v>
          </cell>
          <cell r="H344">
            <v>120380</v>
          </cell>
          <cell r="I344">
            <v>25920</v>
          </cell>
          <cell r="J344">
            <v>14700</v>
          </cell>
        </row>
        <row r="345">
          <cell r="A345" t="str">
            <v>FARELOS DE OLEAGINOSAS</v>
          </cell>
          <cell r="B345" t="str">
            <v>(3º Nível) FARELOS DE OLEAGINOSAS</v>
          </cell>
          <cell r="C345">
            <v>119710</v>
          </cell>
          <cell r="D345">
            <v>646027</v>
          </cell>
          <cell r="E345">
            <v>293160</v>
          </cell>
          <cell r="F345">
            <v>142559</v>
          </cell>
          <cell r="G345">
            <v>127801</v>
          </cell>
          <cell r="H345">
            <v>82746</v>
          </cell>
          <cell r="I345">
            <v>183839</v>
          </cell>
          <cell r="J345">
            <v>73489</v>
          </cell>
        </row>
        <row r="346">
          <cell r="A346" t="str">
            <v>FARINHA DE BATATA</v>
          </cell>
          <cell r="B346" t="str">
            <v>(3º Nível) FARINHA DE BATATA</v>
          </cell>
          <cell r="C346">
            <v>23365</v>
          </cell>
          <cell r="D346">
            <v>18313</v>
          </cell>
          <cell r="E346">
            <v>145331</v>
          </cell>
          <cell r="F346">
            <v>141082</v>
          </cell>
          <cell r="G346">
            <v>2660364</v>
          </cell>
          <cell r="H346">
            <v>2190882</v>
          </cell>
          <cell r="I346">
            <v>2928953</v>
          </cell>
          <cell r="J346">
            <v>2373708</v>
          </cell>
        </row>
        <row r="347">
          <cell r="A347" t="str">
            <v>FARINHA DE MILHO</v>
          </cell>
          <cell r="B347" t="str">
            <v>(3º Nível) FARINHA DE MILHO</v>
          </cell>
          <cell r="C347">
            <v>11128888</v>
          </cell>
          <cell r="D347">
            <v>33358479</v>
          </cell>
          <cell r="E347">
            <v>13000309</v>
          </cell>
          <cell r="F347">
            <v>35012052</v>
          </cell>
          <cell r="G347">
            <v>47787</v>
          </cell>
          <cell r="H347">
            <v>43878</v>
          </cell>
          <cell r="I347">
            <v>124288</v>
          </cell>
          <cell r="J347">
            <v>104104</v>
          </cell>
        </row>
        <row r="348">
          <cell r="A348" t="str">
            <v>FARINHA DE TRIGO</v>
          </cell>
          <cell r="B348" t="str">
            <v>(3º Nível) FARINHA DE TRIGO</v>
          </cell>
          <cell r="C348">
            <v>3074459</v>
          </cell>
          <cell r="D348">
            <v>5243063</v>
          </cell>
          <cell r="E348">
            <v>5949622</v>
          </cell>
          <cell r="F348">
            <v>11704502</v>
          </cell>
          <cell r="G348">
            <v>28910792</v>
          </cell>
          <cell r="H348">
            <v>86241726</v>
          </cell>
          <cell r="I348">
            <v>21789010</v>
          </cell>
          <cell r="J348">
            <v>62250186</v>
          </cell>
        </row>
        <row r="349">
          <cell r="A349" t="str">
            <v>FARINHAS DE CARNE, EXTRATOS E MIUDEZAS</v>
          </cell>
          <cell r="B349" t="str">
            <v>(3º Nível) FARINHAS DE CARNE, EXTRATOS E MIUDEZAS</v>
          </cell>
          <cell r="C349">
            <v>28922700</v>
          </cell>
          <cell r="D349">
            <v>46049477</v>
          </cell>
          <cell r="E349">
            <v>27891364</v>
          </cell>
          <cell r="F349">
            <v>41632348</v>
          </cell>
          <cell r="G349">
            <v>1787922</v>
          </cell>
          <cell r="H349">
            <v>1473080</v>
          </cell>
          <cell r="I349">
            <v>3757404</v>
          </cell>
          <cell r="J349">
            <v>5749264</v>
          </cell>
        </row>
        <row r="350">
          <cell r="A350" t="str">
            <v>FÉCULA DE BATATA</v>
          </cell>
          <cell r="B350" t="str">
            <v>(3º Nível) FÉCULA DE BATATA</v>
          </cell>
          <cell r="C350">
            <v>659</v>
          </cell>
          <cell r="D350">
            <v>1002</v>
          </cell>
          <cell r="E350">
            <v>72145</v>
          </cell>
          <cell r="F350">
            <v>112071</v>
          </cell>
          <cell r="G350">
            <v>284379</v>
          </cell>
          <cell r="H350">
            <v>327286</v>
          </cell>
          <cell r="I350">
            <v>354826</v>
          </cell>
          <cell r="J350">
            <v>441045</v>
          </cell>
        </row>
        <row r="351">
          <cell r="A351" t="str">
            <v>FÉCULA DE MANDIOCA</v>
          </cell>
          <cell r="B351" t="str">
            <v>(3º Nível) FÉCULA DE MANDIOCA</v>
          </cell>
          <cell r="C351">
            <v>1894706</v>
          </cell>
          <cell r="D351">
            <v>1842480</v>
          </cell>
          <cell r="E351">
            <v>3543115</v>
          </cell>
          <cell r="F351">
            <v>5542248</v>
          </cell>
          <cell r="G351">
            <v>289451</v>
          </cell>
          <cell r="H351">
            <v>278751</v>
          </cell>
          <cell r="I351">
            <v>7346</v>
          </cell>
          <cell r="J351">
            <v>1600</v>
          </cell>
        </row>
        <row r="352">
          <cell r="A352" t="str">
            <v>FEIJÃO</v>
          </cell>
          <cell r="B352" t="str">
            <v>(3º Nível) FEIJÃO</v>
          </cell>
          <cell r="C352">
            <v>4431</v>
          </cell>
          <cell r="D352">
            <v>2346</v>
          </cell>
          <cell r="E352">
            <v>3325</v>
          </cell>
          <cell r="F352">
            <v>1593</v>
          </cell>
        </row>
        <row r="353">
          <cell r="A353" t="str">
            <v>FEIJÕES PREPARADOS OU CONSERVADOS</v>
          </cell>
          <cell r="B353" t="str">
            <v>(3º Nível) FEIJÕES PREPARADOS OU CONSERVADOS</v>
          </cell>
          <cell r="C353">
            <v>15215</v>
          </cell>
          <cell r="D353">
            <v>14622</v>
          </cell>
          <cell r="E353">
            <v>220173</v>
          </cell>
          <cell r="F353">
            <v>138383</v>
          </cell>
          <cell r="G353">
            <v>33207</v>
          </cell>
          <cell r="H353">
            <v>30400</v>
          </cell>
          <cell r="I353">
            <v>11224</v>
          </cell>
          <cell r="J353">
            <v>9687</v>
          </cell>
        </row>
        <row r="354">
          <cell r="A354" t="str">
            <v>FEIJÕES SECOS</v>
          </cell>
          <cell r="B354" t="str">
            <v>(3º Nível) FEIJÕES SECOS</v>
          </cell>
          <cell r="C354">
            <v>6394946</v>
          </cell>
          <cell r="D354">
            <v>8276864</v>
          </cell>
          <cell r="E354">
            <v>27081008</v>
          </cell>
          <cell r="F354">
            <v>27860885</v>
          </cell>
          <cell r="G354">
            <v>6684790</v>
          </cell>
          <cell r="H354">
            <v>9897700</v>
          </cell>
          <cell r="I354">
            <v>5187766</v>
          </cell>
          <cell r="J354">
            <v>7009682</v>
          </cell>
        </row>
        <row r="355">
          <cell r="A355" t="str">
            <v>FIAPOS E DESPERDÍCIOS DE ALGODÃO</v>
          </cell>
          <cell r="B355" t="str">
            <v>(3º Nível) FIAPOS E DESPERDÍCIOS DE ALGODÃO</v>
          </cell>
          <cell r="C355">
            <v>1541322</v>
          </cell>
          <cell r="D355">
            <v>2317624</v>
          </cell>
          <cell r="E355">
            <v>2158316</v>
          </cell>
          <cell r="F355">
            <v>4121704</v>
          </cell>
          <cell r="G355">
            <v>1214686</v>
          </cell>
          <cell r="H355">
            <v>2204081</v>
          </cell>
          <cell r="I355">
            <v>1213200</v>
          </cell>
          <cell r="J355">
            <v>1954205</v>
          </cell>
        </row>
        <row r="356">
          <cell r="A356" t="str">
            <v>FIAPOS E DESPERDÍCIOS DE LÃ OU PELOS FINOS</v>
          </cell>
          <cell r="B356" t="str">
            <v>(3º Nível) FIAPOS E DESPERDÍCIOS DE LÃ OU PELOS FINOS</v>
          </cell>
          <cell r="C356">
            <v>16790</v>
          </cell>
          <cell r="D356">
            <v>7499</v>
          </cell>
          <cell r="E356">
            <v>1886</v>
          </cell>
          <cell r="F356">
            <v>969</v>
          </cell>
          <cell r="G356">
            <v>122799</v>
          </cell>
          <cell r="H356">
            <v>31663</v>
          </cell>
          <cell r="I356">
            <v>52115</v>
          </cell>
          <cell r="J356">
            <v>22156</v>
          </cell>
        </row>
        <row r="357">
          <cell r="A357" t="str">
            <v>FIGOS FRESCOS</v>
          </cell>
          <cell r="B357" t="str">
            <v>(3º Nível) FIGOS FRESCOS</v>
          </cell>
          <cell r="C357">
            <v>1629960</v>
          </cell>
          <cell r="D357">
            <v>459639</v>
          </cell>
          <cell r="E357">
            <v>1820690</v>
          </cell>
          <cell r="F357">
            <v>518479</v>
          </cell>
        </row>
        <row r="358">
          <cell r="A358" t="str">
            <v>FIGOS SECOS</v>
          </cell>
          <cell r="B358" t="str">
            <v>(3º Nível) FIGOS SECOS</v>
          </cell>
          <cell r="C358">
            <v>151</v>
          </cell>
          <cell r="D358">
            <v>11</v>
          </cell>
          <cell r="E358">
            <v>542</v>
          </cell>
          <cell r="F358">
            <v>194</v>
          </cell>
          <cell r="G358">
            <v>83757</v>
          </cell>
          <cell r="H358">
            <v>24000</v>
          </cell>
          <cell r="I358">
            <v>56846</v>
          </cell>
          <cell r="J358">
            <v>14000</v>
          </cell>
        </row>
        <row r="359">
          <cell r="A359" t="str">
            <v>FILES DE PARGOS, CONGELADOS</v>
          </cell>
          <cell r="B359" t="str">
            <v>(3º Nível) FILES DE PARGOS, CONGELADOS</v>
          </cell>
          <cell r="C359">
            <v>2631</v>
          </cell>
          <cell r="D359">
            <v>440</v>
          </cell>
          <cell r="E359">
            <v>98300</v>
          </cell>
          <cell r="F359">
            <v>8268</v>
          </cell>
        </row>
        <row r="360">
          <cell r="A360" t="str">
            <v>FILES DE TILÁPIA, CONGELADOS</v>
          </cell>
          <cell r="B360" t="str">
            <v>(3º Nível) FILES DE TILÁPIA, CONGELADOS</v>
          </cell>
          <cell r="C360">
            <v>19400</v>
          </cell>
          <cell r="D360">
            <v>4252</v>
          </cell>
          <cell r="E360">
            <v>224406</v>
          </cell>
          <cell r="F360">
            <v>38469</v>
          </cell>
        </row>
        <row r="361">
          <cell r="A361" t="str">
            <v>FIOS E DESPERDÍCIOS DE SEDA</v>
          </cell>
          <cell r="B361" t="str">
            <v>(3º Nível) FIOS E DESPERDÍCIOS DE SEDA</v>
          </cell>
          <cell r="C361">
            <v>7585235</v>
          </cell>
          <cell r="D361">
            <v>143838</v>
          </cell>
          <cell r="E361">
            <v>4811220</v>
          </cell>
          <cell r="F361">
            <v>83357</v>
          </cell>
          <cell r="G361">
            <v>463907</v>
          </cell>
          <cell r="H361">
            <v>857</v>
          </cell>
          <cell r="I361">
            <v>390728</v>
          </cell>
          <cell r="J361">
            <v>1362</v>
          </cell>
        </row>
        <row r="362">
          <cell r="A362" t="str">
            <v>FIOS E TECIDOS DE LÃ OU DE PELOS FINOS</v>
          </cell>
          <cell r="B362" t="str">
            <v>(3º Nível) FIOS E TECIDOS DE LÃ OU DE PELOS FINOS</v>
          </cell>
          <cell r="C362">
            <v>333778</v>
          </cell>
          <cell r="D362">
            <v>12176</v>
          </cell>
          <cell r="E362">
            <v>195311</v>
          </cell>
          <cell r="F362">
            <v>8850</v>
          </cell>
          <cell r="G362">
            <v>814273</v>
          </cell>
          <cell r="H362">
            <v>19198</v>
          </cell>
          <cell r="I362">
            <v>346116</v>
          </cell>
          <cell r="J362">
            <v>10041</v>
          </cell>
        </row>
        <row r="363">
          <cell r="A363" t="str">
            <v>FIOS, LINHAS E TECIDOS DE ALGODÃO</v>
          </cell>
          <cell r="B363" t="str">
            <v>(3º Nível) FIOS, LINHAS E TECIDOS DE ALGODÃO</v>
          </cell>
          <cell r="C363">
            <v>26035148</v>
          </cell>
          <cell r="D363">
            <v>4818902</v>
          </cell>
          <cell r="E363">
            <v>31946913</v>
          </cell>
          <cell r="F363">
            <v>6095347</v>
          </cell>
          <cell r="G363">
            <v>24160812</v>
          </cell>
          <cell r="H363">
            <v>5727581</v>
          </cell>
          <cell r="I363">
            <v>41155770</v>
          </cell>
          <cell r="J363">
            <v>12510091</v>
          </cell>
        </row>
        <row r="364">
          <cell r="A364" t="str">
            <v>FLORES  DE CORTES FRESCAS</v>
          </cell>
          <cell r="B364" t="str">
            <v>(3º Nível) FLORES  DE CORTES FRESCAS</v>
          </cell>
          <cell r="C364">
            <v>137280</v>
          </cell>
          <cell r="D364">
            <v>5464</v>
          </cell>
          <cell r="E364">
            <v>170253</v>
          </cell>
          <cell r="F364">
            <v>29325</v>
          </cell>
          <cell r="G364">
            <v>805532</v>
          </cell>
          <cell r="H364">
            <v>152734</v>
          </cell>
          <cell r="I364">
            <v>326584</v>
          </cell>
          <cell r="J364">
            <v>47591</v>
          </cell>
        </row>
        <row r="365">
          <cell r="A365" t="str">
            <v>FOLHAGENS, FOLHAS E RAMOS DE PLANTAS CORTADAS FRESCAS</v>
          </cell>
          <cell r="B365" t="str">
            <v>(3º Nível) FOLHAGENS, FOLHAS E RAMOS DE PLANTAS CORTADAS FRESCAS</v>
          </cell>
          <cell r="C365">
            <v>256299</v>
          </cell>
          <cell r="D365">
            <v>36624</v>
          </cell>
          <cell r="E365">
            <v>356844</v>
          </cell>
          <cell r="F365">
            <v>54951</v>
          </cell>
          <cell r="G365">
            <v>54799</v>
          </cell>
          <cell r="H365">
            <v>4120</v>
          </cell>
          <cell r="I365">
            <v>34838</v>
          </cell>
          <cell r="J365">
            <v>3629</v>
          </cell>
        </row>
        <row r="366">
          <cell r="A366" t="str">
            <v>FUMO MANUFATURADO</v>
          </cell>
          <cell r="B366" t="str">
            <v>(3º Nível) FUMO MANUFATURADO</v>
          </cell>
          <cell r="C366">
            <v>16204457</v>
          </cell>
          <cell r="D366">
            <v>4040427</v>
          </cell>
          <cell r="E366">
            <v>18293608</v>
          </cell>
          <cell r="F366">
            <v>5539245</v>
          </cell>
          <cell r="G366">
            <v>4421484</v>
          </cell>
          <cell r="H366">
            <v>869322</v>
          </cell>
          <cell r="I366">
            <v>3960010</v>
          </cell>
          <cell r="J366">
            <v>659122</v>
          </cell>
        </row>
        <row r="367">
          <cell r="A367" t="str">
            <v>FUMO NÃO MANUFATURADO</v>
          </cell>
          <cell r="B367" t="str">
            <v>(3º Nível) FUMO NÃO MANUFATURADO</v>
          </cell>
          <cell r="C367">
            <v>322896488</v>
          </cell>
          <cell r="D367">
            <v>68604797</v>
          </cell>
          <cell r="E367">
            <v>381959934</v>
          </cell>
          <cell r="F367">
            <v>94396277</v>
          </cell>
          <cell r="G367">
            <v>5452702</v>
          </cell>
          <cell r="H367">
            <v>1335995</v>
          </cell>
          <cell r="I367">
            <v>5017831</v>
          </cell>
          <cell r="J367">
            <v>1025960</v>
          </cell>
        </row>
        <row r="368">
          <cell r="A368" t="str">
            <v>GALOS E GALINHAS VIVOS</v>
          </cell>
          <cell r="B368" t="str">
            <v>(3º Nível) GALOS E GALINHAS VIVOS</v>
          </cell>
          <cell r="C368">
            <v>19168110</v>
          </cell>
          <cell r="D368">
            <v>300765</v>
          </cell>
          <cell r="E368">
            <v>23504734</v>
          </cell>
          <cell r="F368">
            <v>315504</v>
          </cell>
          <cell r="G368">
            <v>0</v>
          </cell>
          <cell r="H368">
            <v>0</v>
          </cell>
          <cell r="I368">
            <v>135994</v>
          </cell>
          <cell r="J368">
            <v>358</v>
          </cell>
        </row>
        <row r="369">
          <cell r="A369" t="str">
            <v>GELATINAS</v>
          </cell>
          <cell r="B369" t="str">
            <v>(3º Nível) GELATINAS</v>
          </cell>
          <cell r="C369">
            <v>77415049</v>
          </cell>
          <cell r="D369">
            <v>12525785</v>
          </cell>
          <cell r="E369">
            <v>67252652</v>
          </cell>
          <cell r="F369">
            <v>12007745</v>
          </cell>
          <cell r="G369">
            <v>1432723</v>
          </cell>
          <cell r="H369">
            <v>187394</v>
          </cell>
          <cell r="I369">
            <v>1202095</v>
          </cell>
          <cell r="J369">
            <v>188853</v>
          </cell>
        </row>
        <row r="370">
          <cell r="A370" t="str">
            <v>GEMAS DE OVOS</v>
          </cell>
          <cell r="B370" t="str">
            <v>(3º Nível) GEMAS DE OVOS</v>
          </cell>
          <cell r="C370">
            <v>248338</v>
          </cell>
          <cell r="D370">
            <v>98479</v>
          </cell>
          <cell r="E370">
            <v>181002</v>
          </cell>
          <cell r="F370">
            <v>95191</v>
          </cell>
        </row>
        <row r="371">
          <cell r="A371" t="str">
            <v>GENGIBRE</v>
          </cell>
          <cell r="B371" t="str">
            <v>(3º Nível) GENGIBRE</v>
          </cell>
          <cell r="C371">
            <v>5069267</v>
          </cell>
          <cell r="D371">
            <v>3245739</v>
          </cell>
          <cell r="E371">
            <v>3655136</v>
          </cell>
          <cell r="F371">
            <v>2183044</v>
          </cell>
          <cell r="G371">
            <v>163561</v>
          </cell>
          <cell r="H371">
            <v>74319</v>
          </cell>
          <cell r="I371">
            <v>366261</v>
          </cell>
          <cell r="J371">
            <v>175565</v>
          </cell>
        </row>
        <row r="372">
          <cell r="A372" t="str">
            <v>GLUTEN DE TRIGO</v>
          </cell>
          <cell r="B372" t="str">
            <v>(3º Nível) GLUTEN DE TRIGO</v>
          </cell>
          <cell r="G372">
            <v>6469706</v>
          </cell>
          <cell r="H372">
            <v>4303750</v>
          </cell>
          <cell r="I372">
            <v>8071328</v>
          </cell>
          <cell r="J372">
            <v>5238363</v>
          </cell>
        </row>
        <row r="373">
          <cell r="A373" t="str">
            <v>GOIABAS FRESCAS OU SECAS</v>
          </cell>
          <cell r="B373" t="str">
            <v>(3º Nível) GOIABAS FRESCAS OU SECAS</v>
          </cell>
          <cell r="C373">
            <v>114632</v>
          </cell>
          <cell r="D373">
            <v>43866</v>
          </cell>
          <cell r="E373">
            <v>224603</v>
          </cell>
          <cell r="F373">
            <v>94234</v>
          </cell>
        </row>
        <row r="374">
          <cell r="A374" t="str">
            <v>GOMA NATURAL</v>
          </cell>
          <cell r="B374" t="str">
            <v>(3º Nível) GOMA NATURAL</v>
          </cell>
          <cell r="G374">
            <v>17980</v>
          </cell>
          <cell r="H374">
            <v>154</v>
          </cell>
          <cell r="I374">
            <v>0</v>
          </cell>
          <cell r="J374">
            <v>0</v>
          </cell>
        </row>
        <row r="375">
          <cell r="A375" t="str">
            <v>GOMAS E RESINAS</v>
          </cell>
          <cell r="B375" t="str">
            <v>(3º Nível) GOMAS E RESINAS</v>
          </cell>
          <cell r="C375">
            <v>6211958</v>
          </cell>
          <cell r="D375">
            <v>7528515</v>
          </cell>
          <cell r="E375">
            <v>9562710</v>
          </cell>
          <cell r="F375">
            <v>9677559</v>
          </cell>
          <cell r="G375">
            <v>2161017</v>
          </cell>
          <cell r="H375">
            <v>622525</v>
          </cell>
          <cell r="I375">
            <v>2734388</v>
          </cell>
          <cell r="J375">
            <v>678375</v>
          </cell>
        </row>
        <row r="376">
          <cell r="A376" t="str">
            <v>GORDURAS DE PORCO</v>
          </cell>
          <cell r="B376" t="str">
            <v>(3º Nível) GORDURAS DE PORCO</v>
          </cell>
          <cell r="C376">
            <v>842133</v>
          </cell>
          <cell r="D376">
            <v>709131</v>
          </cell>
          <cell r="E376">
            <v>716147</v>
          </cell>
          <cell r="F376">
            <v>535037</v>
          </cell>
          <cell r="G376">
            <v>186354</v>
          </cell>
          <cell r="H376">
            <v>114350</v>
          </cell>
          <cell r="I376">
            <v>436731</v>
          </cell>
          <cell r="J376">
            <v>296974</v>
          </cell>
        </row>
        <row r="377">
          <cell r="A377" t="str">
            <v>GRÃOS-DE-BICO SECOS</v>
          </cell>
          <cell r="B377" t="str">
            <v>(3º Nível) GRÃOS-DE-BICO SECOS</v>
          </cell>
          <cell r="C377">
            <v>8894</v>
          </cell>
          <cell r="D377">
            <v>4674</v>
          </cell>
          <cell r="E377">
            <v>148228</v>
          </cell>
          <cell r="F377">
            <v>361853</v>
          </cell>
          <cell r="G377">
            <v>1762401</v>
          </cell>
          <cell r="H377">
            <v>2561575</v>
          </cell>
          <cell r="I377">
            <v>2612803</v>
          </cell>
          <cell r="J377">
            <v>3263870</v>
          </cell>
        </row>
        <row r="378">
          <cell r="A378" t="str">
            <v>INHAME</v>
          </cell>
          <cell r="B378" t="str">
            <v>(3º Nível) INHAME</v>
          </cell>
          <cell r="C378">
            <v>1226539</v>
          </cell>
          <cell r="D378">
            <v>1149085</v>
          </cell>
          <cell r="E378">
            <v>1659260</v>
          </cell>
          <cell r="F378">
            <v>1610481</v>
          </cell>
        </row>
        <row r="379">
          <cell r="A379" t="str">
            <v>IOGURTE</v>
          </cell>
          <cell r="B379" t="str">
            <v>(3º Nível) IOGURTE</v>
          </cell>
          <cell r="C379">
            <v>122597</v>
          </cell>
          <cell r="D379">
            <v>79748</v>
          </cell>
          <cell r="E379">
            <v>103860</v>
          </cell>
          <cell r="F379">
            <v>67436</v>
          </cell>
        </row>
        <row r="380">
          <cell r="A380" t="str">
            <v>KIWIS FRESCOS</v>
          </cell>
          <cell r="B380" t="str">
            <v>(3º Nível) KIWIS FRESCOS</v>
          </cell>
          <cell r="C380">
            <v>42611</v>
          </cell>
          <cell r="D380">
            <v>12057</v>
          </cell>
          <cell r="E380">
            <v>26300</v>
          </cell>
          <cell r="F380">
            <v>8943</v>
          </cell>
          <cell r="G380">
            <v>10759402</v>
          </cell>
          <cell r="H380">
            <v>6365400</v>
          </cell>
          <cell r="I380">
            <v>10050100</v>
          </cell>
          <cell r="J380">
            <v>5259136</v>
          </cell>
        </row>
        <row r="381">
          <cell r="A381" t="str">
            <v>LÃ  OU PELOS FINOS NÃO CARDADOS NEM PENTEADOS</v>
          </cell>
          <cell r="B381" t="str">
            <v>(3º Nível) LÃ  OU PELOS FINOS NÃO CARDADOS NEM PENTEADOS</v>
          </cell>
          <cell r="C381">
            <v>7648087</v>
          </cell>
          <cell r="D381">
            <v>2237129</v>
          </cell>
          <cell r="E381">
            <v>4205671</v>
          </cell>
          <cell r="F381">
            <v>1568839</v>
          </cell>
          <cell r="G381">
            <v>254135</v>
          </cell>
          <cell r="H381">
            <v>121360</v>
          </cell>
          <cell r="I381">
            <v>0</v>
          </cell>
          <cell r="J381">
            <v>0</v>
          </cell>
        </row>
        <row r="382">
          <cell r="A382" t="str">
            <v>LÃ OU PELOS FINOS CARDADOS OU PENTEADOS</v>
          </cell>
          <cell r="B382" t="str">
            <v>(3º Nível) LÃ OU PELOS FINOS CARDADOS OU PENTEADOS</v>
          </cell>
          <cell r="C382">
            <v>323448</v>
          </cell>
          <cell r="D382">
            <v>52848</v>
          </cell>
          <cell r="E382">
            <v>156109</v>
          </cell>
          <cell r="F382">
            <v>33090</v>
          </cell>
          <cell r="G382">
            <v>1018389</v>
          </cell>
          <cell r="H382">
            <v>77456</v>
          </cell>
          <cell r="I382">
            <v>200185</v>
          </cell>
          <cell r="J382">
            <v>26800</v>
          </cell>
        </row>
        <row r="383">
          <cell r="A383" t="str">
            <v>LAGOSTAS, CONGELADAS</v>
          </cell>
          <cell r="B383" t="str">
            <v>(3º Nível) LAGOSTAS, CONGELADAS</v>
          </cell>
          <cell r="C383">
            <v>4059940</v>
          </cell>
          <cell r="D383">
            <v>159134</v>
          </cell>
          <cell r="E383">
            <v>4935640</v>
          </cell>
          <cell r="F383">
            <v>201595</v>
          </cell>
        </row>
        <row r="384">
          <cell r="A384" t="str">
            <v>LAGOSTAS, NÃO CONGELADAS</v>
          </cell>
          <cell r="B384" t="str">
            <v>(3º Nível) LAGOSTAS, NÃO CONGELADAS</v>
          </cell>
          <cell r="C384">
            <v>2738</v>
          </cell>
          <cell r="D384">
            <v>177</v>
          </cell>
          <cell r="E384">
            <v>6056</v>
          </cell>
          <cell r="F384">
            <v>401</v>
          </cell>
        </row>
        <row r="385">
          <cell r="A385" t="str">
            <v>LARANJAS FRESCAS OU SECAS</v>
          </cell>
          <cell r="B385" t="str">
            <v>(3º Nível) LARANJAS FRESCAS OU SECAS</v>
          </cell>
          <cell r="C385">
            <v>75903</v>
          </cell>
          <cell r="D385">
            <v>95563</v>
          </cell>
          <cell r="E385">
            <v>594242</v>
          </cell>
          <cell r="F385">
            <v>2845887</v>
          </cell>
          <cell r="G385">
            <v>6880613</v>
          </cell>
          <cell r="H385">
            <v>8176552</v>
          </cell>
          <cell r="I385">
            <v>7354499</v>
          </cell>
          <cell r="J385">
            <v>8142081</v>
          </cell>
        </row>
        <row r="386">
          <cell r="A386" t="str">
            <v>LEITE CONDENSADO</v>
          </cell>
          <cell r="B386" t="str">
            <v>(3º Nível) LEITE CONDENSADO</v>
          </cell>
          <cell r="C386">
            <v>3738589</v>
          </cell>
          <cell r="D386">
            <v>2321596</v>
          </cell>
          <cell r="E386">
            <v>3985713</v>
          </cell>
          <cell r="F386">
            <v>2486438</v>
          </cell>
        </row>
        <row r="387">
          <cell r="A387" t="str">
            <v>LEITE EM PÓ</v>
          </cell>
          <cell r="B387" t="str">
            <v>(3º Nível) LEITE EM PÓ</v>
          </cell>
          <cell r="C387">
            <v>3227155</v>
          </cell>
          <cell r="D387">
            <v>1068484</v>
          </cell>
          <cell r="E387">
            <v>303051</v>
          </cell>
          <cell r="F387">
            <v>95909</v>
          </cell>
          <cell r="G387">
            <v>50766779</v>
          </cell>
          <cell r="H387">
            <v>16635085</v>
          </cell>
          <cell r="I387">
            <v>90307245</v>
          </cell>
          <cell r="J387">
            <v>30201745</v>
          </cell>
        </row>
        <row r="388">
          <cell r="A388" t="str">
            <v>LEITE FLUIDO</v>
          </cell>
          <cell r="B388" t="str">
            <v>(3º Nível) LEITE FLUIDO</v>
          </cell>
          <cell r="C388">
            <v>370831</v>
          </cell>
          <cell r="D388">
            <v>503180</v>
          </cell>
          <cell r="E388">
            <v>478236</v>
          </cell>
          <cell r="F388">
            <v>935095</v>
          </cell>
        </row>
        <row r="389">
          <cell r="A389" t="str">
            <v>LEITE MODIFICADO</v>
          </cell>
          <cell r="B389" t="str">
            <v>(3º Nível) LEITE MODIFICADO</v>
          </cell>
          <cell r="C389">
            <v>1324800</v>
          </cell>
          <cell r="D389">
            <v>384150</v>
          </cell>
          <cell r="E389">
            <v>3754856</v>
          </cell>
          <cell r="F389">
            <v>1044990</v>
          </cell>
          <cell r="G389">
            <v>6234491</v>
          </cell>
          <cell r="H389">
            <v>685368</v>
          </cell>
          <cell r="I389">
            <v>373196</v>
          </cell>
          <cell r="J389">
            <v>33649</v>
          </cell>
        </row>
        <row r="390">
          <cell r="A390" t="str">
            <v>LEITELHO</v>
          </cell>
          <cell r="B390" t="str">
            <v>(3º Nível) LEITELHO</v>
          </cell>
          <cell r="C390">
            <v>157783</v>
          </cell>
          <cell r="D390">
            <v>129514</v>
          </cell>
          <cell r="E390">
            <v>114849</v>
          </cell>
          <cell r="F390">
            <v>110169</v>
          </cell>
          <cell r="G390">
            <v>573901</v>
          </cell>
          <cell r="H390">
            <v>136041</v>
          </cell>
          <cell r="I390">
            <v>2353369</v>
          </cell>
          <cell r="J390">
            <v>744157</v>
          </cell>
        </row>
        <row r="391">
          <cell r="A391" t="str">
            <v>LENTILHAS SECAS</v>
          </cell>
          <cell r="B391" t="str">
            <v>(3º Nível) LENTILHAS SECAS</v>
          </cell>
          <cell r="C391">
            <v>13381</v>
          </cell>
          <cell r="D391">
            <v>6491</v>
          </cell>
          <cell r="E391">
            <v>11084</v>
          </cell>
          <cell r="F391">
            <v>3285</v>
          </cell>
          <cell r="G391">
            <v>1593132</v>
          </cell>
          <cell r="H391">
            <v>2750149</v>
          </cell>
          <cell r="I391">
            <v>1862036</v>
          </cell>
          <cell r="J391">
            <v>2469449</v>
          </cell>
        </row>
        <row r="392">
          <cell r="A392" t="str">
            <v>LEVEDURAS E PÓS PARA LEVEDAR</v>
          </cell>
          <cell r="B392" t="str">
            <v>(3º Nível) LEVEDURAS E PÓS PARA LEVEDAR</v>
          </cell>
          <cell r="C392">
            <v>22470549</v>
          </cell>
          <cell r="D392">
            <v>13434289</v>
          </cell>
          <cell r="E392">
            <v>28658596</v>
          </cell>
          <cell r="F392">
            <v>15012913</v>
          </cell>
          <cell r="G392">
            <v>14188140</v>
          </cell>
          <cell r="H392">
            <v>7033245</v>
          </cell>
          <cell r="I392">
            <v>13513207</v>
          </cell>
          <cell r="J392">
            <v>7185255</v>
          </cell>
        </row>
        <row r="393">
          <cell r="A393" t="str">
            <v>LIMÕES E LIMAS FRESCOS OU SECOS</v>
          </cell>
          <cell r="B393" t="str">
            <v>(3º Nível) LIMÕES E LIMAS FRESCOS OU SECOS</v>
          </cell>
          <cell r="C393">
            <v>26450603</v>
          </cell>
          <cell r="D393">
            <v>34751006</v>
          </cell>
          <cell r="E393">
            <v>25055088</v>
          </cell>
          <cell r="F393">
            <v>30824199</v>
          </cell>
          <cell r="G393">
            <v>809721</v>
          </cell>
          <cell r="H393">
            <v>669379</v>
          </cell>
          <cell r="I393">
            <v>871837</v>
          </cell>
          <cell r="J393">
            <v>791507</v>
          </cell>
        </row>
        <row r="394">
          <cell r="A394" t="str">
            <v>LINHO EM BRUTO, PENTEADO OU TRABALHADO DE OUTRA FORMA</v>
          </cell>
          <cell r="B394" t="str">
            <v>(3º Nível) LINHO EM BRUTO, PENTEADO OU TRABALHADO DE OUTRA FORMA</v>
          </cell>
          <cell r="C394">
            <v>0</v>
          </cell>
          <cell r="D394">
            <v>0</v>
          </cell>
          <cell r="E394">
            <v>214</v>
          </cell>
          <cell r="F394">
            <v>0</v>
          </cell>
          <cell r="G394">
            <v>725208</v>
          </cell>
          <cell r="H394">
            <v>194350</v>
          </cell>
          <cell r="I394">
            <v>691856</v>
          </cell>
          <cell r="J394">
            <v>173652</v>
          </cell>
        </row>
        <row r="395">
          <cell r="A395" t="str">
            <v>LINTERES DE ALGODÃO</v>
          </cell>
          <cell r="B395" t="str">
            <v>(3º Nível) LINTERES DE ALGODÃO</v>
          </cell>
          <cell r="C395">
            <v>3203802</v>
          </cell>
          <cell r="D395">
            <v>11568455</v>
          </cell>
          <cell r="E395">
            <v>3319840</v>
          </cell>
          <cell r="F395">
            <v>12341220</v>
          </cell>
        </row>
        <row r="396">
          <cell r="A396" t="str">
            <v>MAÇÃS FRESCAS</v>
          </cell>
          <cell r="B396" t="str">
            <v>(3º Nível) MAÇÃS FRESCAS</v>
          </cell>
          <cell r="C396">
            <v>11023191</v>
          </cell>
          <cell r="D396">
            <v>16019315</v>
          </cell>
          <cell r="E396">
            <v>23271026</v>
          </cell>
          <cell r="F396">
            <v>30235737</v>
          </cell>
          <cell r="G396">
            <v>16960470</v>
          </cell>
          <cell r="H396">
            <v>19179864</v>
          </cell>
          <cell r="I396">
            <v>14686232</v>
          </cell>
          <cell r="J396">
            <v>13747888</v>
          </cell>
        </row>
        <row r="397">
          <cell r="A397" t="str">
            <v>MAÇÃS SECAS</v>
          </cell>
          <cell r="B397" t="str">
            <v>(3º Nível) MAÇÃS SECAS</v>
          </cell>
          <cell r="C397">
            <v>3303</v>
          </cell>
          <cell r="D397">
            <v>2526</v>
          </cell>
          <cell r="E397">
            <v>2324</v>
          </cell>
          <cell r="F397">
            <v>1337</v>
          </cell>
        </row>
        <row r="398">
          <cell r="A398" t="str">
            <v>MADEIRA COMPENSADA OU CONTRAPLACADA</v>
          </cell>
          <cell r="B398" t="str">
            <v>(3º Nível) MADEIRA COMPENSADA OU CONTRAPLACADA</v>
          </cell>
          <cell r="C398">
            <v>115622857</v>
          </cell>
          <cell r="D398">
            <v>271362268</v>
          </cell>
          <cell r="E398">
            <v>209364291</v>
          </cell>
          <cell r="F398">
            <v>330659713</v>
          </cell>
          <cell r="G398">
            <v>545556</v>
          </cell>
          <cell r="H398">
            <v>149140</v>
          </cell>
          <cell r="I398">
            <v>455207</v>
          </cell>
          <cell r="J398">
            <v>208635</v>
          </cell>
        </row>
        <row r="399">
          <cell r="A399" t="str">
            <v>MADEIRA EM BRUTO</v>
          </cell>
          <cell r="B399" t="str">
            <v>(3º Nível) MADEIRA EM BRUTO</v>
          </cell>
          <cell r="C399">
            <v>28109812</v>
          </cell>
          <cell r="D399">
            <v>237356574</v>
          </cell>
          <cell r="E399">
            <v>41228706</v>
          </cell>
          <cell r="F399">
            <v>471288338</v>
          </cell>
          <cell r="G399">
            <v>189564</v>
          </cell>
          <cell r="H399">
            <v>3302491</v>
          </cell>
          <cell r="I399">
            <v>124231</v>
          </cell>
          <cell r="J399">
            <v>2733615</v>
          </cell>
        </row>
        <row r="400">
          <cell r="A400" t="str">
            <v>MADEIRA EM ESTILHAS OU EM PARTÍCULAS</v>
          </cell>
          <cell r="B400" t="str">
            <v>(3º Nível) MADEIRA EM ESTILHAS OU EM PARTÍCULAS</v>
          </cell>
          <cell r="C400">
            <v>33690723</v>
          </cell>
          <cell r="D400">
            <v>359224250</v>
          </cell>
          <cell r="E400">
            <v>38065187</v>
          </cell>
          <cell r="F400">
            <v>460732789</v>
          </cell>
          <cell r="G400">
            <v>148611</v>
          </cell>
          <cell r="H400">
            <v>156276</v>
          </cell>
          <cell r="I400">
            <v>575325</v>
          </cell>
          <cell r="J400">
            <v>293876</v>
          </cell>
        </row>
        <row r="401">
          <cell r="A401" t="str">
            <v>MADEIRA LAMINADA</v>
          </cell>
          <cell r="B401" t="str">
            <v>(3º Nível) MADEIRA LAMINADA</v>
          </cell>
          <cell r="C401">
            <v>10196668</v>
          </cell>
          <cell r="D401">
            <v>28883950</v>
          </cell>
          <cell r="E401">
            <v>8418961</v>
          </cell>
          <cell r="F401">
            <v>26532143</v>
          </cell>
          <cell r="G401">
            <v>1746216</v>
          </cell>
          <cell r="H401">
            <v>773069</v>
          </cell>
          <cell r="I401">
            <v>1770053</v>
          </cell>
          <cell r="J401">
            <v>733626</v>
          </cell>
        </row>
        <row r="402">
          <cell r="A402" t="str">
            <v>MADEIRA PERFILADA</v>
          </cell>
          <cell r="B402" t="str">
            <v>(3º Nível) MADEIRA PERFILADA</v>
          </cell>
          <cell r="C402">
            <v>129752869</v>
          </cell>
          <cell r="D402">
            <v>83465954</v>
          </cell>
          <cell r="E402">
            <v>149994489</v>
          </cell>
          <cell r="F402">
            <v>91989337</v>
          </cell>
          <cell r="G402">
            <v>97196</v>
          </cell>
          <cell r="H402">
            <v>53222</v>
          </cell>
          <cell r="I402">
            <v>230324</v>
          </cell>
          <cell r="J402">
            <v>75428</v>
          </cell>
        </row>
        <row r="403">
          <cell r="A403" t="str">
            <v>MADEIRA SERRADA</v>
          </cell>
          <cell r="B403" t="str">
            <v>(3º Nível) MADEIRA SERRADA</v>
          </cell>
          <cell r="C403">
            <v>158032991</v>
          </cell>
          <cell r="D403">
            <v>370932268</v>
          </cell>
          <cell r="E403">
            <v>170653691</v>
          </cell>
          <cell r="F403">
            <v>392382059</v>
          </cell>
          <cell r="G403">
            <v>6720842</v>
          </cell>
          <cell r="H403">
            <v>3168253</v>
          </cell>
          <cell r="I403">
            <v>8164663</v>
          </cell>
          <cell r="J403">
            <v>4113063</v>
          </cell>
        </row>
        <row r="404">
          <cell r="A404" t="str">
            <v>MAIONESE</v>
          </cell>
          <cell r="B404" t="str">
            <v>(3º Nível) MAIONESE</v>
          </cell>
          <cell r="C404">
            <v>676417</v>
          </cell>
          <cell r="D404">
            <v>548456</v>
          </cell>
          <cell r="E404">
            <v>729282</v>
          </cell>
          <cell r="F404">
            <v>594686</v>
          </cell>
          <cell r="G404">
            <v>122526</v>
          </cell>
          <cell r="H404">
            <v>58108</v>
          </cell>
          <cell r="I404">
            <v>114567</v>
          </cell>
          <cell r="J404">
            <v>39620</v>
          </cell>
        </row>
        <row r="405">
          <cell r="A405" t="str">
            <v>MALTE</v>
          </cell>
          <cell r="B405" t="str">
            <v>(3º Nível) MALTE</v>
          </cell>
          <cell r="C405">
            <v>959781</v>
          </cell>
          <cell r="D405">
            <v>1526575</v>
          </cell>
          <cell r="E405">
            <v>612213</v>
          </cell>
          <cell r="F405">
            <v>1162765</v>
          </cell>
          <cell r="G405">
            <v>99963507</v>
          </cell>
          <cell r="H405">
            <v>210188443</v>
          </cell>
          <cell r="I405">
            <v>180722815</v>
          </cell>
          <cell r="J405">
            <v>401202881</v>
          </cell>
        </row>
        <row r="406">
          <cell r="A406" t="str">
            <v>MAMÕES (PAPAIA) FRESCOS</v>
          </cell>
          <cell r="B406" t="str">
            <v>(3º Nível) MAMÕES (PAPAIA) FRESCOS</v>
          </cell>
          <cell r="C406">
            <v>12368115</v>
          </cell>
          <cell r="D406">
            <v>12933209</v>
          </cell>
          <cell r="E406">
            <v>12948986</v>
          </cell>
          <cell r="F406">
            <v>12947321</v>
          </cell>
        </row>
        <row r="407">
          <cell r="A407" t="str">
            <v>MANDARINAS</v>
          </cell>
          <cell r="B407" t="str">
            <v>(3º Nível) MANDARINAS</v>
          </cell>
          <cell r="C407">
            <v>14229</v>
          </cell>
          <cell r="D407">
            <v>9933</v>
          </cell>
          <cell r="E407">
            <v>17462</v>
          </cell>
          <cell r="F407">
            <v>12050</v>
          </cell>
          <cell r="G407">
            <v>3645667</v>
          </cell>
          <cell r="H407">
            <v>3619336</v>
          </cell>
          <cell r="I407">
            <v>4055821</v>
          </cell>
          <cell r="J407">
            <v>3753671</v>
          </cell>
        </row>
        <row r="408">
          <cell r="A408" t="str">
            <v>MANDIOCA</v>
          </cell>
          <cell r="B408" t="str">
            <v>(3º Nível) MANDIOCA</v>
          </cell>
          <cell r="C408">
            <v>17683</v>
          </cell>
          <cell r="D408">
            <v>14599</v>
          </cell>
          <cell r="E408">
            <v>66350</v>
          </cell>
          <cell r="F408">
            <v>50664</v>
          </cell>
          <cell r="G408">
            <v>11380</v>
          </cell>
          <cell r="H408">
            <v>252550</v>
          </cell>
          <cell r="I408">
            <v>0</v>
          </cell>
          <cell r="J408">
            <v>0</v>
          </cell>
        </row>
        <row r="409">
          <cell r="A409" t="str">
            <v>MANGAS FRESCAS OU SECAS</v>
          </cell>
          <cell r="B409" t="str">
            <v>(3º Nível) MANGAS FRESCAS OU SECAS</v>
          </cell>
          <cell r="C409">
            <v>25025969</v>
          </cell>
          <cell r="D409">
            <v>25056009</v>
          </cell>
          <cell r="E409">
            <v>26836404</v>
          </cell>
          <cell r="F409">
            <v>25898958</v>
          </cell>
        </row>
        <row r="410">
          <cell r="A410" t="str">
            <v>MANGOSTOES FRESCOS OU SECOS</v>
          </cell>
          <cell r="B410" t="str">
            <v>(3º Nível) MANGOSTOES FRESCOS OU SECOS</v>
          </cell>
          <cell r="C410">
            <v>1647</v>
          </cell>
          <cell r="D410">
            <v>617</v>
          </cell>
          <cell r="E410">
            <v>262</v>
          </cell>
          <cell r="F410">
            <v>335</v>
          </cell>
        </row>
        <row r="411">
          <cell r="A411" t="str">
            <v>MANTEIGA</v>
          </cell>
          <cell r="B411" t="str">
            <v>(3º Nível) MANTEIGA</v>
          </cell>
          <cell r="C411">
            <v>485047</v>
          </cell>
          <cell r="D411">
            <v>100912</v>
          </cell>
          <cell r="E411">
            <v>269608</v>
          </cell>
          <cell r="F411">
            <v>62421</v>
          </cell>
          <cell r="G411">
            <v>1365597</v>
          </cell>
          <cell r="H411">
            <v>228672</v>
          </cell>
          <cell r="I411">
            <v>4512524</v>
          </cell>
          <cell r="J411">
            <v>1140083</v>
          </cell>
        </row>
        <row r="412">
          <cell r="A412" t="str">
            <v>MANTEIGA, GORDURA E OLEO DE CACAU</v>
          </cell>
          <cell r="B412" t="str">
            <v>(3º Nível) MANTEIGA, GORDURA E OLEO DE CACAU</v>
          </cell>
          <cell r="C412">
            <v>30925065</v>
          </cell>
          <cell r="D412">
            <v>5094069</v>
          </cell>
          <cell r="E412">
            <v>34721174</v>
          </cell>
          <cell r="F412">
            <v>6797000</v>
          </cell>
          <cell r="G412">
            <v>34120</v>
          </cell>
          <cell r="H412">
            <v>3847</v>
          </cell>
          <cell r="I412">
            <v>588532</v>
          </cell>
          <cell r="J412">
            <v>116281</v>
          </cell>
        </row>
        <row r="413">
          <cell r="A413" t="str">
            <v>MARGARINA</v>
          </cell>
          <cell r="B413" t="str">
            <v>(3º Nível) MARGARINA</v>
          </cell>
          <cell r="C413">
            <v>10605516</v>
          </cell>
          <cell r="D413">
            <v>8312377</v>
          </cell>
          <cell r="E413">
            <v>14009323</v>
          </cell>
          <cell r="F413">
            <v>11281458</v>
          </cell>
          <cell r="G413">
            <v>268300</v>
          </cell>
          <cell r="H413">
            <v>218620</v>
          </cell>
          <cell r="I413">
            <v>199603</v>
          </cell>
          <cell r="J413">
            <v>159310</v>
          </cell>
        </row>
        <row r="414">
          <cell r="A414" t="str">
            <v>MASSAS ALIMENTÍCIAS</v>
          </cell>
          <cell r="B414" t="str">
            <v>(3º Nível) MASSAS ALIMENTÍCIAS</v>
          </cell>
          <cell r="C414">
            <v>2050916</v>
          </cell>
          <cell r="D414">
            <v>1557066</v>
          </cell>
          <cell r="E414">
            <v>2471704</v>
          </cell>
          <cell r="F414">
            <v>2072890</v>
          </cell>
          <cell r="G414">
            <v>9681677</v>
          </cell>
          <cell r="H414">
            <v>7578781</v>
          </cell>
          <cell r="I414">
            <v>9748842</v>
          </cell>
          <cell r="J414">
            <v>7056070</v>
          </cell>
        </row>
        <row r="415">
          <cell r="A415" t="str">
            <v>MATE</v>
          </cell>
          <cell r="B415" t="str">
            <v>(3º Nível) MATE</v>
          </cell>
          <cell r="C415">
            <v>20525903</v>
          </cell>
          <cell r="D415">
            <v>9928485</v>
          </cell>
          <cell r="E415">
            <v>22902057</v>
          </cell>
          <cell r="F415">
            <v>13360925</v>
          </cell>
          <cell r="G415">
            <v>108964</v>
          </cell>
          <cell r="H415">
            <v>46668</v>
          </cell>
          <cell r="I415">
            <v>196870</v>
          </cell>
          <cell r="J415">
            <v>85893</v>
          </cell>
        </row>
        <row r="416">
          <cell r="A416" t="str">
            <v>MATERIAS CORANTES DE ORIGEM VEGETAL</v>
          </cell>
          <cell r="B416" t="str">
            <v>(3º Nível) MATERIAS CORANTES DE ORIGEM VEGETAL</v>
          </cell>
          <cell r="C416">
            <v>1260878</v>
          </cell>
          <cell r="D416">
            <v>175811</v>
          </cell>
          <cell r="E416">
            <v>1204356</v>
          </cell>
          <cell r="F416">
            <v>187624</v>
          </cell>
          <cell r="G416">
            <v>3067725</v>
          </cell>
          <cell r="H416">
            <v>146464</v>
          </cell>
          <cell r="I416">
            <v>2428747</v>
          </cell>
          <cell r="J416">
            <v>104866</v>
          </cell>
        </row>
        <row r="417">
          <cell r="A417" t="str">
            <v>MATÉRIAS PÉCTICAS, PECTINATOS E PECTATOS</v>
          </cell>
          <cell r="B417" t="str">
            <v>(3º Nível) MATÉRIAS PÉCTICAS, PECTINATOS E PECTATOS</v>
          </cell>
          <cell r="C417">
            <v>1511</v>
          </cell>
          <cell r="D417">
            <v>118</v>
          </cell>
          <cell r="E417">
            <v>44806</v>
          </cell>
          <cell r="F417">
            <v>3200</v>
          </cell>
          <cell r="G417">
            <v>169916</v>
          </cell>
          <cell r="H417">
            <v>25085</v>
          </cell>
          <cell r="I417">
            <v>95255</v>
          </cell>
          <cell r="J417">
            <v>15260</v>
          </cell>
        </row>
        <row r="418">
          <cell r="A418" t="str">
            <v>MEL NATURAL</v>
          </cell>
          <cell r="B418" t="str">
            <v>(3º Nível) MEL NATURAL</v>
          </cell>
          <cell r="C418">
            <v>14356527</v>
          </cell>
          <cell r="D418">
            <v>7455833</v>
          </cell>
          <cell r="E418">
            <v>45514158</v>
          </cell>
          <cell r="F418">
            <v>13699754</v>
          </cell>
          <cell r="G418">
            <v>639</v>
          </cell>
          <cell r="H418">
            <v>10</v>
          </cell>
          <cell r="I418">
            <v>174</v>
          </cell>
          <cell r="J418">
            <v>9</v>
          </cell>
        </row>
        <row r="419">
          <cell r="A419" t="str">
            <v>MELAÇOS</v>
          </cell>
          <cell r="B419" t="str">
            <v>(3º Nível) MELAÇOS</v>
          </cell>
          <cell r="C419">
            <v>3155</v>
          </cell>
          <cell r="D419">
            <v>1962</v>
          </cell>
          <cell r="E419">
            <v>42562</v>
          </cell>
          <cell r="F419">
            <v>140306</v>
          </cell>
          <cell r="G419">
            <v>319901</v>
          </cell>
          <cell r="H419">
            <v>1714777</v>
          </cell>
          <cell r="I419">
            <v>398046</v>
          </cell>
          <cell r="J419">
            <v>1761995</v>
          </cell>
        </row>
        <row r="420">
          <cell r="A420" t="str">
            <v>MELANCIAS FRESCAS</v>
          </cell>
          <cell r="B420" t="str">
            <v>(3º Nível) MELANCIAS FRESCAS</v>
          </cell>
          <cell r="C420">
            <v>9694889</v>
          </cell>
          <cell r="D420">
            <v>22141408</v>
          </cell>
          <cell r="E420">
            <v>11738984</v>
          </cell>
          <cell r="F420">
            <v>25232677</v>
          </cell>
        </row>
        <row r="421">
          <cell r="A421" t="str">
            <v>MELÕES FRESCOS</v>
          </cell>
          <cell r="B421" t="str">
            <v>(3º Nível) MELÕES FRESCOS</v>
          </cell>
          <cell r="C421">
            <v>43443820</v>
          </cell>
          <cell r="D421">
            <v>75649328</v>
          </cell>
          <cell r="E421">
            <v>45867819</v>
          </cell>
          <cell r="F421">
            <v>73826292</v>
          </cell>
        </row>
        <row r="422">
          <cell r="A422" t="str">
            <v>MILHO</v>
          </cell>
          <cell r="B422" t="str">
            <v>(3º Nível) MILHO</v>
          </cell>
          <cell r="C422">
            <v>503397147</v>
          </cell>
          <cell r="D422">
            <v>2896815177</v>
          </cell>
          <cell r="E422">
            <v>693672904</v>
          </cell>
          <cell r="F422">
            <v>3452134105</v>
          </cell>
          <cell r="G422">
            <v>50947177</v>
          </cell>
          <cell r="H422">
            <v>357674170</v>
          </cell>
          <cell r="I422">
            <v>115210092</v>
          </cell>
          <cell r="J422">
            <v>680829516</v>
          </cell>
        </row>
        <row r="423">
          <cell r="A423" t="str">
            <v>MILHO DOCE PREPARADO</v>
          </cell>
          <cell r="B423" t="str">
            <v>(3º Nível) MILHO DOCE PREPARADO</v>
          </cell>
          <cell r="C423">
            <v>3173595</v>
          </cell>
          <cell r="D423">
            <v>3846308</v>
          </cell>
          <cell r="E423">
            <v>5265954</v>
          </cell>
          <cell r="F423">
            <v>6164279</v>
          </cell>
          <cell r="G423">
            <v>189068</v>
          </cell>
          <cell r="H423">
            <v>107229</v>
          </cell>
          <cell r="I423">
            <v>141135</v>
          </cell>
          <cell r="J423">
            <v>79836</v>
          </cell>
        </row>
        <row r="424">
          <cell r="A424" t="str">
            <v>MIUDEZAS DE CARNE BOVINA</v>
          </cell>
          <cell r="B424" t="str">
            <v>(3º Nível) MIUDEZAS DE CARNE BOVINA</v>
          </cell>
          <cell r="C424">
            <v>97461408</v>
          </cell>
          <cell r="D424">
            <v>39232759</v>
          </cell>
          <cell r="E424">
            <v>97525681</v>
          </cell>
          <cell r="F424">
            <v>41614697</v>
          </cell>
          <cell r="G424">
            <v>1906001</v>
          </cell>
          <cell r="H424">
            <v>1762917</v>
          </cell>
          <cell r="I424">
            <v>2620732</v>
          </cell>
          <cell r="J424">
            <v>2243761</v>
          </cell>
        </row>
        <row r="425">
          <cell r="A425" t="str">
            <v>MIUDEZAS DE CARNE DE OVINO</v>
          </cell>
          <cell r="B425" t="str">
            <v>(3º Nível) MIUDEZAS DE CARNE DE OVINO</v>
          </cell>
          <cell r="G425">
            <v>2926242</v>
          </cell>
          <cell r="H425">
            <v>327322</v>
          </cell>
          <cell r="I425">
            <v>3644335</v>
          </cell>
          <cell r="J425">
            <v>391187</v>
          </cell>
        </row>
        <row r="426">
          <cell r="A426" t="str">
            <v>MIUDEZAS DE CARNE SUÍNA</v>
          </cell>
          <cell r="B426" t="str">
            <v>(3º Nível) MIUDEZAS DE CARNE SUÍNA</v>
          </cell>
          <cell r="C426">
            <v>24011415</v>
          </cell>
          <cell r="D426">
            <v>21599960</v>
          </cell>
          <cell r="E426">
            <v>29878684</v>
          </cell>
          <cell r="F426">
            <v>23311466</v>
          </cell>
          <cell r="G426">
            <v>32944288</v>
          </cell>
          <cell r="H426">
            <v>3269091</v>
          </cell>
          <cell r="I426">
            <v>42025819</v>
          </cell>
          <cell r="J426">
            <v>4890870</v>
          </cell>
        </row>
        <row r="427">
          <cell r="A427" t="str">
            <v>MOLHOS E PREPARAÇÕES PARA MOLHOS</v>
          </cell>
          <cell r="B427" t="str">
            <v>(3º Nível) MOLHOS E PREPARAÇÕES PARA MOLHOS</v>
          </cell>
          <cell r="C427">
            <v>1660067</v>
          </cell>
          <cell r="D427">
            <v>1739565</v>
          </cell>
          <cell r="E427">
            <v>2016800</v>
          </cell>
          <cell r="F427">
            <v>1868878</v>
          </cell>
          <cell r="G427">
            <v>4270729</v>
          </cell>
          <cell r="H427">
            <v>2380283</v>
          </cell>
          <cell r="I427">
            <v>4657067</v>
          </cell>
          <cell r="J427">
            <v>2369284</v>
          </cell>
        </row>
        <row r="428">
          <cell r="A428" t="str">
            <v>MORANGOS CONGELADOS</v>
          </cell>
          <cell r="B428" t="str">
            <v>(3º Nível) MORANGOS CONGELADOS</v>
          </cell>
          <cell r="C428">
            <v>12665</v>
          </cell>
          <cell r="D428">
            <v>2506</v>
          </cell>
          <cell r="E428">
            <v>3483</v>
          </cell>
          <cell r="F428">
            <v>2172</v>
          </cell>
          <cell r="G428">
            <v>2383483</v>
          </cell>
          <cell r="H428">
            <v>1836565</v>
          </cell>
          <cell r="I428">
            <v>1584046</v>
          </cell>
          <cell r="J428">
            <v>1239712</v>
          </cell>
        </row>
        <row r="429">
          <cell r="A429" t="str">
            <v>MORANGOS FRESCOS</v>
          </cell>
          <cell r="B429" t="str">
            <v>(3º Nível) MORANGOS FRESCOS</v>
          </cell>
          <cell r="C429">
            <v>57954</v>
          </cell>
          <cell r="D429">
            <v>38854</v>
          </cell>
          <cell r="E429">
            <v>5556</v>
          </cell>
          <cell r="F429">
            <v>1843</v>
          </cell>
        </row>
        <row r="430">
          <cell r="A430" t="str">
            <v>MORANGOS PREPARADOS OU CONSERVADOS</v>
          </cell>
          <cell r="B430" t="str">
            <v>(3º Nível) MORANGOS PREPARADOS OU CONSERVADOS</v>
          </cell>
          <cell r="C430">
            <v>47752</v>
          </cell>
          <cell r="D430">
            <v>10020</v>
          </cell>
          <cell r="E430">
            <v>24988</v>
          </cell>
          <cell r="F430">
            <v>5968</v>
          </cell>
          <cell r="G430">
            <v>10157</v>
          </cell>
          <cell r="H430">
            <v>2356</v>
          </cell>
          <cell r="I430">
            <v>15265</v>
          </cell>
          <cell r="J430">
            <v>3384</v>
          </cell>
        </row>
        <row r="431">
          <cell r="A431" t="str">
            <v>MÓVEIS DE MADEIRA</v>
          </cell>
          <cell r="B431" t="str">
            <v>(3º Nível) MÓVEIS DE MADEIRA</v>
          </cell>
          <cell r="C431">
            <v>115002071</v>
          </cell>
          <cell r="D431">
            <v>69972162</v>
          </cell>
          <cell r="E431">
            <v>153688183</v>
          </cell>
          <cell r="F431">
            <v>98176065</v>
          </cell>
          <cell r="G431">
            <v>2844925</v>
          </cell>
          <cell r="H431">
            <v>986637</v>
          </cell>
          <cell r="I431">
            <v>3328715</v>
          </cell>
          <cell r="J431">
            <v>1111561</v>
          </cell>
        </row>
        <row r="432">
          <cell r="A432" t="str">
            <v>MUDAS DE PLANTAS NÃO ORNAMENTAIS</v>
          </cell>
          <cell r="B432" t="str">
            <v>(3º Nível) MUDAS DE PLANTAS NÃO ORNAMENTAIS</v>
          </cell>
          <cell r="C432">
            <v>72443</v>
          </cell>
          <cell r="D432">
            <v>9269</v>
          </cell>
          <cell r="E432">
            <v>47620</v>
          </cell>
          <cell r="F432">
            <v>6080</v>
          </cell>
          <cell r="G432">
            <v>1021568</v>
          </cell>
          <cell r="H432">
            <v>125714</v>
          </cell>
          <cell r="I432">
            <v>1954820</v>
          </cell>
          <cell r="J432">
            <v>213342</v>
          </cell>
        </row>
        <row r="433">
          <cell r="A433" t="str">
            <v>MUDAS DE PLANTAS ORNAMENTAIS</v>
          </cell>
          <cell r="B433" t="str">
            <v>(3º Nível) MUDAS DE PLANTAS ORNAMENTAIS</v>
          </cell>
          <cell r="C433">
            <v>943351</v>
          </cell>
          <cell r="D433">
            <v>68117</v>
          </cell>
          <cell r="E433">
            <v>1384144</v>
          </cell>
          <cell r="F433">
            <v>68426</v>
          </cell>
          <cell r="G433">
            <v>4909949</v>
          </cell>
          <cell r="H433">
            <v>174711</v>
          </cell>
          <cell r="I433">
            <v>5676797</v>
          </cell>
          <cell r="J433">
            <v>210732</v>
          </cell>
        </row>
        <row r="434">
          <cell r="A434" t="str">
            <v>NOZ-MOSCADA</v>
          </cell>
          <cell r="B434" t="str">
            <v>(3º Nível) NOZ-MOSCADA</v>
          </cell>
          <cell r="C434">
            <v>650</v>
          </cell>
          <cell r="D434">
            <v>38</v>
          </cell>
          <cell r="E434">
            <v>1148</v>
          </cell>
          <cell r="F434">
            <v>227</v>
          </cell>
          <cell r="G434">
            <v>336163</v>
          </cell>
          <cell r="H434">
            <v>57007</v>
          </cell>
          <cell r="I434">
            <v>839003</v>
          </cell>
          <cell r="J434">
            <v>148950</v>
          </cell>
        </row>
        <row r="435">
          <cell r="A435" t="str">
            <v>NOZES</v>
          </cell>
          <cell r="B435" t="str">
            <v>(3º Nível) NOZES</v>
          </cell>
          <cell r="C435">
            <v>15499</v>
          </cell>
          <cell r="D435">
            <v>1887</v>
          </cell>
          <cell r="E435">
            <v>12843</v>
          </cell>
          <cell r="F435">
            <v>874</v>
          </cell>
          <cell r="G435">
            <v>3715386</v>
          </cell>
          <cell r="H435">
            <v>538619</v>
          </cell>
          <cell r="I435">
            <v>2254702</v>
          </cell>
          <cell r="J435">
            <v>445825</v>
          </cell>
        </row>
        <row r="436">
          <cell r="A436" t="str">
            <v>OBRAS DE MARCENARIA OU CARPINTARIA</v>
          </cell>
          <cell r="B436" t="str">
            <v>(3º Nível) OBRAS DE MARCENARIA OU CARPINTARIA</v>
          </cell>
          <cell r="C436">
            <v>80307087</v>
          </cell>
          <cell r="D436">
            <v>49175477</v>
          </cell>
          <cell r="E436">
            <v>102216123</v>
          </cell>
          <cell r="F436">
            <v>55822175</v>
          </cell>
          <cell r="G436">
            <v>543974</v>
          </cell>
          <cell r="H436">
            <v>315679</v>
          </cell>
          <cell r="I436">
            <v>730243</v>
          </cell>
          <cell r="J436">
            <v>530491</v>
          </cell>
        </row>
        <row r="437">
          <cell r="A437" t="str">
            <v>OLEO DE ALGODÃO</v>
          </cell>
          <cell r="B437" t="str">
            <v>(3º Nível) OLEO DE ALGODÃO</v>
          </cell>
          <cell r="C437">
            <v>1604247</v>
          </cell>
          <cell r="D437">
            <v>1851559</v>
          </cell>
          <cell r="E437">
            <v>679073</v>
          </cell>
          <cell r="F437">
            <v>489516</v>
          </cell>
          <cell r="G437">
            <v>46261</v>
          </cell>
          <cell r="H437">
            <v>20631</v>
          </cell>
          <cell r="I437">
            <v>561210</v>
          </cell>
          <cell r="J437">
            <v>601515</v>
          </cell>
        </row>
        <row r="438">
          <cell r="A438" t="str">
            <v>ÒLEO DE AMENDOIM</v>
          </cell>
          <cell r="B438" t="str">
            <v>(3º Nível) ÒLEO DE AMENDOIM</v>
          </cell>
          <cell r="C438">
            <v>10648269</v>
          </cell>
          <cell r="D438">
            <v>7174377</v>
          </cell>
          <cell r="E438">
            <v>16652907</v>
          </cell>
          <cell r="F438">
            <v>8430032</v>
          </cell>
          <cell r="G438">
            <v>20866</v>
          </cell>
          <cell r="H438">
            <v>6279</v>
          </cell>
          <cell r="I438">
            <v>183639</v>
          </cell>
          <cell r="J438">
            <v>20405</v>
          </cell>
        </row>
        <row r="439">
          <cell r="A439" t="str">
            <v>OLEO DE BABAÇU</v>
          </cell>
          <cell r="B439" t="str">
            <v>(3º Nível) OLEO DE BABAÇU</v>
          </cell>
          <cell r="C439">
            <v>144425</v>
          </cell>
          <cell r="D439">
            <v>37067</v>
          </cell>
          <cell r="E439">
            <v>149730</v>
          </cell>
          <cell r="F439">
            <v>36231</v>
          </cell>
        </row>
        <row r="440">
          <cell r="A440" t="str">
            <v>OLEO DE COCO</v>
          </cell>
          <cell r="B440" t="str">
            <v>(3º Nível) OLEO DE COCO</v>
          </cell>
          <cell r="C440">
            <v>37037</v>
          </cell>
          <cell r="D440">
            <v>3863</v>
          </cell>
          <cell r="E440">
            <v>346589</v>
          </cell>
          <cell r="F440">
            <v>68677</v>
          </cell>
          <cell r="G440">
            <v>2425351</v>
          </cell>
          <cell r="H440">
            <v>1340870</v>
          </cell>
          <cell r="I440">
            <v>4750711</v>
          </cell>
          <cell r="J440">
            <v>1920462</v>
          </cell>
        </row>
        <row r="441">
          <cell r="A441" t="str">
            <v>OLEO DE DENDÊ OU DE PALMA</v>
          </cell>
          <cell r="B441" t="str">
            <v>(3º Nível) OLEO DE DENDÊ OU DE PALMA</v>
          </cell>
          <cell r="C441">
            <v>5573345</v>
          </cell>
          <cell r="D441">
            <v>8584876</v>
          </cell>
          <cell r="E441">
            <v>2678792</v>
          </cell>
          <cell r="F441">
            <v>1759978</v>
          </cell>
          <cell r="G441">
            <v>64978025</v>
          </cell>
          <cell r="H441">
            <v>93933008</v>
          </cell>
          <cell r="I441">
            <v>152728718</v>
          </cell>
          <cell r="J441">
            <v>171361736</v>
          </cell>
        </row>
        <row r="442">
          <cell r="A442" t="str">
            <v>OLEO DE GIRASSOL</v>
          </cell>
          <cell r="B442" t="str">
            <v>(3º Nível) OLEO DE GIRASSOL</v>
          </cell>
          <cell r="C442">
            <v>51696</v>
          </cell>
          <cell r="D442">
            <v>30359</v>
          </cell>
          <cell r="E442">
            <v>54224</v>
          </cell>
          <cell r="F442">
            <v>19946</v>
          </cell>
          <cell r="G442">
            <v>13218500</v>
          </cell>
          <cell r="H442">
            <v>17905640</v>
          </cell>
          <cell r="I442">
            <v>14069879</v>
          </cell>
          <cell r="J442">
            <v>14863999</v>
          </cell>
        </row>
        <row r="443">
          <cell r="A443" t="str">
            <v>OLEO DE MILHO</v>
          </cell>
          <cell r="B443" t="str">
            <v>(3º Nível) OLEO DE MILHO</v>
          </cell>
          <cell r="C443">
            <v>3809407</v>
          </cell>
          <cell r="D443">
            <v>5715698</v>
          </cell>
          <cell r="E443">
            <v>12211778</v>
          </cell>
          <cell r="F443">
            <v>11291386</v>
          </cell>
          <cell r="G443">
            <v>2560888</v>
          </cell>
          <cell r="H443">
            <v>5488228</v>
          </cell>
          <cell r="I443">
            <v>991048</v>
          </cell>
          <cell r="J443">
            <v>803420</v>
          </cell>
        </row>
        <row r="444">
          <cell r="A444" t="str">
            <v>OLEO DE SOJA EM BRUTO</v>
          </cell>
          <cell r="B444" t="str">
            <v>(3º Nível) OLEO DE SOJA EM BRUTO</v>
          </cell>
          <cell r="C444">
            <v>123542281</v>
          </cell>
          <cell r="D444">
            <v>168704647</v>
          </cell>
          <cell r="E444">
            <v>162955582</v>
          </cell>
          <cell r="F444">
            <v>172615948</v>
          </cell>
          <cell r="G444">
            <v>14369430</v>
          </cell>
          <cell r="H444">
            <v>19020000</v>
          </cell>
          <cell r="I444">
            <v>67314679</v>
          </cell>
          <cell r="J444">
            <v>76083312</v>
          </cell>
        </row>
        <row r="445">
          <cell r="A445" t="str">
            <v>OLEO DE SOJA REFINADO</v>
          </cell>
          <cell r="B445" t="str">
            <v>(3º Nível) OLEO DE SOJA REFINADO</v>
          </cell>
          <cell r="C445">
            <v>31781982</v>
          </cell>
          <cell r="D445">
            <v>31164597</v>
          </cell>
          <cell r="E445">
            <v>53229326</v>
          </cell>
          <cell r="F445">
            <v>38135427</v>
          </cell>
          <cell r="G445">
            <v>23685</v>
          </cell>
          <cell r="H445">
            <v>9924</v>
          </cell>
          <cell r="I445">
            <v>1795346</v>
          </cell>
          <cell r="J445">
            <v>1619509</v>
          </cell>
        </row>
        <row r="446">
          <cell r="A446" t="str">
            <v>OLEO ESSENCIAL DE LARANJA</v>
          </cell>
          <cell r="B446" t="str">
            <v>(3º Nível) OLEO ESSENCIAL DE LARANJA</v>
          </cell>
          <cell r="C446">
            <v>42705236</v>
          </cell>
          <cell r="D446">
            <v>10337079</v>
          </cell>
          <cell r="E446">
            <v>43480513</v>
          </cell>
          <cell r="F446">
            <v>8026435</v>
          </cell>
          <cell r="G446">
            <v>617069</v>
          </cell>
          <cell r="H446">
            <v>23402</v>
          </cell>
          <cell r="I446">
            <v>728867</v>
          </cell>
          <cell r="J446">
            <v>28075</v>
          </cell>
        </row>
        <row r="447">
          <cell r="A447" t="str">
            <v>OSSOS E OSSEÍNA</v>
          </cell>
          <cell r="B447" t="str">
            <v>(3º Nível) OSSOS E OSSEÍNA</v>
          </cell>
          <cell r="C447">
            <v>1702544</v>
          </cell>
          <cell r="D447">
            <v>2830069</v>
          </cell>
          <cell r="E447">
            <v>1663884</v>
          </cell>
          <cell r="F447">
            <v>2786323</v>
          </cell>
        </row>
        <row r="448">
          <cell r="A448" t="str">
            <v>OUTRAS BEBIDAS ALCÓOLICAS</v>
          </cell>
          <cell r="B448" t="str">
            <v>(3º Nível) OUTRAS BEBIDAS ALCÓOLICAS</v>
          </cell>
          <cell r="C448">
            <v>4539175</v>
          </cell>
          <cell r="D448">
            <v>4329012</v>
          </cell>
          <cell r="E448">
            <v>6819369</v>
          </cell>
          <cell r="F448">
            <v>6489365</v>
          </cell>
          <cell r="G448">
            <v>8738022</v>
          </cell>
          <cell r="H448">
            <v>2560851</v>
          </cell>
          <cell r="I448">
            <v>12642838</v>
          </cell>
          <cell r="J448">
            <v>5030586</v>
          </cell>
        </row>
        <row r="449">
          <cell r="A449" t="str">
            <v>OUTRAS BEBIDAS NÃO ALCOÓLICAS</v>
          </cell>
          <cell r="B449" t="str">
            <v>(3º Nível) OUTRAS BEBIDAS NÃO ALCOÓLICAS</v>
          </cell>
          <cell r="C449">
            <v>1481016</v>
          </cell>
          <cell r="D449">
            <v>3415428</v>
          </cell>
          <cell r="E449">
            <v>1801420</v>
          </cell>
          <cell r="F449">
            <v>3344208</v>
          </cell>
          <cell r="G449">
            <v>30722054</v>
          </cell>
          <cell r="H449">
            <v>34321770</v>
          </cell>
          <cell r="I449">
            <v>28054479</v>
          </cell>
          <cell r="J449">
            <v>32809687</v>
          </cell>
        </row>
        <row r="450">
          <cell r="A450" t="str">
            <v>OUTRAS FRUTAS CONGELADAS</v>
          </cell>
          <cell r="B450" t="str">
            <v>(3º Nível) OUTRAS FRUTAS CONGELADAS</v>
          </cell>
          <cell r="C450">
            <v>1791652</v>
          </cell>
          <cell r="D450">
            <v>647151</v>
          </cell>
          <cell r="E450">
            <v>2223270</v>
          </cell>
          <cell r="F450">
            <v>1038526</v>
          </cell>
          <cell r="G450">
            <v>2464607</v>
          </cell>
          <cell r="H450">
            <v>1109231</v>
          </cell>
          <cell r="I450">
            <v>2862310</v>
          </cell>
          <cell r="J450">
            <v>1018695</v>
          </cell>
        </row>
        <row r="451">
          <cell r="A451" t="str">
            <v>OUTRAS FRUTAS PREPARADAS OU CONSERVADAS</v>
          </cell>
          <cell r="B451" t="str">
            <v>(3º Nível) OUTRAS FRUTAS PREPARADAS OU CONSERVADAS</v>
          </cell>
          <cell r="C451">
            <v>15471159</v>
          </cell>
          <cell r="D451">
            <v>9120004</v>
          </cell>
          <cell r="E451">
            <v>15136028</v>
          </cell>
          <cell r="F451">
            <v>9243494</v>
          </cell>
          <cell r="G451">
            <v>9182514</v>
          </cell>
          <cell r="H451">
            <v>4563918</v>
          </cell>
          <cell r="I451">
            <v>10571384</v>
          </cell>
          <cell r="J451">
            <v>3768600</v>
          </cell>
        </row>
        <row r="452">
          <cell r="A452" t="str">
            <v>OUTRAS FRUTAS SECAS OU FRESCAS</v>
          </cell>
          <cell r="B452" t="str">
            <v>(3º Nível) OUTRAS FRUTAS SECAS OU FRESCAS</v>
          </cell>
          <cell r="C452">
            <v>2243001</v>
          </cell>
          <cell r="D452">
            <v>1600994</v>
          </cell>
          <cell r="E452">
            <v>1913052</v>
          </cell>
          <cell r="F452">
            <v>1236157</v>
          </cell>
          <cell r="G452">
            <v>14187786</v>
          </cell>
          <cell r="H452">
            <v>11720411</v>
          </cell>
          <cell r="I452">
            <v>12555815</v>
          </cell>
          <cell r="J452">
            <v>10951630</v>
          </cell>
        </row>
        <row r="453">
          <cell r="A453" t="str">
            <v>OUTRAS GORDURAS E OLEOS DE ORIGEM ANIMAL</v>
          </cell>
          <cell r="B453" t="str">
            <v>(3º Nível) OUTRAS GORDURAS E OLEOS DE ORIGEM ANIMAL</v>
          </cell>
          <cell r="C453">
            <v>1124092</v>
          </cell>
          <cell r="D453">
            <v>725232</v>
          </cell>
          <cell r="E453">
            <v>2912098</v>
          </cell>
          <cell r="F453">
            <v>2411731</v>
          </cell>
          <cell r="G453">
            <v>4989963</v>
          </cell>
          <cell r="H453">
            <v>1221919</v>
          </cell>
          <cell r="I453">
            <v>5818567</v>
          </cell>
          <cell r="J453">
            <v>1745656</v>
          </cell>
        </row>
        <row r="454">
          <cell r="A454" t="str">
            <v>OUTRAS LAGOSTAS</v>
          </cell>
          <cell r="B454" t="str">
            <v>(3º Nível) OUTRAS LAGOSTAS</v>
          </cell>
          <cell r="C454">
            <v>202</v>
          </cell>
          <cell r="D454">
            <v>17</v>
          </cell>
          <cell r="E454">
            <v>0</v>
          </cell>
          <cell r="F454">
            <v>0</v>
          </cell>
        </row>
        <row r="455">
          <cell r="A455" t="str">
            <v>OUTRAS PLANTAS VIVAS, ESTACAS E ENXERTOS</v>
          </cell>
          <cell r="B455" t="str">
            <v>(3º Nível) OUTRAS PLANTAS VIVAS, ESTACAS E ENXERTOS</v>
          </cell>
          <cell r="C455">
            <v>160930</v>
          </cell>
          <cell r="D455">
            <v>19387</v>
          </cell>
          <cell r="E455">
            <v>233852</v>
          </cell>
          <cell r="F455">
            <v>75741</v>
          </cell>
          <cell r="G455">
            <v>11195</v>
          </cell>
          <cell r="H455">
            <v>113</v>
          </cell>
          <cell r="I455">
            <v>0</v>
          </cell>
          <cell r="J455">
            <v>0</v>
          </cell>
        </row>
        <row r="456">
          <cell r="A456" t="str">
            <v>OUTRAS PREPARAÇÕES ALIMENTÍCIAS</v>
          </cell>
          <cell r="B456" t="str">
            <v>(3º Nível) OUTRAS PREPARAÇÕES ALIMENTÍCIAS</v>
          </cell>
          <cell r="C456">
            <v>52537462</v>
          </cell>
          <cell r="D456">
            <v>14322753</v>
          </cell>
          <cell r="E456">
            <v>37340527</v>
          </cell>
          <cell r="F456">
            <v>10072385</v>
          </cell>
          <cell r="G456">
            <v>49558021</v>
          </cell>
          <cell r="H456">
            <v>9434532</v>
          </cell>
          <cell r="I456">
            <v>48921631</v>
          </cell>
          <cell r="J456">
            <v>9439057</v>
          </cell>
        </row>
        <row r="457">
          <cell r="A457" t="str">
            <v>OUTRAS PREPARAÇÕES ALIMENTÍCIAS A BASE DE CEREAIS</v>
          </cell>
          <cell r="B457" t="str">
            <v>(3º Nível) OUTRAS PREPARAÇÕES ALIMENTÍCIAS A BASE DE CEREAIS</v>
          </cell>
          <cell r="C457">
            <v>19890868</v>
          </cell>
          <cell r="D457">
            <v>16135096</v>
          </cell>
          <cell r="E457">
            <v>33515371</v>
          </cell>
          <cell r="F457">
            <v>28121065</v>
          </cell>
          <cell r="G457">
            <v>15944708</v>
          </cell>
          <cell r="H457">
            <v>6451570</v>
          </cell>
          <cell r="I457">
            <v>16576676</v>
          </cell>
          <cell r="J457">
            <v>6046852</v>
          </cell>
        </row>
        <row r="458">
          <cell r="A458" t="str">
            <v>OUTRAS RAÇÕES PARA ANIMAIS DOMÉSTICOS</v>
          </cell>
          <cell r="B458" t="str">
            <v>(3º Nível) OUTRAS RAÇÕES PARA ANIMAIS DOMÉSTICOS</v>
          </cell>
          <cell r="C458">
            <v>52197596</v>
          </cell>
          <cell r="D458">
            <v>52501181</v>
          </cell>
          <cell r="E458">
            <v>66941330</v>
          </cell>
          <cell r="F458">
            <v>69836355</v>
          </cell>
          <cell r="G458">
            <v>69930110</v>
          </cell>
          <cell r="H458">
            <v>36939195</v>
          </cell>
          <cell r="I458">
            <v>76282003</v>
          </cell>
          <cell r="J458">
            <v>36679058</v>
          </cell>
        </row>
        <row r="459">
          <cell r="A459" t="str">
            <v>OUTRAS SUBSTÂNCIAS PROTEICAS</v>
          </cell>
          <cell r="B459" t="str">
            <v>(3º Nível) OUTRAS SUBSTÂNCIAS PROTEICAS</v>
          </cell>
          <cell r="C459">
            <v>33848841</v>
          </cell>
          <cell r="D459">
            <v>10833553</v>
          </cell>
          <cell r="E459">
            <v>32091409</v>
          </cell>
          <cell r="F459">
            <v>9428889</v>
          </cell>
          <cell r="G459">
            <v>4594513</v>
          </cell>
          <cell r="H459">
            <v>630484</v>
          </cell>
          <cell r="I459">
            <v>5299853</v>
          </cell>
          <cell r="J459">
            <v>705817</v>
          </cell>
        </row>
        <row r="460">
          <cell r="A460" t="str">
            <v>OUTROS ANIMAIS VIVOS</v>
          </cell>
          <cell r="B460" t="str">
            <v>(3º Nível) OUTROS ANIMAIS VIVOS</v>
          </cell>
          <cell r="C460">
            <v>17399</v>
          </cell>
          <cell r="D460">
            <v>370</v>
          </cell>
          <cell r="E460">
            <v>56660</v>
          </cell>
          <cell r="F460">
            <v>650</v>
          </cell>
          <cell r="G460">
            <v>95674</v>
          </cell>
          <cell r="H460">
            <v>76</v>
          </cell>
          <cell r="I460">
            <v>39346</v>
          </cell>
          <cell r="J460">
            <v>87</v>
          </cell>
        </row>
        <row r="461">
          <cell r="A461" t="str">
            <v>OUTROS CAMARÕES</v>
          </cell>
          <cell r="B461" t="str">
            <v>(3º Nível) OUTROS CAMARÕES</v>
          </cell>
          <cell r="C461">
            <v>3231</v>
          </cell>
          <cell r="D461">
            <v>348</v>
          </cell>
          <cell r="E461">
            <v>9589</v>
          </cell>
          <cell r="F461">
            <v>1617</v>
          </cell>
        </row>
        <row r="462">
          <cell r="A462" t="str">
            <v>OUTROS COUROS/PELES DE BOVINOS, CURTIDO</v>
          </cell>
          <cell r="B462" t="str">
            <v>(3º Nível) OUTROS COUROS/PELES DE BOVINOS, CURTIDO</v>
          </cell>
          <cell r="C462">
            <v>78735404</v>
          </cell>
          <cell r="D462">
            <v>98004424</v>
          </cell>
          <cell r="E462">
            <v>108200503</v>
          </cell>
          <cell r="F462">
            <v>89559960</v>
          </cell>
          <cell r="G462">
            <v>1492196</v>
          </cell>
          <cell r="H462">
            <v>970140</v>
          </cell>
          <cell r="I462">
            <v>4796888</v>
          </cell>
          <cell r="J462">
            <v>2853816</v>
          </cell>
        </row>
        <row r="463">
          <cell r="A463" t="str">
            <v>OUTROS FILES DE PEIXE SECOS, SALGADOS OU DEFUMADOS</v>
          </cell>
          <cell r="B463" t="str">
            <v>(3º Nível) OUTROS FILES DE PEIXE SECOS, SALGADOS OU DEFUMADOS</v>
          </cell>
          <cell r="C463">
            <v>151</v>
          </cell>
          <cell r="D463">
            <v>14</v>
          </cell>
          <cell r="E463">
            <v>638</v>
          </cell>
          <cell r="F463">
            <v>76</v>
          </cell>
          <cell r="G463">
            <v>9050543</v>
          </cell>
          <cell r="H463">
            <v>2072436</v>
          </cell>
          <cell r="I463">
            <v>4079952</v>
          </cell>
          <cell r="J463">
            <v>1151929</v>
          </cell>
        </row>
        <row r="464">
          <cell r="A464" t="str">
            <v>OUTROS FILES DE PEIXE, CONGELADOS</v>
          </cell>
          <cell r="B464" t="str">
            <v>(3º Nível) OUTROS FILES DE PEIXE, CONGELADOS</v>
          </cell>
          <cell r="C464">
            <v>774426</v>
          </cell>
          <cell r="D464">
            <v>127181</v>
          </cell>
          <cell r="E464">
            <v>304336</v>
          </cell>
          <cell r="F464">
            <v>73109</v>
          </cell>
          <cell r="G464">
            <v>76904360</v>
          </cell>
          <cell r="H464">
            <v>23877105</v>
          </cell>
          <cell r="I464">
            <v>59982578</v>
          </cell>
          <cell r="J464">
            <v>22925154</v>
          </cell>
        </row>
        <row r="465">
          <cell r="A465" t="str">
            <v>OUTROS FILES DE PEIXE, FRESCOS OU REFRIGERADOS</v>
          </cell>
          <cell r="B465" t="str">
            <v>(3º Nível) OUTROS FILES DE PEIXE, FRESCOS OU REFRIGERADOS</v>
          </cell>
          <cell r="C465">
            <v>2087952</v>
          </cell>
          <cell r="D465">
            <v>290854</v>
          </cell>
          <cell r="E465">
            <v>1355295</v>
          </cell>
          <cell r="F465">
            <v>348419</v>
          </cell>
          <cell r="G465">
            <v>2437580</v>
          </cell>
          <cell r="H465">
            <v>290660</v>
          </cell>
          <cell r="I465">
            <v>1624330</v>
          </cell>
          <cell r="J465">
            <v>190823</v>
          </cell>
        </row>
        <row r="466">
          <cell r="A466" t="str">
            <v>OUTROS PEIXES CONGELADOS</v>
          </cell>
          <cell r="B466" t="str">
            <v>(3º Nível) OUTROS PEIXES CONGELADOS</v>
          </cell>
          <cell r="C466">
            <v>17032329</v>
          </cell>
          <cell r="D466">
            <v>6562999</v>
          </cell>
          <cell r="E466">
            <v>12986798</v>
          </cell>
          <cell r="F466">
            <v>4971188</v>
          </cell>
          <cell r="G466">
            <v>20427608</v>
          </cell>
          <cell r="H466">
            <v>10059862</v>
          </cell>
          <cell r="I466">
            <v>17495542</v>
          </cell>
          <cell r="J466">
            <v>12044582</v>
          </cell>
        </row>
        <row r="467">
          <cell r="A467" t="str">
            <v>OUTROS PEIXES FRESCOS OU REFRIGERADOS</v>
          </cell>
          <cell r="B467" t="str">
            <v>(3º Nível) OUTROS PEIXES FRESCOS OU REFRIGERADOS</v>
          </cell>
          <cell r="C467">
            <v>8199859</v>
          </cell>
          <cell r="D467">
            <v>1342366</v>
          </cell>
          <cell r="E467">
            <v>11050542</v>
          </cell>
          <cell r="F467">
            <v>1714283</v>
          </cell>
          <cell r="G467">
            <v>113651</v>
          </cell>
          <cell r="H467">
            <v>5563</v>
          </cell>
          <cell r="I467">
            <v>139406</v>
          </cell>
          <cell r="J467">
            <v>7070</v>
          </cell>
        </row>
        <row r="468">
          <cell r="A468" t="str">
            <v>OUTROS PEIXES SECOS, SALGADOS OU DEFUMADOS</v>
          </cell>
          <cell r="B468" t="str">
            <v>(3º Nível) OUTROS PEIXES SECOS, SALGADOS OU DEFUMADOS</v>
          </cell>
          <cell r="C468">
            <v>3844672</v>
          </cell>
          <cell r="D468">
            <v>117495</v>
          </cell>
          <cell r="E468">
            <v>4171678</v>
          </cell>
          <cell r="F468">
            <v>154414</v>
          </cell>
          <cell r="G468">
            <v>15336936</v>
          </cell>
          <cell r="H468">
            <v>3663757</v>
          </cell>
          <cell r="I468">
            <v>5267819</v>
          </cell>
          <cell r="J468">
            <v>1366163</v>
          </cell>
        </row>
        <row r="469">
          <cell r="A469" t="str">
            <v>OUTROS PRODUTOS DE ORIGEM ANIMAL</v>
          </cell>
          <cell r="B469" t="str">
            <v>(3º Nível) OUTROS PRODUTOS DE ORIGEM ANIMAL</v>
          </cell>
          <cell r="C469">
            <v>44247157</v>
          </cell>
          <cell r="D469">
            <v>21359232</v>
          </cell>
          <cell r="E469">
            <v>48617079</v>
          </cell>
          <cell r="F469">
            <v>19547450</v>
          </cell>
          <cell r="G469">
            <v>3564001</v>
          </cell>
          <cell r="H469">
            <v>3937229</v>
          </cell>
          <cell r="I469">
            <v>4769435</v>
          </cell>
          <cell r="J469">
            <v>5514428</v>
          </cell>
        </row>
        <row r="470">
          <cell r="A470" t="str">
            <v>OUTROS PRODUTOS DE ORIGEM VEGETAL</v>
          </cell>
          <cell r="B470" t="str">
            <v>(3º Nível) OUTROS PRODUTOS DE ORIGEM VEGETAL</v>
          </cell>
          <cell r="C470">
            <v>62798867</v>
          </cell>
          <cell r="D470">
            <v>41950404</v>
          </cell>
          <cell r="E470">
            <v>64751993</v>
          </cell>
          <cell r="F470">
            <v>85112505</v>
          </cell>
          <cell r="G470">
            <v>15674732</v>
          </cell>
          <cell r="H470">
            <v>11831761</v>
          </cell>
          <cell r="I470">
            <v>16497268</v>
          </cell>
          <cell r="J470">
            <v>10763493</v>
          </cell>
        </row>
        <row r="471">
          <cell r="A471" t="str">
            <v>OUTROS SUCOS</v>
          </cell>
          <cell r="B471" t="str">
            <v>(3º Nível) OUTROS SUCOS</v>
          </cell>
          <cell r="C471">
            <v>544242</v>
          </cell>
          <cell r="D471">
            <v>314304</v>
          </cell>
          <cell r="E471">
            <v>743085</v>
          </cell>
          <cell r="F471">
            <v>342680</v>
          </cell>
          <cell r="G471">
            <v>211164</v>
          </cell>
          <cell r="H471">
            <v>100351</v>
          </cell>
          <cell r="I471">
            <v>204193</v>
          </cell>
          <cell r="J471">
            <v>100045</v>
          </cell>
        </row>
        <row r="472">
          <cell r="A472" t="str">
            <v>OVINOS VIVOS</v>
          </cell>
          <cell r="B472" t="str">
            <v>(3º Nível) OVINOS VIVOS</v>
          </cell>
          <cell r="G472">
            <v>1800</v>
          </cell>
          <cell r="H472">
            <v>395</v>
          </cell>
          <cell r="I472">
            <v>0</v>
          </cell>
          <cell r="J472">
            <v>0</v>
          </cell>
        </row>
        <row r="473">
          <cell r="A473" t="str">
            <v>OVOS</v>
          </cell>
          <cell r="B473" t="str">
            <v>(3º Nível) OVOS</v>
          </cell>
          <cell r="C473">
            <v>16564219</v>
          </cell>
          <cell r="D473">
            <v>4942597</v>
          </cell>
          <cell r="E473">
            <v>16875573</v>
          </cell>
          <cell r="F473">
            <v>6758104</v>
          </cell>
          <cell r="G473">
            <v>9083321</v>
          </cell>
          <cell r="H473">
            <v>59720</v>
          </cell>
          <cell r="I473">
            <v>10672751</v>
          </cell>
          <cell r="J473">
            <v>52864</v>
          </cell>
        </row>
        <row r="474">
          <cell r="A474" t="str">
            <v>PÃES, BISCOITOS E PRODUTOS DE PASTELARIA</v>
          </cell>
          <cell r="B474" t="str">
            <v>(3º Nível) PÃES, BISCOITOS E PRODUTOS DE PASTELARIA</v>
          </cell>
          <cell r="C474">
            <v>14448333</v>
          </cell>
          <cell r="D474">
            <v>9659854</v>
          </cell>
          <cell r="E474">
            <v>14735773</v>
          </cell>
          <cell r="F474">
            <v>10655153</v>
          </cell>
          <cell r="G474">
            <v>12596432</v>
          </cell>
          <cell r="H474">
            <v>3609846</v>
          </cell>
          <cell r="I474">
            <v>8409335</v>
          </cell>
          <cell r="J474">
            <v>2168495</v>
          </cell>
        </row>
        <row r="475">
          <cell r="A475" t="str">
            <v>PAINÇO</v>
          </cell>
          <cell r="B475" t="str">
            <v>(3º Nível) PAINÇO</v>
          </cell>
          <cell r="C475">
            <v>1890</v>
          </cell>
          <cell r="D475">
            <v>7000</v>
          </cell>
          <cell r="E475">
            <v>0</v>
          </cell>
          <cell r="F475">
            <v>0</v>
          </cell>
          <cell r="G475">
            <v>31363</v>
          </cell>
          <cell r="H475">
            <v>68491</v>
          </cell>
          <cell r="I475">
            <v>769362</v>
          </cell>
          <cell r="J475">
            <v>1953658</v>
          </cell>
        </row>
        <row r="476">
          <cell r="A476" t="str">
            <v>PAINÉIS DE FIBRAS OU DE PARTÍCULAS DE MADEIRA</v>
          </cell>
          <cell r="B476" t="str">
            <v>(3º Nível) PAINÉIS DE FIBRAS OU DE PARTÍCULAS DE MADEIRA</v>
          </cell>
          <cell r="C476">
            <v>78593394</v>
          </cell>
          <cell r="D476">
            <v>259359595</v>
          </cell>
          <cell r="E476">
            <v>86957004</v>
          </cell>
          <cell r="F476">
            <v>267880796</v>
          </cell>
          <cell r="G476">
            <v>1012720</v>
          </cell>
          <cell r="H476">
            <v>1011009</v>
          </cell>
          <cell r="I476">
            <v>3697816</v>
          </cell>
          <cell r="J476">
            <v>10974690</v>
          </cell>
        </row>
        <row r="477">
          <cell r="A477" t="str">
            <v>PALMITOS PREPARADOS OU CONSERVADOS</v>
          </cell>
          <cell r="B477" t="str">
            <v>(3º Nível) PALMITOS PREPARADOS OU CONSERVADOS</v>
          </cell>
          <cell r="C477">
            <v>150066</v>
          </cell>
          <cell r="D477">
            <v>21831</v>
          </cell>
          <cell r="E477">
            <v>137729</v>
          </cell>
          <cell r="F477">
            <v>45901</v>
          </cell>
          <cell r="G477">
            <v>12975</v>
          </cell>
          <cell r="H477">
            <v>2228</v>
          </cell>
          <cell r="I477">
            <v>77525</v>
          </cell>
          <cell r="J477">
            <v>15579</v>
          </cell>
        </row>
        <row r="478">
          <cell r="A478" t="str">
            <v>PAPEL</v>
          </cell>
          <cell r="B478" t="str">
            <v>(3º Nível) PAPEL</v>
          </cell>
          <cell r="C478">
            <v>450546248</v>
          </cell>
          <cell r="D478">
            <v>519658166</v>
          </cell>
          <cell r="E478">
            <v>377111737</v>
          </cell>
          <cell r="F478">
            <v>459510928</v>
          </cell>
          <cell r="G478">
            <v>193598401</v>
          </cell>
          <cell r="H478">
            <v>166996364</v>
          </cell>
          <cell r="I478">
            <v>206733152</v>
          </cell>
          <cell r="J478">
            <v>199435600</v>
          </cell>
        </row>
        <row r="479">
          <cell r="A479" t="str">
            <v>PARGOS CONGELADOS</v>
          </cell>
          <cell r="B479" t="str">
            <v>(3º Nível) PARGOS CONGELADOS</v>
          </cell>
          <cell r="C479">
            <v>3582520</v>
          </cell>
          <cell r="D479">
            <v>546137</v>
          </cell>
          <cell r="E479">
            <v>3783779</v>
          </cell>
          <cell r="F479">
            <v>568444</v>
          </cell>
        </row>
        <row r="480">
          <cell r="A480" t="str">
            <v>PASTA DE CACAU</v>
          </cell>
          <cell r="B480" t="str">
            <v>(3º Nível) PASTA DE CACAU</v>
          </cell>
          <cell r="C480">
            <v>4976283</v>
          </cell>
          <cell r="D480">
            <v>1391897</v>
          </cell>
          <cell r="E480">
            <v>7132934</v>
          </cell>
          <cell r="F480">
            <v>2008490</v>
          </cell>
          <cell r="G480">
            <v>4976909</v>
          </cell>
          <cell r="H480">
            <v>3463199</v>
          </cell>
          <cell r="I480">
            <v>9414067</v>
          </cell>
          <cell r="J480">
            <v>4867985</v>
          </cell>
        </row>
        <row r="481">
          <cell r="A481" t="str">
            <v>PEIXES ORNAMENTAIS VIVOS</v>
          </cell>
          <cell r="B481" t="str">
            <v>(3º Nível) PEIXES ORNAMENTAIS VIVOS</v>
          </cell>
          <cell r="C481">
            <v>1383269</v>
          </cell>
          <cell r="D481">
            <v>13677</v>
          </cell>
          <cell r="E481">
            <v>1609627</v>
          </cell>
          <cell r="F481">
            <v>12389</v>
          </cell>
          <cell r="G481">
            <v>43068</v>
          </cell>
          <cell r="H481">
            <v>4054</v>
          </cell>
          <cell r="I481">
            <v>28702</v>
          </cell>
          <cell r="J481">
            <v>3093</v>
          </cell>
        </row>
        <row r="482">
          <cell r="A482" t="str">
            <v>PEIXES SECOS, SALGADOS OU DEFUMADOS</v>
          </cell>
          <cell r="B482" t="str">
            <v>(3º Nível) PEIXES SECOS, SALGADOS OU DEFUMADOS</v>
          </cell>
          <cell r="C482">
            <v>7749</v>
          </cell>
          <cell r="D482">
            <v>446</v>
          </cell>
          <cell r="E482">
            <v>3871</v>
          </cell>
          <cell r="F482">
            <v>146</v>
          </cell>
          <cell r="G482">
            <v>19625287</v>
          </cell>
          <cell r="H482">
            <v>4987345</v>
          </cell>
          <cell r="I482">
            <v>20206704</v>
          </cell>
          <cell r="J482">
            <v>5129775</v>
          </cell>
        </row>
        <row r="483">
          <cell r="A483" t="str">
            <v>PEIXES VIVOS</v>
          </cell>
          <cell r="B483" t="str">
            <v>(3º Nível) PEIXES VIVOS</v>
          </cell>
          <cell r="G483">
            <v>7860</v>
          </cell>
          <cell r="H483">
            <v>26</v>
          </cell>
          <cell r="I483">
            <v>0</v>
          </cell>
          <cell r="J483">
            <v>0</v>
          </cell>
        </row>
        <row r="484">
          <cell r="A484" t="str">
            <v>PELETERIA</v>
          </cell>
          <cell r="B484" t="str">
            <v>(3º Nível) PELETERIA</v>
          </cell>
          <cell r="C484">
            <v>7992991</v>
          </cell>
          <cell r="D484">
            <v>402455</v>
          </cell>
          <cell r="E484">
            <v>10071252</v>
          </cell>
          <cell r="F484">
            <v>590375</v>
          </cell>
          <cell r="G484">
            <v>522315</v>
          </cell>
          <cell r="H484">
            <v>26052</v>
          </cell>
          <cell r="I484">
            <v>151577</v>
          </cell>
          <cell r="J484">
            <v>7384</v>
          </cell>
        </row>
        <row r="485">
          <cell r="A485" t="str">
            <v>PENAS E PELES DE AVES</v>
          </cell>
          <cell r="B485" t="str">
            <v>(3º Nível) PENAS E PELES DE AVES</v>
          </cell>
          <cell r="C485">
            <v>1023563</v>
          </cell>
          <cell r="D485">
            <v>3539917</v>
          </cell>
          <cell r="E485">
            <v>870995</v>
          </cell>
          <cell r="F485">
            <v>2109431</v>
          </cell>
          <cell r="G485">
            <v>297401</v>
          </cell>
          <cell r="H485">
            <v>169712</v>
          </cell>
          <cell r="I485">
            <v>180567</v>
          </cell>
          <cell r="J485">
            <v>119950</v>
          </cell>
        </row>
        <row r="486">
          <cell r="A486" t="str">
            <v>PEPINOS PREPARADOS OU CONSERVADOS</v>
          </cell>
          <cell r="B486" t="str">
            <v>(3º Nível) PEPINOS PREPARADOS OU CONSERVADOS</v>
          </cell>
          <cell r="C486">
            <v>115628</v>
          </cell>
          <cell r="D486">
            <v>81756</v>
          </cell>
          <cell r="E486">
            <v>152580</v>
          </cell>
          <cell r="F486">
            <v>99322</v>
          </cell>
          <cell r="G486">
            <v>721288</v>
          </cell>
          <cell r="H486">
            <v>664201</v>
          </cell>
          <cell r="I486">
            <v>666362</v>
          </cell>
          <cell r="J486">
            <v>610246</v>
          </cell>
        </row>
        <row r="487">
          <cell r="A487" t="str">
            <v>PEPTONAS E SEUS DERIVADOS</v>
          </cell>
          <cell r="B487" t="str">
            <v>(3º Nível) PEPTONAS E SEUS DERIVADOS</v>
          </cell>
          <cell r="C487">
            <v>3933053</v>
          </cell>
          <cell r="D487">
            <v>475687</v>
          </cell>
          <cell r="E487">
            <v>6278644</v>
          </cell>
          <cell r="F487">
            <v>755241</v>
          </cell>
          <cell r="G487">
            <v>408317</v>
          </cell>
          <cell r="H487">
            <v>39571</v>
          </cell>
          <cell r="I487">
            <v>613899</v>
          </cell>
          <cell r="J487">
            <v>37342</v>
          </cell>
        </row>
        <row r="488">
          <cell r="A488" t="str">
            <v>PÊRAS FRESCAS</v>
          </cell>
          <cell r="B488" t="str">
            <v>(3º Nível) PÊRAS FRESCAS</v>
          </cell>
          <cell r="C488">
            <v>55088</v>
          </cell>
          <cell r="D488">
            <v>23602</v>
          </cell>
          <cell r="E488">
            <v>36298</v>
          </cell>
          <cell r="F488">
            <v>15590</v>
          </cell>
          <cell r="G488">
            <v>28344861</v>
          </cell>
          <cell r="H488">
            <v>35469468</v>
          </cell>
          <cell r="I488">
            <v>23581378</v>
          </cell>
          <cell r="J488">
            <v>32827219</v>
          </cell>
        </row>
        <row r="489">
          <cell r="A489" t="str">
            <v>PÊRAS PREPARADAS OU CONSERVADAS</v>
          </cell>
          <cell r="B489" t="str">
            <v>(3º Nível) PÊRAS PREPARADAS OU CONSERVADAS</v>
          </cell>
          <cell r="C489">
            <v>88</v>
          </cell>
          <cell r="D489">
            <v>38</v>
          </cell>
          <cell r="E489">
            <v>305</v>
          </cell>
          <cell r="F489">
            <v>73</v>
          </cell>
          <cell r="G489">
            <v>14579</v>
          </cell>
          <cell r="H489">
            <v>11053</v>
          </cell>
          <cell r="I489">
            <v>1467</v>
          </cell>
          <cell r="J489">
            <v>198</v>
          </cell>
        </row>
        <row r="490">
          <cell r="A490" t="str">
            <v>PÊRAS SECAS</v>
          </cell>
          <cell r="B490" t="str">
            <v>(3º Nível) PÊRAS SECAS</v>
          </cell>
          <cell r="C490">
            <v>0</v>
          </cell>
          <cell r="D490">
            <v>0</v>
          </cell>
          <cell r="E490">
            <v>780</v>
          </cell>
          <cell r="F490">
            <v>333</v>
          </cell>
        </row>
        <row r="491">
          <cell r="A491" t="str">
            <v>PÊSSEGOS FRESCOS</v>
          </cell>
          <cell r="B491" t="str">
            <v>(3º Nível) PÊSSEGOS FRESCOS</v>
          </cell>
          <cell r="C491">
            <v>26627</v>
          </cell>
          <cell r="D491">
            <v>10007</v>
          </cell>
          <cell r="E491">
            <v>15768</v>
          </cell>
          <cell r="F491">
            <v>5691</v>
          </cell>
          <cell r="G491">
            <v>5452263</v>
          </cell>
          <cell r="H491">
            <v>4664528</v>
          </cell>
          <cell r="I491">
            <v>4189488</v>
          </cell>
          <cell r="J491">
            <v>4077984</v>
          </cell>
        </row>
        <row r="492">
          <cell r="A492" t="str">
            <v>PÊSSEGOS PREPARADOS OU CONSERVADOS</v>
          </cell>
          <cell r="B492" t="str">
            <v>(3º Nível) PÊSSEGOS PREPARADOS OU CONSERVADOS</v>
          </cell>
          <cell r="C492">
            <v>191306</v>
          </cell>
          <cell r="D492">
            <v>187880</v>
          </cell>
          <cell r="E492">
            <v>917240</v>
          </cell>
          <cell r="F492">
            <v>990731</v>
          </cell>
          <cell r="G492">
            <v>511933</v>
          </cell>
          <cell r="H492">
            <v>550995</v>
          </cell>
          <cell r="I492">
            <v>235640</v>
          </cell>
          <cell r="J492">
            <v>171223</v>
          </cell>
        </row>
        <row r="493">
          <cell r="A493" t="str">
            <v>PIMENTA PIPER SECA, TRITURADA OU EM PÓ</v>
          </cell>
          <cell r="B493" t="str">
            <v>(3º Nível) PIMENTA PIPER SECA, TRITURADA OU EM PÓ</v>
          </cell>
          <cell r="C493">
            <v>46104123</v>
          </cell>
          <cell r="D493">
            <v>23832405</v>
          </cell>
          <cell r="E493">
            <v>64715479</v>
          </cell>
          <cell r="F493">
            <v>25284998</v>
          </cell>
          <cell r="G493">
            <v>184924</v>
          </cell>
          <cell r="H493">
            <v>49612</v>
          </cell>
          <cell r="I493">
            <v>233438</v>
          </cell>
          <cell r="J493">
            <v>43017</v>
          </cell>
        </row>
        <row r="494">
          <cell r="A494" t="str">
            <v>PIMENTÕES E PIMENTAS</v>
          </cell>
          <cell r="B494" t="str">
            <v>(3º Nível) PIMENTÕES E PIMENTAS</v>
          </cell>
          <cell r="C494">
            <v>124889</v>
          </cell>
          <cell r="D494">
            <v>53948</v>
          </cell>
          <cell r="E494">
            <v>156760</v>
          </cell>
          <cell r="F494">
            <v>117584</v>
          </cell>
        </row>
        <row r="495">
          <cell r="A495" t="str">
            <v>PIMENTÕES E PIMENTAS SECOS, PÓ</v>
          </cell>
          <cell r="B495" t="str">
            <v>(3º Nível) PIMENTÕES E PIMENTAS SECOS, PÓ</v>
          </cell>
          <cell r="C495">
            <v>1574924</v>
          </cell>
          <cell r="D495">
            <v>836364</v>
          </cell>
          <cell r="E495">
            <v>1210806</v>
          </cell>
          <cell r="F495">
            <v>596534</v>
          </cell>
          <cell r="G495">
            <v>1142732</v>
          </cell>
          <cell r="H495">
            <v>521442</v>
          </cell>
          <cell r="I495">
            <v>2115503</v>
          </cell>
          <cell r="J495">
            <v>1084519</v>
          </cell>
        </row>
        <row r="496">
          <cell r="A496" t="str">
            <v>PLANTAS ORNAMENTAIS</v>
          </cell>
          <cell r="B496" t="str">
            <v>(3º Nível) PLANTAS ORNAMENTAIS</v>
          </cell>
          <cell r="C496">
            <v>4352</v>
          </cell>
          <cell r="D496">
            <v>1828</v>
          </cell>
          <cell r="E496">
            <v>7306</v>
          </cell>
          <cell r="F496">
            <v>1871</v>
          </cell>
        </row>
        <row r="497">
          <cell r="A497" t="str">
            <v>PLANTAS PARA MEDICINA OU PERFUMARIA</v>
          </cell>
          <cell r="B497" t="str">
            <v>(3º Nível) PLANTAS PARA MEDICINA OU PERFUMARIA</v>
          </cell>
          <cell r="C497">
            <v>2492195</v>
          </cell>
          <cell r="D497">
            <v>358772</v>
          </cell>
          <cell r="E497">
            <v>2330309</v>
          </cell>
          <cell r="F497">
            <v>397892</v>
          </cell>
          <cell r="G497">
            <v>5626196</v>
          </cell>
          <cell r="H497">
            <v>2412767</v>
          </cell>
          <cell r="I497">
            <v>7619138</v>
          </cell>
          <cell r="J497">
            <v>3341864</v>
          </cell>
        </row>
        <row r="498">
          <cell r="A498" t="str">
            <v>POLVOS</v>
          </cell>
          <cell r="B498" t="str">
            <v>(3º Nível) POLVOS</v>
          </cell>
          <cell r="C498">
            <v>9524</v>
          </cell>
          <cell r="D498">
            <v>915</v>
          </cell>
          <cell r="E498">
            <v>582067</v>
          </cell>
          <cell r="F498">
            <v>123499</v>
          </cell>
          <cell r="G498">
            <v>1707696</v>
          </cell>
          <cell r="H498">
            <v>205503</v>
          </cell>
          <cell r="I498">
            <v>932070</v>
          </cell>
          <cell r="J498">
            <v>108102</v>
          </cell>
        </row>
        <row r="499">
          <cell r="A499" t="str">
            <v>POMELOS</v>
          </cell>
          <cell r="B499" t="str">
            <v>(3º Nível) POMELOS</v>
          </cell>
          <cell r="C499">
            <v>16491</v>
          </cell>
          <cell r="D499">
            <v>5581</v>
          </cell>
          <cell r="E499">
            <v>5029</v>
          </cell>
          <cell r="F499">
            <v>1610</v>
          </cell>
          <cell r="G499">
            <v>107698</v>
          </cell>
          <cell r="H499">
            <v>101596</v>
          </cell>
          <cell r="I499">
            <v>92900</v>
          </cell>
          <cell r="J499">
            <v>82063</v>
          </cell>
        </row>
        <row r="500">
          <cell r="A500" t="str">
            <v>PREPARAÇÕES ALIMENTÍCIAS HOMOGENEIZADAS</v>
          </cell>
          <cell r="B500" t="str">
            <v>(3º Nível) PREPARAÇÕES ALIMENTÍCIAS HOMOGENEIZADAS</v>
          </cell>
          <cell r="C500">
            <v>2050</v>
          </cell>
          <cell r="D500">
            <v>162</v>
          </cell>
          <cell r="E500">
            <v>2969</v>
          </cell>
          <cell r="F500">
            <v>427</v>
          </cell>
          <cell r="G500">
            <v>12499</v>
          </cell>
          <cell r="H500">
            <v>24251</v>
          </cell>
          <cell r="I500">
            <v>43268</v>
          </cell>
          <cell r="J500">
            <v>12622</v>
          </cell>
        </row>
        <row r="501">
          <cell r="A501" t="str">
            <v>PREPARAÇÕES DE CRUSTÁCEOS E MOLUSCOS</v>
          </cell>
          <cell r="B501" t="str">
            <v>(3º Nível) PREPARAÇÕES DE CRUSTÁCEOS E MOLUSCOS</v>
          </cell>
          <cell r="C501">
            <v>11200</v>
          </cell>
          <cell r="D501">
            <v>1434</v>
          </cell>
          <cell r="E501">
            <v>14592</v>
          </cell>
          <cell r="F501">
            <v>2380</v>
          </cell>
          <cell r="G501">
            <v>604276</v>
          </cell>
          <cell r="H501">
            <v>216937</v>
          </cell>
          <cell r="I501">
            <v>753988</v>
          </cell>
          <cell r="J501">
            <v>226028</v>
          </cell>
        </row>
        <row r="502">
          <cell r="A502" t="str">
            <v>PREPARAÇÕES E CONSERVAS DE ATUNS</v>
          </cell>
          <cell r="B502" t="str">
            <v>(3º Nível) PREPARAÇÕES E CONSERVAS DE ATUNS</v>
          </cell>
          <cell r="C502">
            <v>1669823</v>
          </cell>
          <cell r="D502">
            <v>454627</v>
          </cell>
          <cell r="E502">
            <v>4841319</v>
          </cell>
          <cell r="F502">
            <v>1274728</v>
          </cell>
          <cell r="G502">
            <v>3781983</v>
          </cell>
          <cell r="H502">
            <v>1295437</v>
          </cell>
          <cell r="I502">
            <v>3650321</v>
          </cell>
          <cell r="J502">
            <v>1450646</v>
          </cell>
        </row>
        <row r="503">
          <cell r="A503" t="str">
            <v>PREPARAÇÕES E CONSERVAS DE DEMAIS PEIXES</v>
          </cell>
          <cell r="B503" t="str">
            <v>(3º Nível) PREPARAÇÕES E CONSERVAS DE DEMAIS PEIXES</v>
          </cell>
          <cell r="C503">
            <v>43009</v>
          </cell>
          <cell r="D503">
            <v>10307</v>
          </cell>
          <cell r="E503">
            <v>15747</v>
          </cell>
          <cell r="F503">
            <v>2605</v>
          </cell>
          <cell r="G503">
            <v>5171054</v>
          </cell>
          <cell r="H503">
            <v>1648089</v>
          </cell>
          <cell r="I503">
            <v>10356767</v>
          </cell>
          <cell r="J503">
            <v>3547169</v>
          </cell>
        </row>
        <row r="504">
          <cell r="A504" t="str">
            <v>PREPARAÇÕES E CONSERVAS DE SARDINHAS</v>
          </cell>
          <cell r="B504" t="str">
            <v>(3º Nível) PREPARAÇÕES E CONSERVAS DE SARDINHAS</v>
          </cell>
          <cell r="C504">
            <v>540714</v>
          </cell>
          <cell r="D504">
            <v>170013</v>
          </cell>
          <cell r="E504">
            <v>468266</v>
          </cell>
          <cell r="F504">
            <v>149010</v>
          </cell>
          <cell r="G504">
            <v>202698</v>
          </cell>
          <cell r="H504">
            <v>58424</v>
          </cell>
          <cell r="I504">
            <v>189600</v>
          </cell>
          <cell r="J504">
            <v>56727</v>
          </cell>
        </row>
        <row r="505">
          <cell r="A505" t="str">
            <v>PREPARAÇÕES P/ ELABORAÇÃO DE BEBIDAS</v>
          </cell>
          <cell r="B505" t="str">
            <v>(3º Nível) PREPARAÇÕES P/ ELABORAÇÃO DE BEBIDAS</v>
          </cell>
          <cell r="C505">
            <v>47349427</v>
          </cell>
          <cell r="D505">
            <v>3118554</v>
          </cell>
          <cell r="E505">
            <v>44432983</v>
          </cell>
          <cell r="F505">
            <v>3926040</v>
          </cell>
          <cell r="G505">
            <v>15496353</v>
          </cell>
          <cell r="H505">
            <v>1970247</v>
          </cell>
          <cell r="I505">
            <v>11485336</v>
          </cell>
          <cell r="J505">
            <v>1710190</v>
          </cell>
        </row>
        <row r="506">
          <cell r="A506" t="str">
            <v>PREPARAÇÕES PARA ALIMENTAÇÃO INFANTIL</v>
          </cell>
          <cell r="B506" t="str">
            <v>(3º Nível) PREPARAÇÕES PARA ALIMENTAÇÃO INFANTIL</v>
          </cell>
          <cell r="C506">
            <v>4999031</v>
          </cell>
          <cell r="D506">
            <v>1926115</v>
          </cell>
          <cell r="E506">
            <v>4995768</v>
          </cell>
          <cell r="F506">
            <v>1840225</v>
          </cell>
          <cell r="G506">
            <v>9251139</v>
          </cell>
          <cell r="H506">
            <v>1177647</v>
          </cell>
          <cell r="I506">
            <v>6437784</v>
          </cell>
          <cell r="J506">
            <v>911441</v>
          </cell>
        </row>
        <row r="507">
          <cell r="A507" t="str">
            <v>PRODUTOS DE CONFEITARIA</v>
          </cell>
          <cell r="B507" t="str">
            <v>(3º Nível) PRODUTOS DE CONFEITARIA</v>
          </cell>
          <cell r="C507">
            <v>31651557</v>
          </cell>
          <cell r="D507">
            <v>19186047</v>
          </cell>
          <cell r="E507">
            <v>37884620</v>
          </cell>
          <cell r="F507">
            <v>25030218</v>
          </cell>
          <cell r="G507">
            <v>10993176</v>
          </cell>
          <cell r="H507">
            <v>2308610</v>
          </cell>
          <cell r="I507">
            <v>8646378</v>
          </cell>
          <cell r="J507">
            <v>1735499</v>
          </cell>
        </row>
        <row r="508">
          <cell r="A508" t="str">
            <v>PRODUTOS DE LINHO</v>
          </cell>
          <cell r="B508" t="str">
            <v>(3º Nível) PRODUTOS DE LINHO</v>
          </cell>
          <cell r="C508">
            <v>275195</v>
          </cell>
          <cell r="D508">
            <v>16057</v>
          </cell>
          <cell r="E508">
            <v>417057</v>
          </cell>
          <cell r="F508">
            <v>31117</v>
          </cell>
          <cell r="G508">
            <v>2953275</v>
          </cell>
          <cell r="H508">
            <v>300875</v>
          </cell>
          <cell r="I508">
            <v>3261810</v>
          </cell>
          <cell r="J508">
            <v>398761</v>
          </cell>
        </row>
        <row r="509">
          <cell r="A509" t="str">
            <v>PRODUTOS HORTÍCOLAS HOMOGENEIZADOS PREPARADOS OU CONSERVADOS</v>
          </cell>
          <cell r="B509" t="str">
            <v>(3º Nível) PRODUTOS HORTÍCOLAS HOMOGENEIZADOS PREPARADOS OU CONSERVADOS</v>
          </cell>
          <cell r="C509">
            <v>3736</v>
          </cell>
          <cell r="D509">
            <v>325</v>
          </cell>
          <cell r="E509">
            <v>3970</v>
          </cell>
          <cell r="F509">
            <v>366</v>
          </cell>
          <cell r="G509">
            <v>1961</v>
          </cell>
          <cell r="H509">
            <v>381</v>
          </cell>
          <cell r="I509">
            <v>2539</v>
          </cell>
          <cell r="J509">
            <v>399</v>
          </cell>
        </row>
        <row r="510">
          <cell r="A510" t="str">
            <v>PRODUTOS MUCILAGINOSOS E ESPESSANTES</v>
          </cell>
          <cell r="B510" t="str">
            <v>(3º Nível) PRODUTOS MUCILAGINOSOS E ESPESSANTES</v>
          </cell>
          <cell r="C510">
            <v>66451</v>
          </cell>
          <cell r="D510">
            <v>11446</v>
          </cell>
          <cell r="E510">
            <v>199732</v>
          </cell>
          <cell r="F510">
            <v>31588</v>
          </cell>
          <cell r="G510">
            <v>11422399</v>
          </cell>
          <cell r="H510">
            <v>2021209</v>
          </cell>
          <cell r="I510">
            <v>12876429</v>
          </cell>
          <cell r="J510">
            <v>2539965</v>
          </cell>
        </row>
        <row r="511">
          <cell r="A511" t="str">
            <v>PSITACIFORMES (INCL.OS PAPAGAIOS,AS ARARAS,ETC) VIVOS</v>
          </cell>
          <cell r="B511" t="str">
            <v>(3º Nível) PSITACIFORMES (INCL.OS PAPAGAIOS,AS ARARAS,ETC) VIVOS</v>
          </cell>
          <cell r="C511">
            <v>57140</v>
          </cell>
          <cell r="D511">
            <v>10</v>
          </cell>
          <cell r="E511">
            <v>77945</v>
          </cell>
          <cell r="F511">
            <v>11</v>
          </cell>
          <cell r="G511">
            <v>1442</v>
          </cell>
          <cell r="H511">
            <v>10</v>
          </cell>
          <cell r="I511">
            <v>3566</v>
          </cell>
          <cell r="J511">
            <v>15</v>
          </cell>
        </row>
        <row r="512">
          <cell r="A512" t="str">
            <v>QUEIJOS</v>
          </cell>
          <cell r="B512" t="str">
            <v>(3º Nível) QUEIJOS</v>
          </cell>
          <cell r="C512">
            <v>4490942</v>
          </cell>
          <cell r="D512">
            <v>873461</v>
          </cell>
          <cell r="E512">
            <v>6072196</v>
          </cell>
          <cell r="F512">
            <v>1208497</v>
          </cell>
          <cell r="G512">
            <v>28790442</v>
          </cell>
          <cell r="H512">
            <v>6811723</v>
          </cell>
          <cell r="I512">
            <v>35001006</v>
          </cell>
          <cell r="J512">
            <v>8578602</v>
          </cell>
        </row>
        <row r="513">
          <cell r="A513" t="str">
            <v>REFRIGERANTE</v>
          </cell>
          <cell r="B513" t="str">
            <v>(3º Nível) REFRIGERANTE</v>
          </cell>
          <cell r="C513">
            <v>2555827</v>
          </cell>
          <cell r="D513">
            <v>7258364</v>
          </cell>
          <cell r="E513">
            <v>3239995</v>
          </cell>
          <cell r="F513">
            <v>8888174</v>
          </cell>
          <cell r="G513">
            <v>76701</v>
          </cell>
          <cell r="H513">
            <v>63381</v>
          </cell>
          <cell r="I513">
            <v>396770</v>
          </cell>
          <cell r="J513">
            <v>406695</v>
          </cell>
        </row>
        <row r="514">
          <cell r="A514" t="str">
            <v>RÉPTEIS VIVOS</v>
          </cell>
          <cell r="B514" t="str">
            <v>(3º Nível) RÉPTEIS VIVOS</v>
          </cell>
          <cell r="C514">
            <v>15556</v>
          </cell>
          <cell r="D514">
            <v>32</v>
          </cell>
          <cell r="E514">
            <v>60610</v>
          </cell>
          <cell r="F514">
            <v>258</v>
          </cell>
        </row>
        <row r="515">
          <cell r="A515" t="str">
            <v>RESÍDUOS DO CAFÉ</v>
          </cell>
          <cell r="B515" t="str">
            <v>(3º Nível) RESÍDUOS DO CAFÉ</v>
          </cell>
          <cell r="C515">
            <v>5711</v>
          </cell>
          <cell r="D515">
            <v>485</v>
          </cell>
          <cell r="E515">
            <v>15415</v>
          </cell>
          <cell r="F515">
            <v>3922</v>
          </cell>
          <cell r="G515">
            <v>0</v>
          </cell>
          <cell r="H515">
            <v>0</v>
          </cell>
          <cell r="I515">
            <v>621</v>
          </cell>
          <cell r="J515">
            <v>102</v>
          </cell>
        </row>
        <row r="516">
          <cell r="A516" t="str">
            <v>SALMÕES CONGELADOS</v>
          </cell>
          <cell r="B516" t="str">
            <v>(3º Nível) SALMÕES CONGELADOS</v>
          </cell>
          <cell r="C516">
            <v>90933</v>
          </cell>
          <cell r="D516">
            <v>24868</v>
          </cell>
          <cell r="E516">
            <v>43937</v>
          </cell>
          <cell r="F516">
            <v>7952</v>
          </cell>
          <cell r="G516">
            <v>7101625</v>
          </cell>
          <cell r="H516">
            <v>1637617</v>
          </cell>
          <cell r="I516">
            <v>5562609</v>
          </cell>
          <cell r="J516">
            <v>1567248</v>
          </cell>
        </row>
        <row r="517">
          <cell r="A517" t="str">
            <v>SALMÕES, FRESCOS OU REFRIGERADOS</v>
          </cell>
          <cell r="B517" t="str">
            <v>(3º Nível) SALMÕES, FRESCOS OU REFRIGERADOS</v>
          </cell>
          <cell r="C517">
            <v>8862</v>
          </cell>
          <cell r="D517">
            <v>1916</v>
          </cell>
          <cell r="E517">
            <v>7790</v>
          </cell>
          <cell r="F517">
            <v>1391</v>
          </cell>
          <cell r="G517">
            <v>117416072</v>
          </cell>
          <cell r="H517">
            <v>21345888</v>
          </cell>
          <cell r="I517">
            <v>118198495</v>
          </cell>
          <cell r="J517">
            <v>23744723</v>
          </cell>
        </row>
        <row r="518">
          <cell r="A518" t="str">
            <v>SALMÕES, SECOS, SALGADOS OU DEFUMDOS</v>
          </cell>
          <cell r="B518" t="str">
            <v>(3º Nível) SALMÕES, SECOS, SALGADOS OU DEFUMDOS</v>
          </cell>
          <cell r="C518">
            <v>2267</v>
          </cell>
          <cell r="D518">
            <v>58</v>
          </cell>
          <cell r="E518">
            <v>4129</v>
          </cell>
          <cell r="F518">
            <v>176</v>
          </cell>
          <cell r="G518">
            <v>105420</v>
          </cell>
          <cell r="H518">
            <v>5252</v>
          </cell>
          <cell r="I518">
            <v>0</v>
          </cell>
          <cell r="J518">
            <v>0</v>
          </cell>
        </row>
        <row r="519">
          <cell r="A519" t="str">
            <v>SARDINHAS CONGELADAS</v>
          </cell>
          <cell r="B519" t="str">
            <v>(3º Nível) SARDINHAS CONGELADAS</v>
          </cell>
          <cell r="C519">
            <v>71023</v>
          </cell>
          <cell r="D519">
            <v>53464</v>
          </cell>
          <cell r="E519">
            <v>10235</v>
          </cell>
          <cell r="F519">
            <v>2970</v>
          </cell>
          <cell r="G519">
            <v>22496833</v>
          </cell>
          <cell r="H519">
            <v>26778616</v>
          </cell>
          <cell r="I519">
            <v>25531006</v>
          </cell>
          <cell r="J519">
            <v>30597107</v>
          </cell>
        </row>
        <row r="520">
          <cell r="A520" t="str">
            <v>SEBO BOVINO</v>
          </cell>
          <cell r="B520" t="str">
            <v>(3º Nível) SEBO BOVINO</v>
          </cell>
          <cell r="C520">
            <v>1951969</v>
          </cell>
          <cell r="D520">
            <v>959995</v>
          </cell>
          <cell r="E520">
            <v>4377206</v>
          </cell>
          <cell r="F520">
            <v>2909644</v>
          </cell>
          <cell r="G520">
            <v>8641839</v>
          </cell>
          <cell r="H520">
            <v>15028870</v>
          </cell>
          <cell r="I520">
            <v>20578288</v>
          </cell>
          <cell r="J520">
            <v>29196679</v>
          </cell>
        </row>
        <row r="521">
          <cell r="A521" t="str">
            <v>SEMEAS, FARELOS E OUTROS RESÍDUOS DE MILHO</v>
          </cell>
          <cell r="B521" t="str">
            <v>(3º Nível) SEMEAS, FARELOS E OUTROS RESÍDUOS DE MILHO</v>
          </cell>
          <cell r="C521">
            <v>15631944</v>
          </cell>
          <cell r="D521">
            <v>83547638</v>
          </cell>
          <cell r="E521">
            <v>161828</v>
          </cell>
          <cell r="F521">
            <v>170268</v>
          </cell>
          <cell r="G521">
            <v>1903757</v>
          </cell>
          <cell r="H521">
            <v>13873200</v>
          </cell>
          <cell r="I521">
            <v>3119923</v>
          </cell>
          <cell r="J521">
            <v>16477000</v>
          </cell>
        </row>
        <row r="522">
          <cell r="A522" t="str">
            <v>SÊMEN DE BOVINO</v>
          </cell>
          <cell r="B522" t="str">
            <v>(3º Nível) SÊMEN DE BOVINO</v>
          </cell>
          <cell r="C522">
            <v>319999</v>
          </cell>
          <cell r="D522">
            <v>30</v>
          </cell>
          <cell r="E522">
            <v>544331</v>
          </cell>
          <cell r="F522">
            <v>48</v>
          </cell>
          <cell r="G522">
            <v>7290536</v>
          </cell>
          <cell r="H522">
            <v>1623</v>
          </cell>
          <cell r="I522">
            <v>8565271</v>
          </cell>
          <cell r="J522">
            <v>2173</v>
          </cell>
        </row>
        <row r="523">
          <cell r="A523" t="str">
            <v>SÊMEN E EMBRIÕES DE OUTROS ANIMAIS</v>
          </cell>
          <cell r="B523" t="str">
            <v>(3º Nível) SÊMEN E EMBRIÕES DE OUTROS ANIMAIS</v>
          </cell>
          <cell r="C523">
            <v>78150</v>
          </cell>
          <cell r="D523">
            <v>1</v>
          </cell>
          <cell r="E523">
            <v>51530</v>
          </cell>
          <cell r="F523">
            <v>4</v>
          </cell>
          <cell r="G523">
            <v>392759</v>
          </cell>
          <cell r="H523">
            <v>11</v>
          </cell>
          <cell r="I523">
            <v>97134</v>
          </cell>
          <cell r="J523">
            <v>3</v>
          </cell>
        </row>
        <row r="524">
          <cell r="A524" t="str">
            <v>SEMENTES DE ANIS E BADIANA</v>
          </cell>
          <cell r="B524" t="str">
            <v>(3º Nível) SEMENTES DE ANIS E BADIANA</v>
          </cell>
          <cell r="C524">
            <v>7193</v>
          </cell>
          <cell r="D524">
            <v>397</v>
          </cell>
          <cell r="E524">
            <v>1164</v>
          </cell>
          <cell r="F524">
            <v>194</v>
          </cell>
          <cell r="G524">
            <v>1544897</v>
          </cell>
          <cell r="H524">
            <v>431326</v>
          </cell>
          <cell r="I524">
            <v>1082784</v>
          </cell>
          <cell r="J524">
            <v>283306</v>
          </cell>
        </row>
        <row r="525">
          <cell r="A525" t="str">
            <v>SEMENTES DE CEREAIS</v>
          </cell>
          <cell r="B525" t="str">
            <v>(3º Nível) SEMENTES DE CEREAIS</v>
          </cell>
          <cell r="C525">
            <v>14205293</v>
          </cell>
          <cell r="D525">
            <v>4623925</v>
          </cell>
          <cell r="E525">
            <v>18912080</v>
          </cell>
          <cell r="F525">
            <v>5879232</v>
          </cell>
          <cell r="G525">
            <v>2842746</v>
          </cell>
          <cell r="H525">
            <v>792312</v>
          </cell>
          <cell r="I525">
            <v>2999086</v>
          </cell>
          <cell r="J525">
            <v>750974</v>
          </cell>
        </row>
        <row r="526">
          <cell r="A526" t="str">
            <v>SEMENTES DE COENTRO</v>
          </cell>
          <cell r="B526" t="str">
            <v>(3º Nível) SEMENTES DE COENTRO</v>
          </cell>
          <cell r="C526">
            <v>6049</v>
          </cell>
          <cell r="D526">
            <v>11936</v>
          </cell>
          <cell r="E526">
            <v>3526</v>
          </cell>
          <cell r="F526">
            <v>10215</v>
          </cell>
          <cell r="G526">
            <v>497364</v>
          </cell>
          <cell r="H526">
            <v>464050</v>
          </cell>
          <cell r="I526">
            <v>417202</v>
          </cell>
          <cell r="J526">
            <v>387133</v>
          </cell>
        </row>
        <row r="527">
          <cell r="A527" t="str">
            <v>SEMENTES DE COMINHO</v>
          </cell>
          <cell r="B527" t="str">
            <v>(3º Nível) SEMENTES DE COMINHO</v>
          </cell>
          <cell r="C527">
            <v>33988</v>
          </cell>
          <cell r="D527">
            <v>22775</v>
          </cell>
          <cell r="E527">
            <v>1804</v>
          </cell>
          <cell r="F527">
            <v>311</v>
          </cell>
          <cell r="G527">
            <v>1451547</v>
          </cell>
          <cell r="H527">
            <v>826757</v>
          </cell>
          <cell r="I527">
            <v>1426818</v>
          </cell>
          <cell r="J527">
            <v>1066976</v>
          </cell>
        </row>
        <row r="528">
          <cell r="A528" t="str">
            <v>SEMENTES DE HORTÍCOLAS, LEGUMINOSAS, RAÍZES E TUBÉRCULOS</v>
          </cell>
          <cell r="B528" t="str">
            <v>(3º Nível) SEMENTES DE HORTÍCOLAS, LEGUMINOSAS, RAÍZES E TUBÉRCULOS</v>
          </cell>
          <cell r="C528">
            <v>5297691</v>
          </cell>
          <cell r="D528">
            <v>54236</v>
          </cell>
          <cell r="E528">
            <v>4473227</v>
          </cell>
          <cell r="F528">
            <v>75272</v>
          </cell>
          <cell r="G528">
            <v>21167290</v>
          </cell>
          <cell r="H528">
            <v>2580983</v>
          </cell>
          <cell r="I528">
            <v>23497394</v>
          </cell>
          <cell r="J528">
            <v>3474984</v>
          </cell>
        </row>
        <row r="529">
          <cell r="A529" t="str">
            <v>SEMENTES DE OLEAGINOSAS (EXCLUI SOJA)</v>
          </cell>
          <cell r="B529" t="str">
            <v>(3º Nível) SEMENTES DE OLEAGINOSAS (EXCLUI SOJA)</v>
          </cell>
          <cell r="C529">
            <v>3846807</v>
          </cell>
          <cell r="D529">
            <v>8763876</v>
          </cell>
          <cell r="E529">
            <v>12116545</v>
          </cell>
          <cell r="F529">
            <v>17811205</v>
          </cell>
          <cell r="G529">
            <v>3990101</v>
          </cell>
          <cell r="H529">
            <v>3168646</v>
          </cell>
          <cell r="I529">
            <v>6311006</v>
          </cell>
          <cell r="J529">
            <v>6544914</v>
          </cell>
        </row>
        <row r="530">
          <cell r="A530" t="str">
            <v>SEMENTES DE OLEAGINOSAS PARA SEMEADURA</v>
          </cell>
          <cell r="B530" t="str">
            <v>(3º Nível) SEMENTES DE OLEAGINOSAS PARA SEMEADURA</v>
          </cell>
          <cell r="C530">
            <v>591687</v>
          </cell>
          <cell r="D530">
            <v>88646</v>
          </cell>
          <cell r="E530">
            <v>1111947</v>
          </cell>
          <cell r="F530">
            <v>82792</v>
          </cell>
          <cell r="G530">
            <v>1950139</v>
          </cell>
          <cell r="H530">
            <v>361782</v>
          </cell>
          <cell r="I530">
            <v>1462905</v>
          </cell>
          <cell r="J530">
            <v>148146</v>
          </cell>
        </row>
        <row r="531">
          <cell r="A531" t="str">
            <v>SOJA EM GRÃOS</v>
          </cell>
          <cell r="B531" t="str">
            <v>(3º Nível) SOJA EM GRÃOS</v>
          </cell>
          <cell r="C531">
            <v>5940060924</v>
          </cell>
          <cell r="D531">
            <v>17084212051</v>
          </cell>
          <cell r="E531">
            <v>6421692019</v>
          </cell>
          <cell r="F531">
            <v>16204217293</v>
          </cell>
          <cell r="G531">
            <v>32884920</v>
          </cell>
          <cell r="H531">
            <v>105984649</v>
          </cell>
          <cell r="I531">
            <v>79049132</v>
          </cell>
          <cell r="J531">
            <v>211846022</v>
          </cell>
        </row>
        <row r="532">
          <cell r="A532" t="str">
            <v>SORGO</v>
          </cell>
          <cell r="B532" t="str">
            <v>(3º Nível) SORGO</v>
          </cell>
          <cell r="C532">
            <v>6899</v>
          </cell>
          <cell r="D532">
            <v>30660</v>
          </cell>
          <cell r="E532">
            <v>0</v>
          </cell>
          <cell r="F532">
            <v>0</v>
          </cell>
        </row>
        <row r="533">
          <cell r="A533" t="str">
            <v>SORO DE LEITE</v>
          </cell>
          <cell r="B533" t="str">
            <v>(3º Nível) SORO DE LEITE</v>
          </cell>
          <cell r="C533">
            <v>55134</v>
          </cell>
          <cell r="D533">
            <v>71293</v>
          </cell>
          <cell r="E533">
            <v>19386</v>
          </cell>
          <cell r="F533">
            <v>24778</v>
          </cell>
          <cell r="G533">
            <v>5818941</v>
          </cell>
          <cell r="H533">
            <v>4103700</v>
          </cell>
          <cell r="I533">
            <v>7560997</v>
          </cell>
          <cell r="J533">
            <v>4779489</v>
          </cell>
        </row>
        <row r="534">
          <cell r="A534" t="str">
            <v>SORVETES E PREPARAÇÕES P/ SORVETES, CREMES, ETC.</v>
          </cell>
          <cell r="B534" t="str">
            <v>(3º Nível) SORVETES E PREPARAÇÕES P/ SORVETES, CREMES, ETC.</v>
          </cell>
          <cell r="C534">
            <v>2250526</v>
          </cell>
          <cell r="D534">
            <v>513054</v>
          </cell>
          <cell r="E534">
            <v>3915937</v>
          </cell>
          <cell r="F534">
            <v>988184</v>
          </cell>
          <cell r="G534">
            <v>2652119</v>
          </cell>
          <cell r="H534">
            <v>665927</v>
          </cell>
          <cell r="I534">
            <v>3411009</v>
          </cell>
          <cell r="J534">
            <v>882311</v>
          </cell>
        </row>
        <row r="535">
          <cell r="A535" t="str">
            <v>SUBSTÂNCIAS ANIMAIS  PARA PREPARAÇÕES FARMACEUT.</v>
          </cell>
          <cell r="B535" t="str">
            <v>(3º Nível) SUBSTÂNCIAS ANIMAIS  PARA PREPARAÇÕES FARMACEUT.</v>
          </cell>
          <cell r="C535">
            <v>15926067</v>
          </cell>
          <cell r="D535">
            <v>366158</v>
          </cell>
          <cell r="E535">
            <v>21119941</v>
          </cell>
          <cell r="F535">
            <v>567943</v>
          </cell>
          <cell r="G535">
            <v>10928402</v>
          </cell>
          <cell r="H535">
            <v>802928</v>
          </cell>
          <cell r="I535">
            <v>7918005</v>
          </cell>
          <cell r="J535">
            <v>1742903</v>
          </cell>
        </row>
        <row r="536">
          <cell r="A536" t="str">
            <v>SUCO DE TOMATE</v>
          </cell>
          <cell r="B536" t="str">
            <v>(3º Nível) SUCO DE TOMATE</v>
          </cell>
          <cell r="C536">
            <v>18502</v>
          </cell>
          <cell r="D536">
            <v>9637</v>
          </cell>
          <cell r="E536">
            <v>16633</v>
          </cell>
          <cell r="F536">
            <v>7944</v>
          </cell>
          <cell r="G536">
            <v>88358</v>
          </cell>
          <cell r="H536">
            <v>109502</v>
          </cell>
          <cell r="I536">
            <v>76726</v>
          </cell>
          <cell r="J536">
            <v>84270</v>
          </cell>
        </row>
        <row r="537">
          <cell r="A537" t="str">
            <v>SUCOS DE ABACAXI</v>
          </cell>
          <cell r="B537" t="str">
            <v>(3º Nível) SUCOS DE ABACAXI</v>
          </cell>
          <cell r="C537">
            <v>2148313</v>
          </cell>
          <cell r="D537">
            <v>1637134</v>
          </cell>
          <cell r="E537">
            <v>4615929</v>
          </cell>
          <cell r="F537">
            <v>2748044</v>
          </cell>
          <cell r="G537">
            <v>57277</v>
          </cell>
          <cell r="H537">
            <v>39250</v>
          </cell>
          <cell r="I537">
            <v>0</v>
          </cell>
          <cell r="J537">
            <v>0</v>
          </cell>
        </row>
        <row r="538">
          <cell r="A538" t="str">
            <v>SUCOS DE LARANJA</v>
          </cell>
          <cell r="B538" t="str">
            <v>(3º Nível) SUCOS DE LARANJA</v>
          </cell>
          <cell r="C538">
            <v>351965459</v>
          </cell>
          <cell r="D538">
            <v>461804640</v>
          </cell>
          <cell r="E538">
            <v>382266736</v>
          </cell>
          <cell r="F538">
            <v>520867685</v>
          </cell>
          <cell r="G538">
            <v>340</v>
          </cell>
          <cell r="H538">
            <v>23</v>
          </cell>
          <cell r="I538">
            <v>29112</v>
          </cell>
          <cell r="J538">
            <v>27444</v>
          </cell>
        </row>
        <row r="539">
          <cell r="A539" t="str">
            <v>SUCOS DE MAÇÃ</v>
          </cell>
          <cell r="B539" t="str">
            <v>(3º Nível) SUCOS DE MAÇÃ</v>
          </cell>
          <cell r="C539">
            <v>799028</v>
          </cell>
          <cell r="D539">
            <v>622480</v>
          </cell>
          <cell r="E539">
            <v>786943</v>
          </cell>
          <cell r="F539">
            <v>662064</v>
          </cell>
          <cell r="G539">
            <v>21458</v>
          </cell>
          <cell r="H539">
            <v>37344</v>
          </cell>
          <cell r="I539">
            <v>9160</v>
          </cell>
          <cell r="J539">
            <v>12038</v>
          </cell>
        </row>
        <row r="540">
          <cell r="A540" t="str">
            <v>SUCOS DE OUTROS CÍTRICOS</v>
          </cell>
          <cell r="B540" t="str">
            <v>(3º Nível) SUCOS DE OUTROS CÍTRICOS</v>
          </cell>
          <cell r="C540">
            <v>10241112</v>
          </cell>
          <cell r="D540">
            <v>5315946</v>
          </cell>
          <cell r="E540">
            <v>6513033</v>
          </cell>
          <cell r="F540">
            <v>5282674</v>
          </cell>
          <cell r="G540">
            <v>231413</v>
          </cell>
          <cell r="H540">
            <v>50060</v>
          </cell>
          <cell r="I540">
            <v>7141</v>
          </cell>
          <cell r="J540">
            <v>1764</v>
          </cell>
        </row>
        <row r="541">
          <cell r="A541" t="str">
            <v>SUCOS DE UVA</v>
          </cell>
          <cell r="B541" t="str">
            <v>(3º Nível) SUCOS DE UVA</v>
          </cell>
          <cell r="C541">
            <v>407752</v>
          </cell>
          <cell r="D541">
            <v>188445</v>
          </cell>
          <cell r="E541">
            <v>1018361</v>
          </cell>
          <cell r="F541">
            <v>561071</v>
          </cell>
          <cell r="G541">
            <v>11711</v>
          </cell>
          <cell r="H541">
            <v>17045</v>
          </cell>
          <cell r="I541">
            <v>7828</v>
          </cell>
          <cell r="J541">
            <v>14515</v>
          </cell>
        </row>
        <row r="542">
          <cell r="A542" t="str">
            <v>SUCOS E EXTRATOS VEGETAIS</v>
          </cell>
          <cell r="B542" t="str">
            <v>(3º Nível) SUCOS E EXTRATOS VEGETAIS</v>
          </cell>
          <cell r="C542">
            <v>28568222</v>
          </cell>
          <cell r="D542">
            <v>2945422</v>
          </cell>
          <cell r="E542">
            <v>22601850</v>
          </cell>
          <cell r="F542">
            <v>2553358</v>
          </cell>
          <cell r="G542">
            <v>19346038</v>
          </cell>
          <cell r="H542">
            <v>810495</v>
          </cell>
          <cell r="I542">
            <v>23356004</v>
          </cell>
          <cell r="J542">
            <v>842663</v>
          </cell>
        </row>
        <row r="543">
          <cell r="A543" t="str">
            <v>SUÍNOS VIVOS</v>
          </cell>
          <cell r="B543" t="str">
            <v>(3º Nível) SUÍNOS VIVOS</v>
          </cell>
          <cell r="C543">
            <v>636461</v>
          </cell>
          <cell r="D543">
            <v>44074</v>
          </cell>
          <cell r="E543">
            <v>754235</v>
          </cell>
          <cell r="F543">
            <v>46233</v>
          </cell>
          <cell r="G543">
            <v>285023</v>
          </cell>
          <cell r="H543">
            <v>32043</v>
          </cell>
          <cell r="I543">
            <v>858173</v>
          </cell>
          <cell r="J543">
            <v>46577</v>
          </cell>
        </row>
        <row r="544">
          <cell r="A544" t="str">
            <v>SURUBINS CONGELADOS</v>
          </cell>
          <cell r="B544" t="str">
            <v>(3º Nível) SURUBINS CONGELADOS</v>
          </cell>
          <cell r="C544">
            <v>3329</v>
          </cell>
          <cell r="D544">
            <v>1741</v>
          </cell>
          <cell r="E544">
            <v>3239</v>
          </cell>
          <cell r="F544">
            <v>1005</v>
          </cell>
        </row>
        <row r="545">
          <cell r="A545" t="str">
            <v>SURUBINS, FRESCOS OU REFRIGERADOS</v>
          </cell>
          <cell r="B545" t="str">
            <v>(3º Nível) SURUBINS, FRESCOS OU REFRIGERADOS</v>
          </cell>
          <cell r="C545">
            <v>51136</v>
          </cell>
          <cell r="D545">
            <v>16918</v>
          </cell>
          <cell r="E545">
            <v>568</v>
          </cell>
          <cell r="F545">
            <v>184</v>
          </cell>
        </row>
        <row r="546">
          <cell r="A546" t="str">
            <v>TAMARAS FRESCAS</v>
          </cell>
          <cell r="B546" t="str">
            <v>(3º Nível) TAMARAS FRESCAS</v>
          </cell>
          <cell r="C546">
            <v>20743</v>
          </cell>
          <cell r="D546">
            <v>5647</v>
          </cell>
          <cell r="E546">
            <v>27750</v>
          </cell>
          <cell r="F546">
            <v>7167</v>
          </cell>
        </row>
        <row r="547">
          <cell r="A547" t="str">
            <v>TAMARAS SECAS</v>
          </cell>
          <cell r="B547" t="str">
            <v>(3º Nível) TAMARAS SECAS</v>
          </cell>
          <cell r="C547">
            <v>1736</v>
          </cell>
          <cell r="D547">
            <v>134</v>
          </cell>
          <cell r="E547">
            <v>919</v>
          </cell>
          <cell r="F547">
            <v>98</v>
          </cell>
          <cell r="G547">
            <v>285642</v>
          </cell>
          <cell r="H547">
            <v>90255</v>
          </cell>
          <cell r="I547">
            <v>510274</v>
          </cell>
          <cell r="J547">
            <v>174940</v>
          </cell>
        </row>
        <row r="548">
          <cell r="A548" t="str">
            <v>TANGERINAS, MANDARINAS E SATOSUMAS FRESCAS OU SECAS</v>
          </cell>
          <cell r="B548" t="str">
            <v>(3º Nível) TANGERINAS, MANDARINAS E SATOSUMAS FRESCAS OU SECAS</v>
          </cell>
          <cell r="C548">
            <v>610</v>
          </cell>
          <cell r="D548">
            <v>497</v>
          </cell>
          <cell r="E548">
            <v>206</v>
          </cell>
          <cell r="F548">
            <v>225</v>
          </cell>
          <cell r="G548">
            <v>2469</v>
          </cell>
          <cell r="H548">
            <v>2340</v>
          </cell>
          <cell r="I548">
            <v>0</v>
          </cell>
          <cell r="J548">
            <v>0</v>
          </cell>
        </row>
        <row r="549">
          <cell r="A549" t="str">
            <v>TAPIOCA E SEUS SUCEDÂNEOS</v>
          </cell>
          <cell r="B549" t="str">
            <v>(3º Nível) TAPIOCA E SEUS SUCEDÂNEOS</v>
          </cell>
          <cell r="C549">
            <v>928801</v>
          </cell>
          <cell r="D549">
            <v>636007</v>
          </cell>
          <cell r="E549">
            <v>1143917</v>
          </cell>
          <cell r="F549">
            <v>718387</v>
          </cell>
          <cell r="G549">
            <v>10586</v>
          </cell>
          <cell r="H549">
            <v>11982</v>
          </cell>
          <cell r="I549">
            <v>4185</v>
          </cell>
          <cell r="J549">
            <v>2955</v>
          </cell>
        </row>
        <row r="550">
          <cell r="A550" t="str">
            <v>TECIDOS E OUTROS PRODUTOS TÊXTEIS DE SEDA</v>
          </cell>
          <cell r="B550" t="str">
            <v>(3º Nível) TECIDOS E OUTROS PRODUTOS TÊXTEIS DE SEDA</v>
          </cell>
          <cell r="C550">
            <v>121389</v>
          </cell>
          <cell r="D550">
            <v>381</v>
          </cell>
          <cell r="E550">
            <v>16385</v>
          </cell>
          <cell r="F550">
            <v>114</v>
          </cell>
          <cell r="G550">
            <v>1283741</v>
          </cell>
          <cell r="H550">
            <v>5699</v>
          </cell>
          <cell r="I550">
            <v>921182</v>
          </cell>
          <cell r="J550">
            <v>5326</v>
          </cell>
        </row>
        <row r="551">
          <cell r="A551" t="str">
            <v>TILÁPIAS CONGELADAS</v>
          </cell>
          <cell r="B551" t="str">
            <v>(3º Nível) TILÁPIAS CONGELADAS</v>
          </cell>
          <cell r="C551">
            <v>154792</v>
          </cell>
          <cell r="D551">
            <v>81736</v>
          </cell>
          <cell r="E551">
            <v>283904</v>
          </cell>
          <cell r="F551">
            <v>144768</v>
          </cell>
        </row>
        <row r="552">
          <cell r="A552" t="str">
            <v>TILÁPIAS, FRESCAS OU REFRIGERADAS</v>
          </cell>
          <cell r="B552" t="str">
            <v>(3º Nível) TILÁPIAS, FRESCAS OU REFRIGERADAS</v>
          </cell>
          <cell r="C552">
            <v>3171</v>
          </cell>
          <cell r="D552">
            <v>829</v>
          </cell>
          <cell r="E552">
            <v>12452</v>
          </cell>
          <cell r="F552">
            <v>4353</v>
          </cell>
        </row>
        <row r="553">
          <cell r="A553" t="str">
            <v>TILÁPIAS, VIVAS</v>
          </cell>
          <cell r="B553" t="str">
            <v>(3º Nível) TILÁPIAS, VIVAS</v>
          </cell>
          <cell r="C553">
            <v>1993</v>
          </cell>
          <cell r="D553">
            <v>662</v>
          </cell>
          <cell r="E553">
            <v>2475</v>
          </cell>
          <cell r="F553">
            <v>910</v>
          </cell>
        </row>
        <row r="554">
          <cell r="A554" t="str">
            <v>TOMATES</v>
          </cell>
          <cell r="B554" t="str">
            <v>(3º Nível) TOMATES</v>
          </cell>
          <cell r="C554">
            <v>164343</v>
          </cell>
          <cell r="D554">
            <v>190981</v>
          </cell>
          <cell r="E554">
            <v>138083</v>
          </cell>
          <cell r="F554">
            <v>242400</v>
          </cell>
          <cell r="G554">
            <v>213408</v>
          </cell>
          <cell r="H554">
            <v>269568</v>
          </cell>
          <cell r="I554">
            <v>53296</v>
          </cell>
          <cell r="J554">
            <v>91592</v>
          </cell>
        </row>
        <row r="555">
          <cell r="A555" t="str">
            <v>TOMATES PREPARADOS OU CONSERVADOS</v>
          </cell>
          <cell r="B555" t="str">
            <v>(3º Nível) TOMATES PREPARADOS OU CONSERVADOS</v>
          </cell>
          <cell r="C555">
            <v>513645</v>
          </cell>
          <cell r="D555">
            <v>493931</v>
          </cell>
          <cell r="E555">
            <v>624779</v>
          </cell>
          <cell r="F555">
            <v>687796</v>
          </cell>
          <cell r="G555">
            <v>8797860</v>
          </cell>
          <cell r="H555">
            <v>10992779</v>
          </cell>
          <cell r="I555">
            <v>9080202</v>
          </cell>
          <cell r="J555">
            <v>10285105</v>
          </cell>
        </row>
        <row r="556">
          <cell r="A556" t="str">
            <v>TRIGO</v>
          </cell>
          <cell r="B556" t="str">
            <v>(3º Nível) TRIGO</v>
          </cell>
          <cell r="C556">
            <v>56413144</v>
          </cell>
          <cell r="D556">
            <v>284311228</v>
          </cell>
          <cell r="E556">
            <v>122634064</v>
          </cell>
          <cell r="F556">
            <v>567757364</v>
          </cell>
          <cell r="G556">
            <v>373873458</v>
          </cell>
          <cell r="H556">
            <v>1833957154</v>
          </cell>
          <cell r="I556">
            <v>425858145</v>
          </cell>
          <cell r="J556">
            <v>1704900829</v>
          </cell>
        </row>
        <row r="557">
          <cell r="A557" t="str">
            <v>TRIGO MOURISCO</v>
          </cell>
          <cell r="B557" t="str">
            <v>(3º Nível) TRIGO MOURISCO</v>
          </cell>
          <cell r="C557">
            <v>56612</v>
          </cell>
          <cell r="D557">
            <v>122212</v>
          </cell>
          <cell r="E557">
            <v>165921</v>
          </cell>
          <cell r="F557">
            <v>343089</v>
          </cell>
        </row>
        <row r="558">
          <cell r="A558" t="str">
            <v>TRUTAS CONGELADAS</v>
          </cell>
          <cell r="B558" t="str">
            <v>(3º Nível) TRUTAS CONGELADAS</v>
          </cell>
          <cell r="C558">
            <v>856</v>
          </cell>
          <cell r="D558">
            <v>114</v>
          </cell>
          <cell r="E558">
            <v>274</v>
          </cell>
          <cell r="F558">
            <v>28</v>
          </cell>
          <cell r="G558">
            <v>59758</v>
          </cell>
          <cell r="H558">
            <v>14236</v>
          </cell>
          <cell r="I558">
            <v>0</v>
          </cell>
          <cell r="J558">
            <v>0</v>
          </cell>
        </row>
        <row r="559">
          <cell r="A559" t="str">
            <v>TRUTAS, VIVAS</v>
          </cell>
          <cell r="B559" t="str">
            <v>(3º Nível) TRUTAS, VIVAS</v>
          </cell>
          <cell r="C559">
            <v>70</v>
          </cell>
          <cell r="D559">
            <v>20</v>
          </cell>
          <cell r="E559">
            <v>0</v>
          </cell>
          <cell r="F559">
            <v>0</v>
          </cell>
          <cell r="G559">
            <v>274899</v>
          </cell>
          <cell r="H559">
            <v>53888</v>
          </cell>
          <cell r="I559">
            <v>0</v>
          </cell>
          <cell r="J559">
            <v>0</v>
          </cell>
        </row>
        <row r="560">
          <cell r="A560" t="str">
            <v>UÍSQUE</v>
          </cell>
          <cell r="B560" t="str">
            <v>(3º Nível) UÍSQUE</v>
          </cell>
          <cell r="C560">
            <v>506252</v>
          </cell>
          <cell r="D560">
            <v>169480</v>
          </cell>
          <cell r="E560">
            <v>794750</v>
          </cell>
          <cell r="F560">
            <v>228360</v>
          </cell>
          <cell r="G560">
            <v>22601764</v>
          </cell>
          <cell r="H560">
            <v>7731686</v>
          </cell>
          <cell r="I560">
            <v>27827770</v>
          </cell>
          <cell r="J560">
            <v>12408274</v>
          </cell>
        </row>
        <row r="561">
          <cell r="A561" t="str">
            <v>UVAS FRESCAS</v>
          </cell>
          <cell r="B561" t="str">
            <v>(3º Nível) UVAS FRESCAS</v>
          </cell>
          <cell r="C561">
            <v>7681205</v>
          </cell>
          <cell r="D561">
            <v>2880864</v>
          </cell>
          <cell r="E561">
            <v>13189451</v>
          </cell>
          <cell r="F561">
            <v>5904422</v>
          </cell>
          <cell r="G561">
            <v>5356546</v>
          </cell>
          <cell r="H561">
            <v>3543369</v>
          </cell>
          <cell r="I561">
            <v>3911005</v>
          </cell>
          <cell r="J561">
            <v>2727984</v>
          </cell>
        </row>
        <row r="562">
          <cell r="A562" t="str">
            <v>UVAS SECAS</v>
          </cell>
          <cell r="B562" t="str">
            <v>(3º Nível) UVAS SECAS</v>
          </cell>
          <cell r="C562">
            <v>7106</v>
          </cell>
          <cell r="D562">
            <v>1764</v>
          </cell>
          <cell r="E562">
            <v>21612</v>
          </cell>
          <cell r="F562">
            <v>14417</v>
          </cell>
          <cell r="G562">
            <v>6611543</v>
          </cell>
          <cell r="H562">
            <v>3640359</v>
          </cell>
          <cell r="I562">
            <v>3919637</v>
          </cell>
          <cell r="J562">
            <v>2700324</v>
          </cell>
        </row>
        <row r="563">
          <cell r="A563" t="str">
            <v>VESTUÁRIO E OUTROS PRODUTOS TÊXTEIS DE ALGODÃO</v>
          </cell>
          <cell r="B563" t="str">
            <v>(3º Nível) VESTUÁRIO E OUTROS PRODUTOS TÊXTEIS DE ALGODÃO</v>
          </cell>
          <cell r="C563">
            <v>22429042</v>
          </cell>
          <cell r="D563">
            <v>2033743</v>
          </cell>
          <cell r="E563">
            <v>19800755</v>
          </cell>
          <cell r="F563">
            <v>1795867</v>
          </cell>
          <cell r="G563">
            <v>134082077</v>
          </cell>
          <cell r="H563">
            <v>8288231</v>
          </cell>
          <cell r="I563">
            <v>104008922</v>
          </cell>
          <cell r="J563">
            <v>6658968</v>
          </cell>
        </row>
        <row r="564">
          <cell r="A564" t="str">
            <v>VESTUÁRIOS E PRODUTOS TÊXTEIS DE LÃ</v>
          </cell>
          <cell r="B564" t="str">
            <v>(3º Nível) VESTUÁRIOS E PRODUTOS TÊXTEIS DE LÃ</v>
          </cell>
          <cell r="C564">
            <v>240940</v>
          </cell>
          <cell r="D564">
            <v>2327</v>
          </cell>
          <cell r="E564">
            <v>124598</v>
          </cell>
          <cell r="F564">
            <v>4463</v>
          </cell>
          <cell r="G564">
            <v>2869863</v>
          </cell>
          <cell r="H564">
            <v>69891</v>
          </cell>
          <cell r="I564">
            <v>1941105</v>
          </cell>
          <cell r="J564">
            <v>65863</v>
          </cell>
        </row>
        <row r="565">
          <cell r="A565" t="str">
            <v>VINAGRE</v>
          </cell>
          <cell r="B565" t="str">
            <v>(3º Nível) VINAGRE</v>
          </cell>
          <cell r="C565">
            <v>283755</v>
          </cell>
          <cell r="D565">
            <v>715511</v>
          </cell>
          <cell r="E565">
            <v>303675</v>
          </cell>
          <cell r="F565">
            <v>829574</v>
          </cell>
          <cell r="G565">
            <v>575216</v>
          </cell>
          <cell r="H565">
            <v>289191</v>
          </cell>
          <cell r="I565">
            <v>643516</v>
          </cell>
          <cell r="J565">
            <v>240532</v>
          </cell>
        </row>
        <row r="566">
          <cell r="A566" t="str">
            <v>VINHO</v>
          </cell>
          <cell r="B566" t="str">
            <v>(3º Nível) VINHO</v>
          </cell>
          <cell r="C566">
            <v>1365176</v>
          </cell>
          <cell r="D566">
            <v>655522</v>
          </cell>
          <cell r="E566">
            <v>1865018</v>
          </cell>
          <cell r="F566">
            <v>1380035</v>
          </cell>
          <cell r="G566">
            <v>75343414</v>
          </cell>
          <cell r="H566">
            <v>24227505</v>
          </cell>
          <cell r="I566">
            <v>100917711</v>
          </cell>
          <cell r="J566">
            <v>32689927</v>
          </cell>
        </row>
        <row r="567">
          <cell r="A567" t="str">
            <v>VODKA</v>
          </cell>
          <cell r="B567" t="str">
            <v>(3º Nível) VODKA</v>
          </cell>
          <cell r="C567">
            <v>212436</v>
          </cell>
          <cell r="D567">
            <v>120435</v>
          </cell>
          <cell r="E567">
            <v>92506</v>
          </cell>
          <cell r="F567">
            <v>81350</v>
          </cell>
          <cell r="G567">
            <v>2497167</v>
          </cell>
          <cell r="H567">
            <v>787469</v>
          </cell>
          <cell r="I567">
            <v>2565783</v>
          </cell>
          <cell r="J567">
            <v>1578419</v>
          </cell>
        </row>
        <row r="568">
          <cell r="A568" t="str">
            <v>WAFFLES E 'WAFERS'</v>
          </cell>
          <cell r="B568" t="str">
            <v>(3º Nível) WAFFLES E 'WAFERS'</v>
          </cell>
          <cell r="C568">
            <v>9199929</v>
          </cell>
          <cell r="D568">
            <v>4026313</v>
          </cell>
          <cell r="E568">
            <v>9286442</v>
          </cell>
          <cell r="F568">
            <v>4332160</v>
          </cell>
          <cell r="G568">
            <v>4470745</v>
          </cell>
          <cell r="H568">
            <v>888274</v>
          </cell>
          <cell r="I568">
            <v>6302090</v>
          </cell>
          <cell r="J568">
            <v>1189967</v>
          </cell>
        </row>
        <row r="569">
          <cell r="A569" t="e">
            <v>#VALUE!</v>
          </cell>
        </row>
        <row r="570">
          <cell r="A570" t="e">
            <v>#VALUE!</v>
          </cell>
        </row>
        <row r="571">
          <cell r="A571" t="e">
            <v>#VALUE!</v>
          </cell>
        </row>
        <row r="572">
          <cell r="A572" t="e">
            <v>#VALUE!</v>
          </cell>
        </row>
        <row r="573">
          <cell r="A573" t="e">
            <v>#VALUE!</v>
          </cell>
        </row>
        <row r="574">
          <cell r="A574" t="e">
            <v>#VALUE!</v>
          </cell>
        </row>
        <row r="575">
          <cell r="A575" t="e">
            <v>#VALUE!</v>
          </cell>
        </row>
        <row r="576">
          <cell r="A576" t="e">
            <v>#VALUE!</v>
          </cell>
        </row>
        <row r="577">
          <cell r="A577" t="e">
            <v>#VALUE!</v>
          </cell>
        </row>
        <row r="578">
          <cell r="A578" t="e">
            <v>#VALUE!</v>
          </cell>
        </row>
        <row r="579">
          <cell r="A579" t="e">
            <v>#VALUE!</v>
          </cell>
        </row>
        <row r="580">
          <cell r="A580" t="e">
            <v>#VALUE!</v>
          </cell>
        </row>
        <row r="581">
          <cell r="A581" t="e">
            <v>#VALUE!</v>
          </cell>
        </row>
        <row r="582">
          <cell r="A582" t="e">
            <v>#VALUE!</v>
          </cell>
        </row>
        <row r="583">
          <cell r="A583" t="e">
            <v>#VALUE!</v>
          </cell>
        </row>
        <row r="584">
          <cell r="A584" t="e">
            <v>#VALUE!</v>
          </cell>
        </row>
        <row r="585">
          <cell r="A585" t="e">
            <v>#VALUE!</v>
          </cell>
        </row>
        <row r="586">
          <cell r="A586" t="e">
            <v>#VALUE!</v>
          </cell>
        </row>
        <row r="587">
          <cell r="A587" t="e">
            <v>#VALUE!</v>
          </cell>
        </row>
        <row r="588">
          <cell r="A588" t="e">
            <v>#VALUE!</v>
          </cell>
        </row>
        <row r="589">
          <cell r="A589" t="e">
            <v>#VALUE!</v>
          </cell>
        </row>
        <row r="590">
          <cell r="A590" t="e">
            <v>#VALUE!</v>
          </cell>
        </row>
        <row r="591">
          <cell r="A591" t="e">
            <v>#VALUE!</v>
          </cell>
        </row>
        <row r="592">
          <cell r="A592" t="e">
            <v>#VALUE!</v>
          </cell>
        </row>
        <row r="593">
          <cell r="A593" t="e">
            <v>#VALUE!</v>
          </cell>
        </row>
        <row r="594">
          <cell r="A594" t="e">
            <v>#VALUE!</v>
          </cell>
        </row>
        <row r="595">
          <cell r="A595" t="e">
            <v>#VALUE!</v>
          </cell>
        </row>
        <row r="596">
          <cell r="A596" t="e">
            <v>#VALUE!</v>
          </cell>
        </row>
        <row r="597">
          <cell r="A597" t="e">
            <v>#VALUE!</v>
          </cell>
        </row>
        <row r="598">
          <cell r="A598" t="e">
            <v>#VALUE!</v>
          </cell>
        </row>
        <row r="599">
          <cell r="A599" t="e">
            <v>#VALUE!</v>
          </cell>
        </row>
        <row r="600">
          <cell r="A600" t="e">
            <v>#VALUE!</v>
          </cell>
        </row>
        <row r="601">
          <cell r="A601" t="e">
            <v>#VALUE!</v>
          </cell>
        </row>
        <row r="602">
          <cell r="A602" t="e">
            <v>#VALUE!</v>
          </cell>
        </row>
        <row r="603">
          <cell r="A603" t="e">
            <v>#VALUE!</v>
          </cell>
        </row>
        <row r="604">
          <cell r="A604" t="e">
            <v>#VALUE!</v>
          </cell>
        </row>
        <row r="605">
          <cell r="A605" t="e">
            <v>#VALUE!</v>
          </cell>
        </row>
        <row r="606">
          <cell r="A606" t="e">
            <v>#VALUE!</v>
          </cell>
        </row>
        <row r="607">
          <cell r="A607" t="e">
            <v>#VALUE!</v>
          </cell>
        </row>
        <row r="608">
          <cell r="A608" t="e">
            <v>#VALUE!</v>
          </cell>
        </row>
        <row r="609">
          <cell r="A609" t="e">
            <v>#VALUE!</v>
          </cell>
        </row>
        <row r="610">
          <cell r="A610" t="e">
            <v>#VALUE!</v>
          </cell>
        </row>
        <row r="611">
          <cell r="A611" t="e">
            <v>#VALUE!</v>
          </cell>
        </row>
        <row r="612">
          <cell r="A612" t="e">
            <v>#VALUE!</v>
          </cell>
        </row>
        <row r="613">
          <cell r="A613" t="e">
            <v>#VALUE!</v>
          </cell>
        </row>
        <row r="614">
          <cell r="A614" t="e">
            <v>#VALUE!</v>
          </cell>
        </row>
        <row r="615">
          <cell r="A615" t="e">
            <v>#VALUE!</v>
          </cell>
        </row>
        <row r="616">
          <cell r="A616" t="e">
            <v>#VALUE!</v>
          </cell>
        </row>
      </sheetData>
      <sheetData sheetId="2">
        <row r="1">
          <cell r="C1" t="str">
            <v>Abril/19 - Março/20</v>
          </cell>
          <cell r="E1" t="str">
            <v>Abril/20 - Março/21</v>
          </cell>
          <cell r="M1" t="str">
            <v>Abril</v>
          </cell>
        </row>
        <row r="4">
          <cell r="A4" t="str">
            <v/>
          </cell>
          <cell r="B4" t="str">
            <v xml:space="preserve">(1º Nível) </v>
          </cell>
          <cell r="C4">
            <v>96404726241</v>
          </cell>
          <cell r="D4">
            <v>198373215926</v>
          </cell>
          <cell r="E4">
            <v>103200185962</v>
          </cell>
          <cell r="F4">
            <v>220396452217</v>
          </cell>
          <cell r="G4">
            <v>13769486820</v>
          </cell>
          <cell r="H4">
            <v>17859357234</v>
          </cell>
          <cell r="I4">
            <v>13348660362</v>
          </cell>
          <cell r="J4">
            <v>18221545113</v>
          </cell>
        </row>
        <row r="5">
          <cell r="A5" t="str">
            <v>ANIMAIS VIVOS (EXCETO PESCADOS)</v>
          </cell>
          <cell r="B5" t="str">
            <v>(1º Nível) ANIMAIS VIVOS (EXCETO PESCADOS)</v>
          </cell>
          <cell r="C5">
            <v>415814543</v>
          </cell>
          <cell r="D5">
            <v>162022911</v>
          </cell>
          <cell r="E5">
            <v>278609209</v>
          </cell>
          <cell r="F5">
            <v>96567030</v>
          </cell>
          <cell r="G5">
            <v>12120623</v>
          </cell>
          <cell r="H5">
            <v>248798</v>
          </cell>
          <cell r="I5">
            <v>8461035</v>
          </cell>
          <cell r="J5">
            <v>325211</v>
          </cell>
        </row>
        <row r="6">
          <cell r="A6" t="str">
            <v>BEBIDAS</v>
          </cell>
          <cell r="B6" t="str">
            <v>(1º Nível) BEBIDAS</v>
          </cell>
          <cell r="C6">
            <v>370195988</v>
          </cell>
          <cell r="D6">
            <v>252695401</v>
          </cell>
          <cell r="E6">
            <v>317554247</v>
          </cell>
          <cell r="F6">
            <v>280422388</v>
          </cell>
          <cell r="G6">
            <v>723658147</v>
          </cell>
          <cell r="H6">
            <v>307130561</v>
          </cell>
          <cell r="I6">
            <v>717674399</v>
          </cell>
          <cell r="J6">
            <v>339111410</v>
          </cell>
        </row>
        <row r="7">
          <cell r="A7" t="str">
            <v>CACAU E SEUS PRODUTOS</v>
          </cell>
          <cell r="B7" t="str">
            <v>(1º Nível) CACAU E SEUS PRODUTOS</v>
          </cell>
          <cell r="C7">
            <v>301695317</v>
          </cell>
          <cell r="D7">
            <v>77585098</v>
          </cell>
          <cell r="E7">
            <v>313223756</v>
          </cell>
          <cell r="F7">
            <v>82741093</v>
          </cell>
          <cell r="G7">
            <v>345398978</v>
          </cell>
          <cell r="H7">
            <v>116007292</v>
          </cell>
          <cell r="I7">
            <v>297427910</v>
          </cell>
          <cell r="J7">
            <v>99273603</v>
          </cell>
        </row>
        <row r="8">
          <cell r="A8" t="str">
            <v>CAFÉ</v>
          </cell>
          <cell r="B8" t="str">
            <v>(1º Nível) CAFÉ</v>
          </cell>
          <cell r="C8">
            <v>5085200293</v>
          </cell>
          <cell r="D8">
            <v>2287295812</v>
          </cell>
          <cell r="E8">
            <v>5790260774</v>
          </cell>
          <cell r="F8">
            <v>2617656249</v>
          </cell>
          <cell r="G8">
            <v>87172038</v>
          </cell>
          <cell r="H8">
            <v>4638975</v>
          </cell>
          <cell r="I8">
            <v>67166397</v>
          </cell>
          <cell r="J8">
            <v>7030185</v>
          </cell>
          <cell r="M8">
            <v>3082256583</v>
          </cell>
          <cell r="N8">
            <v>1920106936</v>
          </cell>
          <cell r="O8">
            <v>3425000465</v>
          </cell>
          <cell r="P8">
            <v>2237723395</v>
          </cell>
        </row>
        <row r="9">
          <cell r="A9" t="str">
            <v>CARNES</v>
          </cell>
          <cell r="B9" t="str">
            <v>(1º Nível) CARNES</v>
          </cell>
          <cell r="C9">
            <v>17269821324</v>
          </cell>
          <cell r="D9">
            <v>7191401381</v>
          </cell>
          <cell r="E9">
            <v>17178299881</v>
          </cell>
          <cell r="F9">
            <v>7471794374</v>
          </cell>
          <cell r="G9">
            <v>453546887</v>
          </cell>
          <cell r="H9">
            <v>71592914</v>
          </cell>
          <cell r="I9">
            <v>430609652</v>
          </cell>
          <cell r="J9">
            <v>81917105</v>
          </cell>
        </row>
        <row r="10">
          <cell r="A10" t="str">
            <v>CEREAIS, FARINHAS E PREPARAÇÕES</v>
          </cell>
          <cell r="B10" t="str">
            <v>(1º Nível) CEREAIS, FARINHAS E PREPARAÇÕES</v>
          </cell>
          <cell r="C10">
            <v>7375081270</v>
          </cell>
          <cell r="D10">
            <v>41113515030</v>
          </cell>
          <cell r="E10">
            <v>7082698791</v>
          </cell>
          <cell r="F10">
            <v>37706643725</v>
          </cell>
          <cell r="G10">
            <v>2946417886</v>
          </cell>
          <cell r="H10">
            <v>11067930717</v>
          </cell>
          <cell r="I10">
            <v>3181123719</v>
          </cell>
          <cell r="J10">
            <v>11160222785</v>
          </cell>
        </row>
        <row r="11">
          <cell r="A11" t="str">
            <v>CHÁ, MATE E ESPECIARIAS</v>
          </cell>
          <cell r="B11" t="str">
            <v>(1º Nível) CHÁ, MATE E ESPECIARIAS</v>
          </cell>
          <cell r="C11">
            <v>308060317</v>
          </cell>
          <cell r="D11">
            <v>151475481</v>
          </cell>
          <cell r="E11">
            <v>368935183</v>
          </cell>
          <cell r="F11">
            <v>180529339</v>
          </cell>
          <cell r="G11">
            <v>51000486</v>
          </cell>
          <cell r="H11">
            <v>20345308</v>
          </cell>
          <cell r="I11">
            <v>65110283</v>
          </cell>
          <cell r="J11">
            <v>28927025</v>
          </cell>
        </row>
        <row r="12">
          <cell r="A12" t="str">
            <v>COMPLEXO SOJA</v>
          </cell>
          <cell r="B12" t="str">
            <v>(1º Nível) COMPLEXO SOJA</v>
          </cell>
          <cell r="C12">
            <v>32757883630</v>
          </cell>
          <cell r="D12">
            <v>92891803322</v>
          </cell>
          <cell r="E12">
            <v>36098968620</v>
          </cell>
          <cell r="F12">
            <v>100145903459</v>
          </cell>
          <cell r="G12">
            <v>100298332</v>
          </cell>
          <cell r="H12">
            <v>251537804</v>
          </cell>
          <cell r="I12">
            <v>539648480</v>
          </cell>
          <cell r="J12">
            <v>1190984800</v>
          </cell>
        </row>
        <row r="13">
          <cell r="A13" t="str">
            <v>COMPLEXO SUCROALCOOLEIRO</v>
          </cell>
          <cell r="B13" t="str">
            <v>(1º Nível) COMPLEXO SUCROALCOOLEIRO</v>
          </cell>
          <cell r="C13">
            <v>6515565088</v>
          </cell>
          <cell r="D13">
            <v>20504012790</v>
          </cell>
          <cell r="E13">
            <v>10595477399</v>
          </cell>
          <cell r="F13">
            <v>34510886849</v>
          </cell>
          <cell r="G13">
            <v>745462298</v>
          </cell>
          <cell r="H13">
            <v>1363436898</v>
          </cell>
          <cell r="I13">
            <v>299676456</v>
          </cell>
          <cell r="J13">
            <v>513654915</v>
          </cell>
        </row>
        <row r="14">
          <cell r="A14" t="str">
            <v>COUROS, PRODUTOS DE COURO E PELETERIA</v>
          </cell>
          <cell r="B14" t="str">
            <v>(1º Nível) COUROS, PRODUTOS DE COURO E PELETERIA</v>
          </cell>
          <cell r="C14">
            <v>1500631156</v>
          </cell>
          <cell r="D14">
            <v>476103553</v>
          </cell>
          <cell r="E14">
            <v>1273538294</v>
          </cell>
          <cell r="F14">
            <v>464731702</v>
          </cell>
          <cell r="G14">
            <v>163889175</v>
          </cell>
          <cell r="H14">
            <v>34979515</v>
          </cell>
          <cell r="I14">
            <v>120953776</v>
          </cell>
          <cell r="J14">
            <v>47481313</v>
          </cell>
        </row>
        <row r="15">
          <cell r="A15" t="str">
            <v>DEMAIS PRODUTOS DE ORIGEM ANIMAL</v>
          </cell>
          <cell r="B15" t="str">
            <v>(1º Nível) DEMAIS PRODUTOS DE ORIGEM ANIMAL</v>
          </cell>
          <cell r="C15">
            <v>923602860</v>
          </cell>
          <cell r="D15">
            <v>417987576</v>
          </cell>
          <cell r="E15">
            <v>990748345</v>
          </cell>
          <cell r="F15">
            <v>433606957</v>
          </cell>
          <cell r="G15">
            <v>307544528</v>
          </cell>
          <cell r="H15">
            <v>103360103</v>
          </cell>
          <cell r="I15">
            <v>347211087</v>
          </cell>
          <cell r="J15">
            <v>166821163</v>
          </cell>
        </row>
        <row r="16">
          <cell r="A16" t="str">
            <v>DEMAIS PRODUTOS DE ORIGEM VEGETAL</v>
          </cell>
          <cell r="B16" t="str">
            <v>(1º Nível) DEMAIS PRODUTOS DE ORIGEM VEGETAL</v>
          </cell>
          <cell r="C16">
            <v>1130333527</v>
          </cell>
          <cell r="D16">
            <v>564872224</v>
          </cell>
          <cell r="E16">
            <v>1090280044</v>
          </cell>
          <cell r="F16">
            <v>727094068</v>
          </cell>
          <cell r="G16">
            <v>656582496</v>
          </cell>
          <cell r="H16">
            <v>120502565</v>
          </cell>
          <cell r="I16">
            <v>684166882</v>
          </cell>
          <cell r="J16">
            <v>128094459</v>
          </cell>
        </row>
        <row r="17">
          <cell r="A17" t="str">
            <v>FIBRAS E PRODUTOS TÊXTEIS</v>
          </cell>
          <cell r="B17" t="str">
            <v>(1º Nível) FIBRAS E PRODUTOS TÊXTEIS</v>
          </cell>
          <cell r="C17">
            <v>3489076706</v>
          </cell>
          <cell r="D17">
            <v>2054023429</v>
          </cell>
          <cell r="E17">
            <v>3720580878</v>
          </cell>
          <cell r="F17">
            <v>2379722546</v>
          </cell>
          <cell r="G17">
            <v>722354800</v>
          </cell>
          <cell r="H17">
            <v>84184273</v>
          </cell>
          <cell r="I17">
            <v>495706146</v>
          </cell>
          <cell r="J17">
            <v>74156003</v>
          </cell>
        </row>
        <row r="18">
          <cell r="A18" t="str">
            <v>FRUTAS (INCLUI NOZES E CASTANHAS)</v>
          </cell>
          <cell r="B18" t="str">
            <v>(1º Nível) FRUTAS (INCLUI NOZES E CASTANHAS)</v>
          </cell>
          <cell r="C18">
            <v>991845574</v>
          </cell>
          <cell r="D18">
            <v>992691853</v>
          </cell>
          <cell r="E18">
            <v>1022558282</v>
          </cell>
          <cell r="F18">
            <v>1069354741</v>
          </cell>
          <cell r="G18">
            <v>651056287</v>
          </cell>
          <cell r="H18">
            <v>490025353</v>
          </cell>
          <cell r="I18">
            <v>583143768</v>
          </cell>
          <cell r="J18">
            <v>437566128</v>
          </cell>
        </row>
        <row r="19">
          <cell r="A19" t="str">
            <v>FUMO E SEUS PRODUTOS</v>
          </cell>
          <cell r="B19" t="str">
            <v>(1º Nível) FUMO E SEUS PRODUTOS</v>
          </cell>
          <cell r="C19">
            <v>1935444505</v>
          </cell>
          <cell r="D19">
            <v>511593868</v>
          </cell>
          <cell r="E19">
            <v>1704730691</v>
          </cell>
          <cell r="F19">
            <v>554248848</v>
          </cell>
          <cell r="G19">
            <v>52920403</v>
          </cell>
          <cell r="H19">
            <v>11298597</v>
          </cell>
          <cell r="I19">
            <v>47901721</v>
          </cell>
          <cell r="J19">
            <v>10795103</v>
          </cell>
        </row>
        <row r="20">
          <cell r="A20" t="str">
            <v>LÁCTEOS</v>
          </cell>
          <cell r="B20" t="str">
            <v>(1º Nível) LÁCTEOS</v>
          </cell>
          <cell r="C20">
            <v>60267425</v>
          </cell>
          <cell r="D20">
            <v>25406942</v>
          </cell>
          <cell r="E20">
            <v>76844272</v>
          </cell>
          <cell r="F20">
            <v>33217903</v>
          </cell>
          <cell r="G20">
            <v>424689236</v>
          </cell>
          <cell r="H20">
            <v>130857480</v>
          </cell>
          <cell r="I20">
            <v>600356082</v>
          </cell>
          <cell r="J20">
            <v>192307718</v>
          </cell>
        </row>
        <row r="21">
          <cell r="A21" t="str">
            <v>PESCADOS</v>
          </cell>
          <cell r="B21" t="str">
            <v>(1º Nível) PESCADOS</v>
          </cell>
          <cell r="C21">
            <v>301243003</v>
          </cell>
          <cell r="D21">
            <v>46146910</v>
          </cell>
          <cell r="E21">
            <v>263173606</v>
          </cell>
          <cell r="F21">
            <v>46472767</v>
          </cell>
          <cell r="G21">
            <v>1228602910</v>
          </cell>
          <cell r="H21">
            <v>331539313</v>
          </cell>
          <cell r="I21">
            <v>851803620</v>
          </cell>
          <cell r="J21">
            <v>301233017</v>
          </cell>
        </row>
        <row r="22">
          <cell r="A22" t="str">
            <v>PLANTAS VIVAS E PRODUTOS DE FLORICULTURA</v>
          </cell>
          <cell r="B22" t="str">
            <v>(1º Nível) PLANTAS VIVAS E PRODUTOS DE FLORICULTURA</v>
          </cell>
          <cell r="C22">
            <v>11383753</v>
          </cell>
          <cell r="D22">
            <v>3283568</v>
          </cell>
          <cell r="E22">
            <v>13512848</v>
          </cell>
          <cell r="F22">
            <v>3655397</v>
          </cell>
          <cell r="G22">
            <v>45765448</v>
          </cell>
          <cell r="H22">
            <v>5069969</v>
          </cell>
          <cell r="I22">
            <v>38529663</v>
          </cell>
          <cell r="J22">
            <v>3175117</v>
          </cell>
        </row>
        <row r="23">
          <cell r="A23" t="str">
            <v>PRODUTOS ALIMENTÍCIOS DIVERSOS</v>
          </cell>
          <cell r="B23" t="str">
            <v>(1º Nível) PRODUTOS ALIMENTÍCIOS DIVERSOS</v>
          </cell>
          <cell r="C23">
            <v>733993667</v>
          </cell>
          <cell r="D23">
            <v>422851471</v>
          </cell>
          <cell r="E23">
            <v>847247345</v>
          </cell>
          <cell r="F23">
            <v>539309167</v>
          </cell>
          <cell r="G23">
            <v>354086724</v>
          </cell>
          <cell r="H23">
            <v>92585693</v>
          </cell>
          <cell r="I23">
            <v>319778587</v>
          </cell>
          <cell r="J23">
            <v>93183753</v>
          </cell>
        </row>
        <row r="24">
          <cell r="A24" t="str">
            <v>PRODUTOS APICOLAS</v>
          </cell>
          <cell r="B24" t="str">
            <v>(1º Nível) PRODUTOS APICOLAS</v>
          </cell>
          <cell r="C24">
            <v>76415536</v>
          </cell>
          <cell r="D24">
            <v>32875968</v>
          </cell>
          <cell r="E24">
            <v>138584902</v>
          </cell>
          <cell r="F24">
            <v>52031448</v>
          </cell>
          <cell r="G24">
            <v>1630</v>
          </cell>
          <cell r="H24">
            <v>16</v>
          </cell>
          <cell r="I24">
            <v>635</v>
          </cell>
          <cell r="J24">
            <v>81</v>
          </cell>
        </row>
        <row r="25">
          <cell r="A25" t="str">
            <v>PRODUTOS FLORESTAIS</v>
          </cell>
          <cell r="B25" t="str">
            <v>(1º Nível) PRODUTOS FLORESTAIS</v>
          </cell>
          <cell r="C25">
            <v>12129020050</v>
          </cell>
          <cell r="D25">
            <v>24837857119</v>
          </cell>
          <cell r="E25">
            <v>11374455017</v>
          </cell>
          <cell r="F25">
            <v>27435575629</v>
          </cell>
          <cell r="G25">
            <v>1475516778</v>
          </cell>
          <cell r="H25">
            <v>1273107644</v>
          </cell>
          <cell r="I25">
            <v>1267531373</v>
          </cell>
          <cell r="J25">
            <v>1112536382</v>
          </cell>
        </row>
        <row r="26">
          <cell r="A26" t="str">
            <v>PRODUTOS HORTÍCOLAS, LEGUMINOSAS, RAÍZES E TUBÉRCULOS</v>
          </cell>
          <cell r="B26" t="str">
            <v>(1º Nível) PRODUTOS HORTÍCOLAS, LEGUMINOSAS, RAÍZES E TUBÉRCULOS</v>
          </cell>
          <cell r="C26">
            <v>190256471</v>
          </cell>
          <cell r="D26">
            <v>259474566</v>
          </cell>
          <cell r="E26">
            <v>288901119</v>
          </cell>
          <cell r="F26">
            <v>369749521</v>
          </cell>
          <cell r="G26">
            <v>1050198409</v>
          </cell>
          <cell r="H26">
            <v>1213229663</v>
          </cell>
          <cell r="I26">
            <v>960763650</v>
          </cell>
          <cell r="J26">
            <v>1243806438</v>
          </cell>
        </row>
        <row r="27">
          <cell r="A27" t="str">
            <v>PRODUTOS OLEAGINOSOS (EXCLUI SOJA)</v>
          </cell>
          <cell r="B27" t="str">
            <v>(1º Nível) PRODUTOS OLEAGINOSOS (EXCLUI SOJA)</v>
          </cell>
          <cell r="C27">
            <v>227535649</v>
          </cell>
          <cell r="D27">
            <v>516518442</v>
          </cell>
          <cell r="E27">
            <v>391684015</v>
          </cell>
          <cell r="F27">
            <v>609782177</v>
          </cell>
          <cell r="G27">
            <v>870785002</v>
          </cell>
          <cell r="H27">
            <v>619133815</v>
          </cell>
          <cell r="I27">
            <v>1082325875</v>
          </cell>
          <cell r="J27">
            <v>813369475</v>
          </cell>
        </row>
        <row r="28">
          <cell r="A28" t="str">
            <v>RAÇÕES PARA ANIMAIS</v>
          </cell>
          <cell r="B28" t="str">
            <v>(1º Nível) RAÇÕES PARA ANIMAIS</v>
          </cell>
          <cell r="C28">
            <v>271546155</v>
          </cell>
          <cell r="D28">
            <v>277537161</v>
          </cell>
          <cell r="E28">
            <v>342138405</v>
          </cell>
          <cell r="F28">
            <v>356091169</v>
          </cell>
          <cell r="G28">
            <v>287795506</v>
          </cell>
          <cell r="H28">
            <v>141833897</v>
          </cell>
          <cell r="I28">
            <v>334793627</v>
          </cell>
          <cell r="J28">
            <v>172841367</v>
          </cell>
        </row>
        <row r="29">
          <cell r="A29" t="str">
            <v>SUCOS</v>
          </cell>
          <cell r="B29" t="str">
            <v>(1º Nível) SUCOS</v>
          </cell>
          <cell r="C29">
            <v>2032812434</v>
          </cell>
          <cell r="D29">
            <v>2302184050</v>
          </cell>
          <cell r="E29">
            <v>1637180039</v>
          </cell>
          <cell r="F29">
            <v>2228663671</v>
          </cell>
          <cell r="G29">
            <v>12621813</v>
          </cell>
          <cell r="H29">
            <v>4780071</v>
          </cell>
          <cell r="I29">
            <v>6795539</v>
          </cell>
          <cell r="J29">
            <v>2730557</v>
          </cell>
        </row>
        <row r="30">
          <cell r="A30" t="str">
            <v/>
          </cell>
          <cell r="B30" t="str">
            <v xml:space="preserve">(2º Nível) </v>
          </cell>
          <cell r="C30">
            <v>96404726241</v>
          </cell>
          <cell r="D30">
            <v>198373215926</v>
          </cell>
          <cell r="E30">
            <v>103200185962</v>
          </cell>
          <cell r="F30">
            <v>220396452217</v>
          </cell>
          <cell r="G30">
            <v>13769486820</v>
          </cell>
          <cell r="H30">
            <v>17859357234</v>
          </cell>
          <cell r="I30">
            <v>13348660362</v>
          </cell>
          <cell r="J30">
            <v>18221545113</v>
          </cell>
        </row>
        <row r="31">
          <cell r="A31" t="str">
            <v>ABACATES</v>
          </cell>
          <cell r="B31" t="str">
            <v>(2º Nível) ABACATES</v>
          </cell>
          <cell r="C31">
            <v>21837781</v>
          </cell>
          <cell r="D31">
            <v>11366204</v>
          </cell>
          <cell r="E31">
            <v>11547378</v>
          </cell>
          <cell r="F31">
            <v>6666346</v>
          </cell>
          <cell r="G31">
            <v>1041443</v>
          </cell>
          <cell r="H31">
            <v>486796</v>
          </cell>
          <cell r="I31">
            <v>714898</v>
          </cell>
          <cell r="J31">
            <v>269589</v>
          </cell>
        </row>
        <row r="32">
          <cell r="A32" t="str">
            <v>ABACAXIS</v>
          </cell>
          <cell r="B32" t="str">
            <v>(2º Nível) ABACAXIS</v>
          </cell>
          <cell r="C32">
            <v>1386573</v>
          </cell>
          <cell r="D32">
            <v>2589589</v>
          </cell>
          <cell r="E32">
            <v>3010879</v>
          </cell>
          <cell r="F32">
            <v>5327926</v>
          </cell>
          <cell r="G32">
            <v>247408</v>
          </cell>
          <cell r="H32">
            <v>35419</v>
          </cell>
          <cell r="I32">
            <v>211649</v>
          </cell>
          <cell r="J32">
            <v>24227</v>
          </cell>
        </row>
        <row r="33">
          <cell r="A33" t="str">
            <v>ABELHAS VIVAS</v>
          </cell>
          <cell r="B33" t="str">
            <v>(2º Nível) ABELHAS VIVAS</v>
          </cell>
          <cell r="C33">
            <v>313</v>
          </cell>
          <cell r="D33">
            <v>144</v>
          </cell>
          <cell r="E33">
            <v>1018</v>
          </cell>
          <cell r="F33">
            <v>440</v>
          </cell>
        </row>
        <row r="34">
          <cell r="A34" t="str">
            <v>AÇÚCAR DE CANA OU BETERRABA</v>
          </cell>
          <cell r="B34" t="str">
            <v>(2º Nível) AÇÚCAR DE CANA OU BETERRABA</v>
          </cell>
          <cell r="C34">
            <v>5516040265</v>
          </cell>
          <cell r="D34">
            <v>18950951298</v>
          </cell>
          <cell r="E34">
            <v>9305792966</v>
          </cell>
          <cell r="F34">
            <v>32132561870</v>
          </cell>
          <cell r="G34">
            <v>1715328</v>
          </cell>
          <cell r="H34">
            <v>1865635</v>
          </cell>
          <cell r="I34">
            <v>2332950</v>
          </cell>
          <cell r="J34">
            <v>2287311</v>
          </cell>
        </row>
        <row r="35">
          <cell r="A35" t="str">
            <v>ALBUMINA, GELATINAS E OUTRAS SUBSTÂNCIAS PROTEICAS</v>
          </cell>
          <cell r="B35" t="str">
            <v>(2º Nível) ALBUMINA, GELATINAS E OUTRAS SUBSTÂNCIAS PROTEICAS</v>
          </cell>
          <cell r="C35">
            <v>442819878</v>
          </cell>
          <cell r="D35">
            <v>90980127</v>
          </cell>
          <cell r="E35">
            <v>489239169</v>
          </cell>
          <cell r="F35">
            <v>99926348</v>
          </cell>
          <cell r="G35">
            <v>109088787</v>
          </cell>
          <cell r="H35">
            <v>13763370</v>
          </cell>
          <cell r="I35">
            <v>105906031</v>
          </cell>
          <cell r="J35">
            <v>14012580</v>
          </cell>
        </row>
        <row r="36">
          <cell r="A36" t="str">
            <v>ÁLCOOL</v>
          </cell>
          <cell r="B36" t="str">
            <v>(2º Nível) ÁLCOOL</v>
          </cell>
          <cell r="C36">
            <v>981956779</v>
          </cell>
          <cell r="D36">
            <v>1508224662</v>
          </cell>
          <cell r="E36">
            <v>1275199375</v>
          </cell>
          <cell r="F36">
            <v>2339273895</v>
          </cell>
          <cell r="G36">
            <v>697450991</v>
          </cell>
          <cell r="H36">
            <v>1318131786</v>
          </cell>
          <cell r="I36">
            <v>241176163</v>
          </cell>
          <cell r="J36">
            <v>458880452</v>
          </cell>
        </row>
        <row r="37">
          <cell r="A37" t="str">
            <v>ALGODÃO E PRODUTOS TÊXTEIS DE ALGODÃO</v>
          </cell>
          <cell r="B37" t="str">
            <v>(2º Nível) ALGODÃO E PRODUTOS TÊXTEIS DE ALGODÃO</v>
          </cell>
          <cell r="C37">
            <v>3347398435</v>
          </cell>
          <cell r="D37">
            <v>1988902958</v>
          </cell>
          <cell r="E37">
            <v>3609988376</v>
          </cell>
          <cell r="F37">
            <v>2313501930</v>
          </cell>
          <cell r="G37">
            <v>654094213</v>
          </cell>
          <cell r="H37">
            <v>65237128</v>
          </cell>
          <cell r="I37">
            <v>452191144</v>
          </cell>
          <cell r="J37">
            <v>60752712</v>
          </cell>
        </row>
        <row r="38">
          <cell r="A38" t="str">
            <v>AMEIXAS</v>
          </cell>
          <cell r="B38" t="str">
            <v>(2º Nível) AMEIXAS</v>
          </cell>
          <cell r="C38">
            <v>14479</v>
          </cell>
          <cell r="D38">
            <v>3764</v>
          </cell>
          <cell r="E38">
            <v>23882</v>
          </cell>
          <cell r="F38">
            <v>5876</v>
          </cell>
          <cell r="G38">
            <v>17565403</v>
          </cell>
          <cell r="H38">
            <v>10542035</v>
          </cell>
          <cell r="I38">
            <v>29040598</v>
          </cell>
          <cell r="J38">
            <v>13104160</v>
          </cell>
        </row>
        <row r="39">
          <cell r="A39" t="str">
            <v>AMENDOIM  E PREPARAÇÕES (EXCETO OLEO)</v>
          </cell>
          <cell r="B39" t="str">
            <v>(2º Nível) AMENDOIM  E PREPARAÇÕES (EXCETO OLEO)</v>
          </cell>
          <cell r="C39">
            <v>224948180</v>
          </cell>
          <cell r="D39">
            <v>187212396</v>
          </cell>
          <cell r="E39">
            <v>336707669</v>
          </cell>
          <cell r="F39">
            <v>268255724</v>
          </cell>
          <cell r="G39">
            <v>3539982</v>
          </cell>
          <cell r="H39">
            <v>1888389</v>
          </cell>
          <cell r="I39">
            <v>5715798</v>
          </cell>
          <cell r="J39">
            <v>3854909</v>
          </cell>
        </row>
        <row r="40">
          <cell r="A40" t="str">
            <v>AVESTRUZES VIVAS</v>
          </cell>
          <cell r="B40" t="str">
            <v>(2º Nível) AVESTRUZES VIVAS</v>
          </cell>
          <cell r="C40">
            <v>24103</v>
          </cell>
          <cell r="D40">
            <v>301</v>
          </cell>
          <cell r="E40">
            <v>0</v>
          </cell>
          <cell r="F40">
            <v>0</v>
          </cell>
        </row>
        <row r="41">
          <cell r="A41" t="str">
            <v>BANANAS</v>
          </cell>
          <cell r="B41" t="str">
            <v>(2º Nível) BANANAS</v>
          </cell>
          <cell r="C41">
            <v>24645330</v>
          </cell>
          <cell r="D41">
            <v>80862283</v>
          </cell>
          <cell r="E41">
            <v>26990792</v>
          </cell>
          <cell r="F41">
            <v>81519562</v>
          </cell>
          <cell r="G41">
            <v>151868</v>
          </cell>
          <cell r="H41">
            <v>54802</v>
          </cell>
          <cell r="I41">
            <v>115477</v>
          </cell>
          <cell r="J41">
            <v>45428</v>
          </cell>
        </row>
        <row r="42">
          <cell r="A42" t="str">
            <v>BEBIDAS ALCÓOLICAS</v>
          </cell>
          <cell r="B42" t="str">
            <v>(2º Nível) BEBIDAS ALCÓOLICAS</v>
          </cell>
          <cell r="C42">
            <v>139190173</v>
          </cell>
          <cell r="D42">
            <v>191982714</v>
          </cell>
          <cell r="E42">
            <v>143499230</v>
          </cell>
          <cell r="F42">
            <v>219783238</v>
          </cell>
          <cell r="G42">
            <v>564973469</v>
          </cell>
          <cell r="H42">
            <v>200123648</v>
          </cell>
          <cell r="I42">
            <v>587107442</v>
          </cell>
          <cell r="J42">
            <v>233767072</v>
          </cell>
        </row>
        <row r="43">
          <cell r="A43" t="str">
            <v>BEBIDAS NÃO ALCOÓLICAS</v>
          </cell>
          <cell r="B43" t="str">
            <v>(2º Nível) BEBIDAS NÃO ALCOÓLICAS</v>
          </cell>
          <cell r="C43">
            <v>19383186</v>
          </cell>
          <cell r="D43">
            <v>47190273</v>
          </cell>
          <cell r="E43">
            <v>19538669</v>
          </cell>
          <cell r="F43">
            <v>47813419</v>
          </cell>
          <cell r="G43">
            <v>104453852</v>
          </cell>
          <cell r="H43">
            <v>100514217</v>
          </cell>
          <cell r="I43">
            <v>76199957</v>
          </cell>
          <cell r="J43">
            <v>99147707</v>
          </cell>
        </row>
        <row r="44">
          <cell r="A44" t="str">
            <v>BORRACHA NATURAL E GOMAS NATURAIS</v>
          </cell>
          <cell r="B44" t="str">
            <v>(2º Nível) BORRACHA NATURAL E GOMAS NATURAIS</v>
          </cell>
          <cell r="C44">
            <v>478379</v>
          </cell>
          <cell r="D44">
            <v>260921</v>
          </cell>
          <cell r="E44">
            <v>3283807</v>
          </cell>
          <cell r="F44">
            <v>2192675</v>
          </cell>
          <cell r="G44">
            <v>327078068</v>
          </cell>
          <cell r="H44">
            <v>219170874</v>
          </cell>
          <cell r="I44">
            <v>271837609</v>
          </cell>
          <cell r="J44">
            <v>181160307</v>
          </cell>
        </row>
        <row r="45">
          <cell r="A45" t="str">
            <v>BOVINOS E BUBALINOS VIVOS</v>
          </cell>
          <cell r="B45" t="str">
            <v>(2º Nível) BOVINOS E BUBALINOS VIVOS</v>
          </cell>
          <cell r="C45">
            <v>318371831</v>
          </cell>
          <cell r="D45">
            <v>160243783</v>
          </cell>
          <cell r="E45">
            <v>187859472</v>
          </cell>
          <cell r="F45">
            <v>94882021</v>
          </cell>
          <cell r="G45">
            <v>274357</v>
          </cell>
          <cell r="H45">
            <v>14735</v>
          </cell>
          <cell r="I45">
            <v>414573</v>
          </cell>
          <cell r="J45">
            <v>28687</v>
          </cell>
        </row>
        <row r="46">
          <cell r="A46" t="str">
            <v>CACAU INTEIRO OU PARTIDO</v>
          </cell>
          <cell r="B46" t="str">
            <v>(2º Nível) CACAU INTEIRO OU PARTIDO</v>
          </cell>
          <cell r="C46">
            <v>2027459</v>
          </cell>
          <cell r="D46">
            <v>521168</v>
          </cell>
          <cell r="E46">
            <v>2139561</v>
          </cell>
          <cell r="F46">
            <v>562817</v>
          </cell>
          <cell r="G46">
            <v>157960410</v>
          </cell>
          <cell r="H46">
            <v>64846598</v>
          </cell>
          <cell r="I46">
            <v>96272843</v>
          </cell>
          <cell r="J46">
            <v>35229988</v>
          </cell>
        </row>
        <row r="47">
          <cell r="A47" t="str">
            <v>CAFÉ VERDE E CAFÉ TORRADO</v>
          </cell>
          <cell r="B47" t="str">
            <v>(2º Nível) CAFÉ VERDE E CAFÉ TORRADO</v>
          </cell>
          <cell r="C47">
            <v>4506481814</v>
          </cell>
          <cell r="D47">
            <v>2187314110</v>
          </cell>
          <cell r="E47">
            <v>5266674119</v>
          </cell>
          <cell r="F47">
            <v>2520173078</v>
          </cell>
          <cell r="G47">
            <v>79026985</v>
          </cell>
          <cell r="H47">
            <v>3906813</v>
          </cell>
          <cell r="I47">
            <v>60182830</v>
          </cell>
          <cell r="J47">
            <v>6382650</v>
          </cell>
        </row>
        <row r="48">
          <cell r="A48" t="str">
            <v>CAMELOS E OUTROS CAMELIDEOS VIVOS</v>
          </cell>
          <cell r="B48" t="str">
            <v>(2º Nível) CAMELOS E OUTROS CAMELIDEOS VIVOS</v>
          </cell>
          <cell r="G48">
            <v>15145</v>
          </cell>
          <cell r="H48">
            <v>13020</v>
          </cell>
          <cell r="I48">
            <v>7980</v>
          </cell>
          <cell r="J48">
            <v>9975</v>
          </cell>
        </row>
        <row r="49">
          <cell r="A49" t="str">
            <v>CAQUIS</v>
          </cell>
          <cell r="B49" t="str">
            <v>(2º Nível) CAQUIS</v>
          </cell>
          <cell r="C49">
            <v>744155</v>
          </cell>
          <cell r="D49">
            <v>329149</v>
          </cell>
          <cell r="E49">
            <v>361493</v>
          </cell>
          <cell r="F49">
            <v>167092</v>
          </cell>
          <cell r="G49">
            <v>2527181</v>
          </cell>
          <cell r="H49">
            <v>2022612</v>
          </cell>
          <cell r="I49">
            <v>1967677</v>
          </cell>
          <cell r="J49">
            <v>1335209</v>
          </cell>
        </row>
        <row r="50">
          <cell r="A50" t="str">
            <v>CARNE BOVINA</v>
          </cell>
          <cell r="B50" t="str">
            <v>(2º Nível) CARNE BOVINA</v>
          </cell>
          <cell r="C50">
            <v>7938152507</v>
          </cell>
          <cell r="D50">
            <v>1872599263</v>
          </cell>
          <cell r="E50">
            <v>8475490691</v>
          </cell>
          <cell r="F50">
            <v>2006212016</v>
          </cell>
          <cell r="G50">
            <v>230884698</v>
          </cell>
          <cell r="H50">
            <v>43001954</v>
          </cell>
          <cell r="I50">
            <v>230129946</v>
          </cell>
          <cell r="J50">
            <v>54851443</v>
          </cell>
        </row>
        <row r="51">
          <cell r="A51" t="str">
            <v>CARNE DE FRANGO</v>
          </cell>
          <cell r="B51" t="str">
            <v>(2º Nível) CARNE DE FRANGO</v>
          </cell>
          <cell r="C51">
            <v>7067575403</v>
          </cell>
          <cell r="D51">
            <v>4259877415</v>
          </cell>
          <cell r="E51">
            <v>5899112044</v>
          </cell>
          <cell r="F51">
            <v>4128106666</v>
          </cell>
          <cell r="G51">
            <v>11831450</v>
          </cell>
          <cell r="H51">
            <v>5378913</v>
          </cell>
          <cell r="I51">
            <v>9618214</v>
          </cell>
          <cell r="J51">
            <v>4965322</v>
          </cell>
        </row>
        <row r="52">
          <cell r="A52" t="str">
            <v>CARNE DE GANSO</v>
          </cell>
          <cell r="B52" t="str">
            <v>(2º Nível) CARNE DE GANSO</v>
          </cell>
          <cell r="C52">
            <v>170</v>
          </cell>
          <cell r="D52">
            <v>20</v>
          </cell>
          <cell r="E52">
            <v>1366</v>
          </cell>
          <cell r="F52">
            <v>151</v>
          </cell>
        </row>
        <row r="53">
          <cell r="A53" t="str">
            <v>CARNE DE OVINO E CAPRINO</v>
          </cell>
          <cell r="B53" t="str">
            <v>(2º Nível) CARNE DE OVINO E CAPRINO</v>
          </cell>
          <cell r="C53">
            <v>560595</v>
          </cell>
          <cell r="D53">
            <v>57951</v>
          </cell>
          <cell r="E53">
            <v>517866</v>
          </cell>
          <cell r="F53">
            <v>56844</v>
          </cell>
          <cell r="G53">
            <v>43819556</v>
          </cell>
          <cell r="H53">
            <v>6363615</v>
          </cell>
          <cell r="I53">
            <v>30504856</v>
          </cell>
          <cell r="J53">
            <v>4087046</v>
          </cell>
        </row>
        <row r="54">
          <cell r="A54" t="str">
            <v>CARNE DE PATO</v>
          </cell>
          <cell r="B54" t="str">
            <v>(2º Nível) CARNE DE PATO</v>
          </cell>
          <cell r="C54">
            <v>8361664</v>
          </cell>
          <cell r="D54">
            <v>3210412</v>
          </cell>
          <cell r="E54">
            <v>8782571</v>
          </cell>
          <cell r="F54">
            <v>3271976</v>
          </cell>
          <cell r="G54">
            <v>445424</v>
          </cell>
          <cell r="H54">
            <v>22277</v>
          </cell>
          <cell r="I54">
            <v>570143</v>
          </cell>
          <cell r="J54">
            <v>20297</v>
          </cell>
        </row>
        <row r="55">
          <cell r="A55" t="str">
            <v>CARNE DE PERU</v>
          </cell>
          <cell r="B55" t="str">
            <v>(2º Nível) CARNE DE PERU</v>
          </cell>
          <cell r="C55">
            <v>87431982</v>
          </cell>
          <cell r="D55">
            <v>39979416</v>
          </cell>
          <cell r="E55">
            <v>69887627</v>
          </cell>
          <cell r="F55">
            <v>41621210</v>
          </cell>
        </row>
        <row r="56">
          <cell r="A56" t="str">
            <v>CARNE SUÍNA</v>
          </cell>
          <cell r="B56" t="str">
            <v>(2º Nível) CARNE SUÍNA</v>
          </cell>
          <cell r="C56">
            <v>1786810420</v>
          </cell>
          <cell r="D56">
            <v>796285104</v>
          </cell>
          <cell r="E56">
            <v>2361261077</v>
          </cell>
          <cell r="F56">
            <v>1054216291</v>
          </cell>
          <cell r="G56">
            <v>163346141</v>
          </cell>
          <cell r="H56">
            <v>16335652</v>
          </cell>
          <cell r="I56">
            <v>155599178</v>
          </cell>
          <cell r="J56">
            <v>17438030</v>
          </cell>
        </row>
        <row r="57">
          <cell r="A57" t="str">
            <v>CARNES DE EQÜIDEOS</v>
          </cell>
          <cell r="B57" t="str">
            <v>(2º Nível) CARNES DE EQÜIDEOS</v>
          </cell>
          <cell r="C57">
            <v>5191316</v>
          </cell>
          <cell r="D57">
            <v>2125020</v>
          </cell>
          <cell r="E57">
            <v>9955438</v>
          </cell>
          <cell r="F57">
            <v>3866960</v>
          </cell>
        </row>
        <row r="58">
          <cell r="A58" t="str">
            <v>CAVALOS, ASININOS E MUARES VIVOS</v>
          </cell>
          <cell r="B58" t="str">
            <v>(2º Nível) CAVALOS, ASININOS E MUARES VIVOS</v>
          </cell>
          <cell r="C58">
            <v>11007229</v>
          </cell>
          <cell r="D58">
            <v>231713</v>
          </cell>
          <cell r="E58">
            <v>4200248</v>
          </cell>
          <cell r="F58">
            <v>143029</v>
          </cell>
          <cell r="G58">
            <v>7502900</v>
          </cell>
          <cell r="H58">
            <v>84755</v>
          </cell>
          <cell r="I58">
            <v>3807842</v>
          </cell>
          <cell r="J58">
            <v>72605</v>
          </cell>
        </row>
        <row r="59">
          <cell r="A59" t="str">
            <v>CELULOSE</v>
          </cell>
          <cell r="B59" t="str">
            <v>(2º Nível) CELULOSE</v>
          </cell>
          <cell r="C59">
            <v>6784694649</v>
          </cell>
          <cell r="D59">
            <v>15159210655</v>
          </cell>
          <cell r="E59">
            <v>5803416045</v>
          </cell>
          <cell r="F59">
            <v>16189956873</v>
          </cell>
          <cell r="G59">
            <v>178367154</v>
          </cell>
          <cell r="H59">
            <v>233355654</v>
          </cell>
          <cell r="I59">
            <v>154069060</v>
          </cell>
          <cell r="J59">
            <v>212126282</v>
          </cell>
        </row>
        <row r="60">
          <cell r="A60" t="str">
            <v>CEREAIS</v>
          </cell>
          <cell r="B60" t="str">
            <v>(2º Nível) CEREAIS</v>
          </cell>
          <cell r="C60">
            <v>7046535570</v>
          </cell>
          <cell r="D60">
            <v>40642927694</v>
          </cell>
          <cell r="E60">
            <v>6654558059</v>
          </cell>
          <cell r="F60">
            <v>37164892538</v>
          </cell>
          <cell r="G60">
            <v>2062944594</v>
          </cell>
          <cell r="H60">
            <v>9519313634</v>
          </cell>
          <cell r="I60">
            <v>2240903931</v>
          </cell>
          <cell r="J60">
            <v>9442040793</v>
          </cell>
        </row>
        <row r="61">
          <cell r="A61" t="str">
            <v>CEREJAS</v>
          </cell>
          <cell r="B61" t="str">
            <v>(2º Nível) CEREJAS</v>
          </cell>
          <cell r="C61">
            <v>49817</v>
          </cell>
          <cell r="D61">
            <v>6451</v>
          </cell>
          <cell r="E61">
            <v>133840</v>
          </cell>
          <cell r="F61">
            <v>14918</v>
          </cell>
          <cell r="G61">
            <v>23139669</v>
          </cell>
          <cell r="H61">
            <v>6479072</v>
          </cell>
          <cell r="I61">
            <v>18527328</v>
          </cell>
          <cell r="J61">
            <v>5478584</v>
          </cell>
        </row>
        <row r="62">
          <cell r="A62" t="str">
            <v>CHÁ, MATE E SUAS PREPARAÇÕES</v>
          </cell>
          <cell r="B62" t="str">
            <v>(2º Nível) CHÁ, MATE E SUAS PREPARAÇÕES</v>
          </cell>
          <cell r="C62">
            <v>84201940</v>
          </cell>
          <cell r="D62">
            <v>37995921</v>
          </cell>
          <cell r="E62">
            <v>92727723</v>
          </cell>
          <cell r="F62">
            <v>53484102</v>
          </cell>
          <cell r="G62">
            <v>8175487</v>
          </cell>
          <cell r="H62">
            <v>1160676</v>
          </cell>
          <cell r="I62">
            <v>9142965</v>
          </cell>
          <cell r="J62">
            <v>1628699</v>
          </cell>
        </row>
        <row r="63">
          <cell r="A63" t="str">
            <v>CLEMENTINAS</v>
          </cell>
          <cell r="B63" t="str">
            <v>(2º Nível) CLEMENTINAS</v>
          </cell>
          <cell r="G63">
            <v>552122</v>
          </cell>
          <cell r="H63">
            <v>462868</v>
          </cell>
          <cell r="I63">
            <v>1453295</v>
          </cell>
          <cell r="J63">
            <v>1254815</v>
          </cell>
        </row>
        <row r="64">
          <cell r="A64" t="str">
            <v>COCOS</v>
          </cell>
          <cell r="B64" t="str">
            <v>(2º Nível) COCOS</v>
          </cell>
          <cell r="C64">
            <v>829995</v>
          </cell>
          <cell r="D64">
            <v>883727</v>
          </cell>
          <cell r="E64">
            <v>997981</v>
          </cell>
          <cell r="F64">
            <v>1082184</v>
          </cell>
          <cell r="G64">
            <v>18587095</v>
          </cell>
          <cell r="H64">
            <v>15376836</v>
          </cell>
          <cell r="I64">
            <v>18299129</v>
          </cell>
          <cell r="J64">
            <v>14574111</v>
          </cell>
        </row>
        <row r="65">
          <cell r="A65" t="str">
            <v>CONSERVAS E PREPARAÇÕES DE FRUTAS (EXCL. SUCOS)</v>
          </cell>
          <cell r="B65" t="str">
            <v>(2º Nível) CONSERVAS E PREPARAÇÕES DE FRUTAS (EXCL. SUCOS)</v>
          </cell>
          <cell r="C65">
            <v>72307903</v>
          </cell>
          <cell r="D65">
            <v>39109806</v>
          </cell>
          <cell r="E65">
            <v>70227311</v>
          </cell>
          <cell r="F65">
            <v>48445747</v>
          </cell>
          <cell r="G65">
            <v>38344650</v>
          </cell>
          <cell r="H65">
            <v>17116849</v>
          </cell>
          <cell r="I65">
            <v>41062351</v>
          </cell>
          <cell r="J65">
            <v>14286246</v>
          </cell>
        </row>
        <row r="66">
          <cell r="A66" t="str">
            <v>COUROS E PELES DE BOVINOS OU EQUÍDEOS</v>
          </cell>
          <cell r="B66" t="str">
            <v>(2º Nível) COUROS E PELES DE BOVINOS OU EQUÍDEOS</v>
          </cell>
          <cell r="C66">
            <v>1091793924</v>
          </cell>
          <cell r="D66">
            <v>461232049</v>
          </cell>
          <cell r="E66">
            <v>1004356397</v>
          </cell>
          <cell r="F66">
            <v>452877446</v>
          </cell>
          <cell r="G66">
            <v>29911196</v>
          </cell>
          <cell r="H66">
            <v>30333830</v>
          </cell>
          <cell r="I66">
            <v>33918382</v>
          </cell>
          <cell r="J66">
            <v>44094540</v>
          </cell>
        </row>
        <row r="67">
          <cell r="A67" t="str">
            <v>COUROS E PELES DE CAPRINOS</v>
          </cell>
          <cell r="B67" t="str">
            <v>(2º Nível) COUROS E PELES DE CAPRINOS</v>
          </cell>
          <cell r="C67">
            <v>1442305</v>
          </cell>
          <cell r="D67">
            <v>214154</v>
          </cell>
          <cell r="E67">
            <v>825165</v>
          </cell>
          <cell r="F67">
            <v>69295</v>
          </cell>
          <cell r="G67">
            <v>895264</v>
          </cell>
          <cell r="H67">
            <v>28460</v>
          </cell>
          <cell r="I67">
            <v>293225</v>
          </cell>
          <cell r="J67">
            <v>5598</v>
          </cell>
        </row>
        <row r="68">
          <cell r="A68" t="str">
            <v>COUROS E PELES DE OUTROS ANIMAIS</v>
          </cell>
          <cell r="B68" t="str">
            <v>(2º Nível) COUROS E PELES DE OUTROS ANIMAIS</v>
          </cell>
          <cell r="C68">
            <v>4786212</v>
          </cell>
          <cell r="D68">
            <v>45150</v>
          </cell>
          <cell r="E68">
            <v>3154150</v>
          </cell>
          <cell r="F68">
            <v>47908</v>
          </cell>
          <cell r="G68">
            <v>385015</v>
          </cell>
          <cell r="H68">
            <v>1355</v>
          </cell>
          <cell r="I68">
            <v>392685</v>
          </cell>
          <cell r="J68">
            <v>20398</v>
          </cell>
        </row>
        <row r="69">
          <cell r="A69" t="str">
            <v>COUROS E PELES DE OVINOS</v>
          </cell>
          <cell r="B69" t="str">
            <v>(2º Nível) COUROS E PELES DE OVINOS</v>
          </cell>
          <cell r="C69">
            <v>3194217</v>
          </cell>
          <cell r="D69">
            <v>110570</v>
          </cell>
          <cell r="E69">
            <v>3694380</v>
          </cell>
          <cell r="F69">
            <v>165296</v>
          </cell>
          <cell r="G69">
            <v>3559392</v>
          </cell>
          <cell r="H69">
            <v>892104</v>
          </cell>
          <cell r="I69">
            <v>1694833</v>
          </cell>
          <cell r="J69">
            <v>771441</v>
          </cell>
        </row>
        <row r="70">
          <cell r="A70" t="str">
            <v>COUROS E PELES DE RÉPTEIS</v>
          </cell>
          <cell r="B70" t="str">
            <v>(2º Nível) COUROS E PELES DE RÉPTEIS</v>
          </cell>
          <cell r="C70">
            <v>93269</v>
          </cell>
          <cell r="D70">
            <v>1937</v>
          </cell>
          <cell r="E70">
            <v>157871</v>
          </cell>
          <cell r="F70">
            <v>4660</v>
          </cell>
          <cell r="G70">
            <v>941241</v>
          </cell>
          <cell r="H70">
            <v>4149</v>
          </cell>
          <cell r="I70">
            <v>152983</v>
          </cell>
          <cell r="J70">
            <v>813</v>
          </cell>
        </row>
        <row r="71">
          <cell r="A71" t="str">
            <v>COUROS E PELES DE SUÍNOS</v>
          </cell>
          <cell r="B71" t="str">
            <v>(2º Nível) COUROS E PELES DE SUÍNOS</v>
          </cell>
          <cell r="C71">
            <v>33041</v>
          </cell>
          <cell r="D71">
            <v>5431</v>
          </cell>
          <cell r="E71">
            <v>0</v>
          </cell>
          <cell r="F71">
            <v>0</v>
          </cell>
          <cell r="G71">
            <v>241928</v>
          </cell>
          <cell r="H71">
            <v>18993</v>
          </cell>
          <cell r="I71">
            <v>177550</v>
          </cell>
          <cell r="J71">
            <v>14726</v>
          </cell>
        </row>
        <row r="72">
          <cell r="A72" t="str">
            <v>CRUSTÁCEOS E MOLUSCOS</v>
          </cell>
          <cell r="B72" t="str">
            <v>(2º Nível) CRUSTÁCEOS E MOLUSCOS</v>
          </cell>
          <cell r="C72">
            <v>95534257</v>
          </cell>
          <cell r="D72">
            <v>3186403</v>
          </cell>
          <cell r="E72">
            <v>79561515</v>
          </cell>
          <cell r="F72">
            <v>3138568</v>
          </cell>
          <cell r="G72">
            <v>35609544</v>
          </cell>
          <cell r="H72">
            <v>7850543</v>
          </cell>
          <cell r="I72">
            <v>22296773</v>
          </cell>
          <cell r="J72">
            <v>5665365</v>
          </cell>
        </row>
        <row r="73">
          <cell r="A73" t="str">
            <v>DAMASCOS</v>
          </cell>
          <cell r="B73" t="str">
            <v>(2º Nível) DAMASCOS</v>
          </cell>
          <cell r="C73">
            <v>119283</v>
          </cell>
          <cell r="D73">
            <v>57938</v>
          </cell>
          <cell r="E73">
            <v>7368</v>
          </cell>
          <cell r="F73">
            <v>885</v>
          </cell>
          <cell r="G73">
            <v>12784021</v>
          </cell>
          <cell r="H73">
            <v>4483770</v>
          </cell>
          <cell r="I73">
            <v>15198330</v>
          </cell>
          <cell r="J73">
            <v>4841006</v>
          </cell>
        </row>
        <row r="74">
          <cell r="A74" t="str">
            <v>DEMAIS  PRODUTOS LÁCTEOS</v>
          </cell>
          <cell r="B74" t="str">
            <v>(2º Nível) DEMAIS  PRODUTOS LÁCTEOS</v>
          </cell>
          <cell r="C74">
            <v>4998803</v>
          </cell>
          <cell r="D74">
            <v>1779763</v>
          </cell>
          <cell r="E74">
            <v>16554951</v>
          </cell>
          <cell r="F74">
            <v>4924372</v>
          </cell>
          <cell r="G74">
            <v>41821070</v>
          </cell>
          <cell r="H74">
            <v>7122674</v>
          </cell>
          <cell r="I74">
            <v>39657952</v>
          </cell>
          <cell r="J74">
            <v>7037638</v>
          </cell>
        </row>
        <row r="75">
          <cell r="A75" t="str">
            <v>DEMAIS AÇÚCARES</v>
          </cell>
          <cell r="B75" t="str">
            <v>(2º Nível) DEMAIS AÇÚCARES</v>
          </cell>
          <cell r="C75">
            <v>17568044</v>
          </cell>
          <cell r="D75">
            <v>44836830</v>
          </cell>
          <cell r="E75">
            <v>14485058</v>
          </cell>
          <cell r="F75">
            <v>39051084</v>
          </cell>
          <cell r="G75">
            <v>46295979</v>
          </cell>
          <cell r="H75">
            <v>43439477</v>
          </cell>
          <cell r="I75">
            <v>56167343</v>
          </cell>
          <cell r="J75">
            <v>52487152</v>
          </cell>
        </row>
        <row r="76">
          <cell r="A76" t="str">
            <v>DEMAIS ÁLCOOIS</v>
          </cell>
          <cell r="B76" t="str">
            <v>(2º Nível) DEMAIS ÁLCOOIS</v>
          </cell>
          <cell r="C76">
            <v>7897906</v>
          </cell>
          <cell r="D76">
            <v>3613449</v>
          </cell>
          <cell r="E76">
            <v>6713260</v>
          </cell>
          <cell r="F76">
            <v>3716317</v>
          </cell>
          <cell r="G76">
            <v>12231117</v>
          </cell>
          <cell r="H76">
            <v>10010229</v>
          </cell>
          <cell r="I76">
            <v>10151927</v>
          </cell>
          <cell r="J76">
            <v>7970288</v>
          </cell>
        </row>
        <row r="77">
          <cell r="A77" t="str">
            <v>DEMAIS CARNES, MIUDEZAS E PREPARAÇÕES</v>
          </cell>
          <cell r="B77" t="str">
            <v>(2º Nível) DEMAIS CARNES, MIUDEZAS E PREPARAÇÕES</v>
          </cell>
          <cell r="C77">
            <v>375737267</v>
          </cell>
          <cell r="D77">
            <v>217266780</v>
          </cell>
          <cell r="E77">
            <v>353291201</v>
          </cell>
          <cell r="F77">
            <v>234442260</v>
          </cell>
          <cell r="G77">
            <v>3219618</v>
          </cell>
          <cell r="H77">
            <v>490503</v>
          </cell>
          <cell r="I77">
            <v>4187315</v>
          </cell>
          <cell r="J77">
            <v>554967</v>
          </cell>
        </row>
        <row r="78">
          <cell r="A78" t="str">
            <v>DEMAIS FIBRAS E PRODUTOS TÊXTEIS</v>
          </cell>
          <cell r="B78" t="str">
            <v>(2º Nível) DEMAIS FIBRAS E PRODUTOS TÊXTEIS</v>
          </cell>
          <cell r="C78">
            <v>51183252</v>
          </cell>
          <cell r="D78">
            <v>38893341</v>
          </cell>
          <cell r="E78">
            <v>48178981</v>
          </cell>
          <cell r="F78">
            <v>41494674</v>
          </cell>
          <cell r="G78">
            <v>18565914</v>
          </cell>
          <cell r="H78">
            <v>15175139</v>
          </cell>
          <cell r="I78">
            <v>14355646</v>
          </cell>
          <cell r="J78">
            <v>11054902</v>
          </cell>
        </row>
        <row r="79">
          <cell r="A79" t="str">
            <v>DEMAIS PRODUTOS APÍCOLAS</v>
          </cell>
          <cell r="B79" t="str">
            <v>(2º Nível) DEMAIS PRODUTOS APÍCOLAS</v>
          </cell>
          <cell r="C79">
            <v>6185476</v>
          </cell>
          <cell r="D79">
            <v>33543</v>
          </cell>
          <cell r="E79">
            <v>8866810</v>
          </cell>
          <cell r="F79">
            <v>59190</v>
          </cell>
          <cell r="G79">
            <v>530</v>
          </cell>
          <cell r="H79">
            <v>0</v>
          </cell>
          <cell r="I79">
            <v>0</v>
          </cell>
          <cell r="J79">
            <v>0</v>
          </cell>
        </row>
        <row r="80">
          <cell r="A80" t="str">
            <v>DURIOES</v>
          </cell>
          <cell r="B80" t="str">
            <v>(2º Nível) DURIOES</v>
          </cell>
          <cell r="C80">
            <v>2448</v>
          </cell>
          <cell r="D80">
            <v>323</v>
          </cell>
          <cell r="E80">
            <v>0</v>
          </cell>
          <cell r="F80">
            <v>0</v>
          </cell>
        </row>
        <row r="81">
          <cell r="A81" t="str">
            <v>ENZIMAS E SEUS CONCENTRADOS</v>
          </cell>
          <cell r="B81" t="str">
            <v>(2º Nível) ENZIMAS E SEUS CONCENTRADOS</v>
          </cell>
          <cell r="C81">
            <v>46501683</v>
          </cell>
          <cell r="D81">
            <v>5819097</v>
          </cell>
          <cell r="E81">
            <v>43893414</v>
          </cell>
          <cell r="F81">
            <v>4979217</v>
          </cell>
          <cell r="G81">
            <v>156839448</v>
          </cell>
          <cell r="H81">
            <v>19247277</v>
          </cell>
          <cell r="I81">
            <v>168583701</v>
          </cell>
          <cell r="J81">
            <v>21400632</v>
          </cell>
        </row>
        <row r="82">
          <cell r="A82" t="str">
            <v>ESPECIARIAS</v>
          </cell>
          <cell r="B82" t="str">
            <v>(2º Nível) ESPECIARIAS</v>
          </cell>
          <cell r="C82">
            <v>223858377</v>
          </cell>
          <cell r="D82">
            <v>113479560</v>
          </cell>
          <cell r="E82">
            <v>276207460</v>
          </cell>
          <cell r="F82">
            <v>127045237</v>
          </cell>
          <cell r="G82">
            <v>42824999</v>
          </cell>
          <cell r="H82">
            <v>19184632</v>
          </cell>
          <cell r="I82">
            <v>55967318</v>
          </cell>
          <cell r="J82">
            <v>27298326</v>
          </cell>
        </row>
        <row r="83">
          <cell r="A83" t="str">
            <v>EXTRATOS DE CAFÉ E SUCEDÂNEOS DO CAFÉ</v>
          </cell>
          <cell r="B83" t="str">
            <v>(2º Nível) EXTRATOS DE CAFÉ E SUCEDÂNEOS DO CAFÉ</v>
          </cell>
          <cell r="C83">
            <v>578718479</v>
          </cell>
          <cell r="D83">
            <v>99981702</v>
          </cell>
          <cell r="E83">
            <v>523586655</v>
          </cell>
          <cell r="F83">
            <v>97483171</v>
          </cell>
          <cell r="G83">
            <v>8145053</v>
          </cell>
          <cell r="H83">
            <v>732162</v>
          </cell>
          <cell r="I83">
            <v>6983567</v>
          </cell>
          <cell r="J83">
            <v>647535</v>
          </cell>
        </row>
        <row r="84">
          <cell r="A84" t="str">
            <v>EXTRATOS TANANTES E TINTORIAIS,  TANINOS E SEUS DERIVADOS,  MAT. CORANTES DE ORIG. VEG.</v>
          </cell>
          <cell r="B84" t="str">
            <v>(2º Nível) EXTRATOS TANANTES E TINTORIAIS,  TANINOS E SEUS DERIVADOS,  MAT. CORANTES DE ORIG. VEG.</v>
          </cell>
          <cell r="C84">
            <v>50738797</v>
          </cell>
          <cell r="D84">
            <v>27740143</v>
          </cell>
          <cell r="E84">
            <v>46873438</v>
          </cell>
          <cell r="F84">
            <v>26495144</v>
          </cell>
          <cell r="G84">
            <v>17775665</v>
          </cell>
          <cell r="H84">
            <v>3301695</v>
          </cell>
          <cell r="I84">
            <v>17471770</v>
          </cell>
          <cell r="J84">
            <v>3302276</v>
          </cell>
        </row>
        <row r="85">
          <cell r="A85" t="str">
            <v>FARELO DE SOJA</v>
          </cell>
          <cell r="B85" t="str">
            <v>(2º Nível) FARELO DE SOJA</v>
          </cell>
          <cell r="C85">
            <v>5674581867</v>
          </cell>
          <cell r="D85">
            <v>16430022337</v>
          </cell>
          <cell r="E85">
            <v>6234538154</v>
          </cell>
          <cell r="F85">
            <v>16937166693</v>
          </cell>
          <cell r="G85">
            <v>1513155</v>
          </cell>
          <cell r="H85">
            <v>3230109</v>
          </cell>
          <cell r="I85">
            <v>2100104</v>
          </cell>
          <cell r="J85">
            <v>5125651</v>
          </cell>
        </row>
        <row r="86">
          <cell r="A86" t="str">
            <v>FIGOS</v>
          </cell>
          <cell r="B86" t="str">
            <v>(2º Nível) FIGOS</v>
          </cell>
          <cell r="C86">
            <v>6612106</v>
          </cell>
          <cell r="D86">
            <v>1386730</v>
          </cell>
          <cell r="E86">
            <v>5030069</v>
          </cell>
          <cell r="F86">
            <v>1242871</v>
          </cell>
          <cell r="G86">
            <v>1315878</v>
          </cell>
          <cell r="H86">
            <v>348052</v>
          </cell>
          <cell r="I86">
            <v>798340</v>
          </cell>
          <cell r="J86">
            <v>223286</v>
          </cell>
        </row>
        <row r="87">
          <cell r="A87" t="str">
            <v>FUMO NÃO MANUFATURADO E DESPERDÍCIOS DE FUMO</v>
          </cell>
          <cell r="B87" t="str">
            <v>(2º Nível) FUMO NÃO MANUFATURADO E DESPERDÍCIOS DE FUMO</v>
          </cell>
          <cell r="C87">
            <v>1837839190</v>
          </cell>
          <cell r="D87">
            <v>489787146</v>
          </cell>
          <cell r="E87">
            <v>1576695803</v>
          </cell>
          <cell r="F87">
            <v>523122577</v>
          </cell>
          <cell r="G87">
            <v>20263746</v>
          </cell>
          <cell r="H87">
            <v>6385819</v>
          </cell>
          <cell r="I87">
            <v>17449185</v>
          </cell>
          <cell r="J87">
            <v>6581568</v>
          </cell>
        </row>
        <row r="88">
          <cell r="A88" t="str">
            <v>GALOS E GALINHAS VIVOS</v>
          </cell>
          <cell r="B88" t="str">
            <v>(2º Nível) GALOS E GALINHAS VIVOS</v>
          </cell>
          <cell r="C88">
            <v>80692471</v>
          </cell>
          <cell r="D88">
            <v>1078164</v>
          </cell>
          <cell r="E88">
            <v>82227990</v>
          </cell>
          <cell r="F88">
            <v>1244720</v>
          </cell>
          <cell r="G88">
            <v>1845674</v>
          </cell>
          <cell r="H88">
            <v>915</v>
          </cell>
          <cell r="I88">
            <v>1129557</v>
          </cell>
          <cell r="J88">
            <v>1285</v>
          </cell>
        </row>
        <row r="89">
          <cell r="A89" t="str">
            <v>GOIABAS</v>
          </cell>
          <cell r="B89" t="str">
            <v>(2º Nível) GOIABAS</v>
          </cell>
          <cell r="C89">
            <v>481674</v>
          </cell>
          <cell r="D89">
            <v>214335</v>
          </cell>
          <cell r="E89">
            <v>647449</v>
          </cell>
          <cell r="F89">
            <v>288361</v>
          </cell>
        </row>
        <row r="90">
          <cell r="A90" t="str">
            <v>GOMAS, RESINAS E DEMAIS SUCOS E EXTRATOS VEGETAIS</v>
          </cell>
          <cell r="B90" t="str">
            <v>(2º Nível) GOMAS, RESINAS E DEMAIS SUCOS E EXTRATOS VEGETAIS</v>
          </cell>
          <cell r="C90">
            <v>143862115</v>
          </cell>
          <cell r="D90">
            <v>52456660</v>
          </cell>
          <cell r="E90">
            <v>127031448</v>
          </cell>
          <cell r="F90">
            <v>53663932</v>
          </cell>
          <cell r="G90">
            <v>134479416</v>
          </cell>
          <cell r="H90">
            <v>12921021</v>
          </cell>
          <cell r="I90">
            <v>141095786</v>
          </cell>
          <cell r="J90">
            <v>14046900</v>
          </cell>
        </row>
        <row r="91">
          <cell r="A91" t="str">
            <v>GORDURAS e OLEOS DE ORIGEM ANIMAL</v>
          </cell>
          <cell r="B91" t="str">
            <v>(2º Nível) GORDURAS e OLEOS DE ORIGEM ANIMAL</v>
          </cell>
          <cell r="C91">
            <v>18505100</v>
          </cell>
          <cell r="D91">
            <v>15556960</v>
          </cell>
          <cell r="E91">
            <v>22600855</v>
          </cell>
          <cell r="F91">
            <v>17064705</v>
          </cell>
          <cell r="G91">
            <v>52894281</v>
          </cell>
          <cell r="H91">
            <v>60802567</v>
          </cell>
          <cell r="I91">
            <v>97617994</v>
          </cell>
          <cell r="J91">
            <v>116603216</v>
          </cell>
        </row>
        <row r="92">
          <cell r="A92" t="str">
            <v>IOGURTE E LEITELHO</v>
          </cell>
          <cell r="B92" t="str">
            <v>(2º Nível) IOGURTE E LEITELHO</v>
          </cell>
          <cell r="C92">
            <v>1118039</v>
          </cell>
          <cell r="D92">
            <v>884660</v>
          </cell>
          <cell r="E92">
            <v>893546</v>
          </cell>
          <cell r="F92">
            <v>730347</v>
          </cell>
          <cell r="G92">
            <v>1685006</v>
          </cell>
          <cell r="H92">
            <v>373965</v>
          </cell>
          <cell r="I92">
            <v>3171946</v>
          </cell>
          <cell r="J92">
            <v>1067089</v>
          </cell>
        </row>
        <row r="93">
          <cell r="A93" t="str">
            <v>KIWIS</v>
          </cell>
          <cell r="B93" t="str">
            <v>(2º Nível) KIWIS</v>
          </cell>
          <cell r="C93">
            <v>133766</v>
          </cell>
          <cell r="D93">
            <v>36114</v>
          </cell>
          <cell r="E93">
            <v>130402</v>
          </cell>
          <cell r="F93">
            <v>40281</v>
          </cell>
          <cell r="G93">
            <v>43976633</v>
          </cell>
          <cell r="H93">
            <v>28588853</v>
          </cell>
          <cell r="I93">
            <v>46076423</v>
          </cell>
          <cell r="J93">
            <v>25976445</v>
          </cell>
        </row>
        <row r="94">
          <cell r="A94" t="str">
            <v>LÃ OU PELOS FINOS E PRODUTOS TÊXTEIS DE LÃ OU PELOS FINOS</v>
          </cell>
          <cell r="B94" t="str">
            <v>(2º Nível) LÃ OU PELOS FINOS E PRODUTOS TÊXTEIS DE LÃ OU PELOS FINOS</v>
          </cell>
          <cell r="C94">
            <v>28158456</v>
          </cell>
          <cell r="D94">
            <v>7604588</v>
          </cell>
          <cell r="E94">
            <v>13516077</v>
          </cell>
          <cell r="F94">
            <v>4652478</v>
          </cell>
          <cell r="G94">
            <v>22129456</v>
          </cell>
          <cell r="H94">
            <v>1405307</v>
          </cell>
          <cell r="I94">
            <v>11182407</v>
          </cell>
          <cell r="J94">
            <v>618315</v>
          </cell>
        </row>
        <row r="95">
          <cell r="A95" t="str">
            <v>LARANJAS</v>
          </cell>
          <cell r="B95" t="str">
            <v>(2º Nível) LARANJAS</v>
          </cell>
          <cell r="C95">
            <v>1504904</v>
          </cell>
          <cell r="D95">
            <v>2775654</v>
          </cell>
          <cell r="E95">
            <v>4813491</v>
          </cell>
          <cell r="F95">
            <v>9709699</v>
          </cell>
          <cell r="G95">
            <v>22690676</v>
          </cell>
          <cell r="H95">
            <v>29793840</v>
          </cell>
          <cell r="I95">
            <v>19425516</v>
          </cell>
          <cell r="J95">
            <v>22110609</v>
          </cell>
        </row>
        <row r="96">
          <cell r="A96" t="str">
            <v>LEITE CONDENSADO E CREME DE LEITE</v>
          </cell>
          <cell r="B96" t="str">
            <v>(2º Nível) LEITE CONDENSADO E CREME DE LEITE</v>
          </cell>
          <cell r="C96">
            <v>29515624</v>
          </cell>
          <cell r="D96">
            <v>15201595</v>
          </cell>
          <cell r="E96">
            <v>34915338</v>
          </cell>
          <cell r="F96">
            <v>19105155</v>
          </cell>
        </row>
        <row r="97">
          <cell r="A97" t="str">
            <v>LEITE FLUIDO E LEITE EM PÓ</v>
          </cell>
          <cell r="B97" t="str">
            <v>(2º Nível) LEITE FLUIDO E LEITE EM PÓ</v>
          </cell>
          <cell r="C97">
            <v>5221795</v>
          </cell>
          <cell r="D97">
            <v>3239759</v>
          </cell>
          <cell r="E97">
            <v>2512121</v>
          </cell>
          <cell r="F97">
            <v>3389967</v>
          </cell>
          <cell r="G97">
            <v>222467010</v>
          </cell>
          <cell r="H97">
            <v>76539053</v>
          </cell>
          <cell r="I97">
            <v>380479826</v>
          </cell>
          <cell r="J97">
            <v>128659546</v>
          </cell>
        </row>
        <row r="98">
          <cell r="A98" t="str">
            <v>LIMÕES E LIMAS</v>
          </cell>
          <cell r="B98" t="str">
            <v>(2º Nível) LIMÕES E LIMAS</v>
          </cell>
          <cell r="C98">
            <v>99120090</v>
          </cell>
          <cell r="D98">
            <v>115603777</v>
          </cell>
          <cell r="E98">
            <v>100799806</v>
          </cell>
          <cell r="F98">
            <v>115500726</v>
          </cell>
          <cell r="G98">
            <v>3231952</v>
          </cell>
          <cell r="H98">
            <v>3237865</v>
          </cell>
          <cell r="I98">
            <v>2402446</v>
          </cell>
          <cell r="J98">
            <v>2508355</v>
          </cell>
        </row>
        <row r="99">
          <cell r="A99" t="str">
            <v>LINHO E PRODUTOS DE LINHO</v>
          </cell>
          <cell r="B99" t="str">
            <v>(2º Nível) LINHO E PRODUTOS DE LINHO</v>
          </cell>
          <cell r="C99">
            <v>1326677</v>
          </cell>
          <cell r="D99">
            <v>77047</v>
          </cell>
          <cell r="E99">
            <v>1529446</v>
          </cell>
          <cell r="F99">
            <v>115581</v>
          </cell>
          <cell r="G99">
            <v>16538007</v>
          </cell>
          <cell r="H99">
            <v>2200846</v>
          </cell>
          <cell r="I99">
            <v>12043900</v>
          </cell>
          <cell r="J99">
            <v>1661730</v>
          </cell>
        </row>
        <row r="100">
          <cell r="A100" t="str">
            <v>MAÇÃS</v>
          </cell>
          <cell r="B100" t="str">
            <v>(2º Nível) MAÇÃS</v>
          </cell>
          <cell r="C100">
            <v>45556307</v>
          </cell>
          <cell r="D100">
            <v>62213241</v>
          </cell>
          <cell r="E100">
            <v>53529990</v>
          </cell>
          <cell r="F100">
            <v>76789751</v>
          </cell>
          <cell r="G100">
            <v>68732521</v>
          </cell>
          <cell r="H100">
            <v>80836695</v>
          </cell>
          <cell r="I100">
            <v>88689989</v>
          </cell>
          <cell r="J100">
            <v>101894363</v>
          </cell>
        </row>
        <row r="101">
          <cell r="A101" t="str">
            <v>MADEIRA</v>
          </cell>
          <cell r="B101" t="str">
            <v>(2º Nível) MADEIRA</v>
          </cell>
          <cell r="C101">
            <v>3372436128</v>
          </cell>
          <cell r="D101">
            <v>7479125253</v>
          </cell>
          <cell r="E101">
            <v>3896049877</v>
          </cell>
          <cell r="F101">
            <v>9198495233</v>
          </cell>
          <cell r="G101">
            <v>131745969</v>
          </cell>
          <cell r="H101">
            <v>110063697</v>
          </cell>
          <cell r="I101">
            <v>135645116</v>
          </cell>
          <cell r="J101">
            <v>111860428</v>
          </cell>
        </row>
        <row r="102">
          <cell r="A102" t="str">
            <v>MAMÕES (PAPAIA)</v>
          </cell>
          <cell r="B102" t="str">
            <v>(2º Nível) MAMÕES (PAPAIA)</v>
          </cell>
          <cell r="C102">
            <v>47346887</v>
          </cell>
          <cell r="D102">
            <v>45896177</v>
          </cell>
          <cell r="E102">
            <v>43189196</v>
          </cell>
          <cell r="F102">
            <v>43722653</v>
          </cell>
        </row>
        <row r="103">
          <cell r="A103" t="str">
            <v>MANGAS</v>
          </cell>
          <cell r="B103" t="str">
            <v>(2º Nível) MANGAS</v>
          </cell>
          <cell r="C103">
            <v>211509663</v>
          </cell>
          <cell r="D103">
            <v>208459545</v>
          </cell>
          <cell r="E103">
            <v>249227636</v>
          </cell>
          <cell r="F103">
            <v>244068812</v>
          </cell>
          <cell r="G103">
            <v>9050</v>
          </cell>
          <cell r="H103">
            <v>1500</v>
          </cell>
          <cell r="I103">
            <v>15213</v>
          </cell>
          <cell r="J103">
            <v>2500</v>
          </cell>
        </row>
        <row r="104">
          <cell r="A104" t="str">
            <v>MANGOSTOES</v>
          </cell>
          <cell r="B104" t="str">
            <v>(2º Nível) MANGOSTOES</v>
          </cell>
          <cell r="C104">
            <v>47756</v>
          </cell>
          <cell r="D104">
            <v>15247</v>
          </cell>
          <cell r="E104">
            <v>1726</v>
          </cell>
          <cell r="F104">
            <v>2050</v>
          </cell>
        </row>
        <row r="105">
          <cell r="A105" t="str">
            <v>MANTEIGA E DEMAIS GORDURAS LÁCTEAS</v>
          </cell>
          <cell r="B105" t="str">
            <v>(2º Nível) MANTEIGA E DEMAIS GORDURAS LÁCTEAS</v>
          </cell>
          <cell r="C105">
            <v>2249458</v>
          </cell>
          <cell r="D105">
            <v>482070</v>
          </cell>
          <cell r="E105">
            <v>1219976</v>
          </cell>
          <cell r="F105">
            <v>286880</v>
          </cell>
          <cell r="G105">
            <v>17717909</v>
          </cell>
          <cell r="H105">
            <v>3144007</v>
          </cell>
          <cell r="I105">
            <v>17666353</v>
          </cell>
          <cell r="J105">
            <v>3769300</v>
          </cell>
        </row>
        <row r="106">
          <cell r="A106" t="str">
            <v>MARMELOS</v>
          </cell>
          <cell r="B106" t="str">
            <v>(2º Nível) MARMELOS</v>
          </cell>
          <cell r="G106">
            <v>50106</v>
          </cell>
          <cell r="H106">
            <v>37926</v>
          </cell>
          <cell r="I106">
            <v>29314</v>
          </cell>
          <cell r="J106">
            <v>28403</v>
          </cell>
        </row>
        <row r="107">
          <cell r="A107" t="str">
            <v>MEL NATURAL</v>
          </cell>
          <cell r="B107" t="str">
            <v>(2º Nível) MEL NATURAL</v>
          </cell>
          <cell r="C107">
            <v>70230060</v>
          </cell>
          <cell r="D107">
            <v>32842425</v>
          </cell>
          <cell r="E107">
            <v>129718092</v>
          </cell>
          <cell r="F107">
            <v>51972258</v>
          </cell>
          <cell r="G107">
            <v>1100</v>
          </cell>
          <cell r="H107">
            <v>16</v>
          </cell>
          <cell r="I107">
            <v>635</v>
          </cell>
          <cell r="J107">
            <v>81</v>
          </cell>
        </row>
        <row r="108">
          <cell r="A108" t="str">
            <v>MELANCIAS</v>
          </cell>
          <cell r="B108" t="str">
            <v>(2º Nível) MELANCIAS</v>
          </cell>
          <cell r="C108">
            <v>38999094</v>
          </cell>
          <cell r="D108">
            <v>93955038</v>
          </cell>
          <cell r="E108">
            <v>46409892</v>
          </cell>
          <cell r="F108">
            <v>110938266</v>
          </cell>
        </row>
        <row r="109">
          <cell r="A109" t="str">
            <v>MELÕES</v>
          </cell>
          <cell r="B109" t="str">
            <v>(2º Nível) MELÕES</v>
          </cell>
          <cell r="C109">
            <v>151520796</v>
          </cell>
          <cell r="D109">
            <v>244704272</v>
          </cell>
          <cell r="E109">
            <v>150358585</v>
          </cell>
          <cell r="F109">
            <v>234436285</v>
          </cell>
        </row>
        <row r="110">
          <cell r="A110" t="str">
            <v>MORANGOS</v>
          </cell>
          <cell r="B110" t="str">
            <v>(2º Nível) MORANGOS</v>
          </cell>
          <cell r="C110">
            <v>482284</v>
          </cell>
          <cell r="D110">
            <v>223165</v>
          </cell>
          <cell r="E110">
            <v>155515</v>
          </cell>
          <cell r="F110">
            <v>47251</v>
          </cell>
          <cell r="G110">
            <v>9506097</v>
          </cell>
          <cell r="H110">
            <v>6460556</v>
          </cell>
          <cell r="I110">
            <v>6079443</v>
          </cell>
          <cell r="J110">
            <v>4304023</v>
          </cell>
        </row>
        <row r="111">
          <cell r="A111" t="str">
            <v>NOZES E CASTANHAS</v>
          </cell>
          <cell r="B111" t="str">
            <v>(2º Nível) NOZES E CASTANHAS</v>
          </cell>
          <cell r="C111">
            <v>157278810</v>
          </cell>
          <cell r="D111">
            <v>27156269</v>
          </cell>
          <cell r="E111">
            <v>118224166</v>
          </cell>
          <cell r="F111">
            <v>25679427</v>
          </cell>
          <cell r="G111">
            <v>100709111</v>
          </cell>
          <cell r="H111">
            <v>19454962</v>
          </cell>
          <cell r="I111">
            <v>84220609</v>
          </cell>
          <cell r="J111">
            <v>15483807</v>
          </cell>
        </row>
        <row r="112">
          <cell r="A112" t="str">
            <v>OLEO DE SOJA</v>
          </cell>
          <cell r="B112" t="str">
            <v>(2º Nível) OLEO DE SOJA</v>
          </cell>
          <cell r="C112">
            <v>734274469</v>
          </cell>
          <cell r="D112">
            <v>1069202460</v>
          </cell>
          <cell r="E112">
            <v>822211798</v>
          </cell>
          <cell r="F112">
            <v>1120489501</v>
          </cell>
          <cell r="G112">
            <v>37619509</v>
          </cell>
          <cell r="H112">
            <v>52933914</v>
          </cell>
          <cell r="I112">
            <v>217839114</v>
          </cell>
          <cell r="J112">
            <v>258017747</v>
          </cell>
        </row>
        <row r="113">
          <cell r="A113" t="str">
            <v>OLEOS ESSENCIAIS</v>
          </cell>
          <cell r="B113" t="str">
            <v>(2º Nível) OLEOS ESSENCIAIS</v>
          </cell>
          <cell r="C113">
            <v>281820787</v>
          </cell>
          <cell r="D113">
            <v>64189682</v>
          </cell>
          <cell r="E113">
            <v>269621999</v>
          </cell>
          <cell r="F113">
            <v>59132322</v>
          </cell>
          <cell r="G113">
            <v>75547237</v>
          </cell>
          <cell r="H113">
            <v>2367980</v>
          </cell>
          <cell r="I113">
            <v>87751384</v>
          </cell>
          <cell r="J113">
            <v>2583530</v>
          </cell>
        </row>
        <row r="114">
          <cell r="A114" t="str">
            <v>OLEOS VEGETAIS</v>
          </cell>
          <cell r="B114" t="str">
            <v>(2º Nível) OLEOS VEGETAIS</v>
          </cell>
          <cell r="C114">
            <v>184396155</v>
          </cell>
          <cell r="D114">
            <v>443133766</v>
          </cell>
          <cell r="E114">
            <v>301383141</v>
          </cell>
          <cell r="F114">
            <v>494999102</v>
          </cell>
          <cell r="G114">
            <v>850238822</v>
          </cell>
          <cell r="H114">
            <v>599802171</v>
          </cell>
          <cell r="I114">
            <v>1058535221</v>
          </cell>
          <cell r="J114">
            <v>788319005</v>
          </cell>
        </row>
        <row r="115">
          <cell r="A115" t="str">
            <v>OSSOS, OSSEÍNAS, CARAPAÇAS E FARINHAS DE CARNE E MIUDEZAS</v>
          </cell>
          <cell r="B115" t="str">
            <v>(2º Nível) OSSOS, OSSEÍNAS, CARAPAÇAS E FARINHAS DE CARNE E MIUDEZAS</v>
          </cell>
          <cell r="C115">
            <v>135556454</v>
          </cell>
          <cell r="D115">
            <v>203364065</v>
          </cell>
          <cell r="E115">
            <v>131054228</v>
          </cell>
          <cell r="F115">
            <v>198070387</v>
          </cell>
          <cell r="G115">
            <v>8199230</v>
          </cell>
          <cell r="H115">
            <v>7658976</v>
          </cell>
          <cell r="I115">
            <v>10372843</v>
          </cell>
          <cell r="J115">
            <v>11443565</v>
          </cell>
        </row>
        <row r="116">
          <cell r="A116" t="str">
            <v>OUTRAS FRUTAS</v>
          </cell>
          <cell r="B116" t="str">
            <v>(2º Nível) OUTRAS FRUTAS</v>
          </cell>
          <cell r="C116">
            <v>18838575</v>
          </cell>
          <cell r="D116">
            <v>10832682</v>
          </cell>
          <cell r="E116">
            <v>19446685</v>
          </cell>
          <cell r="F116">
            <v>8859826</v>
          </cell>
          <cell r="G116">
            <v>63357224</v>
          </cell>
          <cell r="H116">
            <v>47673253</v>
          </cell>
          <cell r="I116">
            <v>37194959</v>
          </cell>
          <cell r="J116">
            <v>22385025</v>
          </cell>
        </row>
        <row r="117">
          <cell r="A117" t="str">
            <v>OUTROS ANIMAIS VIVOS</v>
          </cell>
          <cell r="B117" t="str">
            <v>(2º Nível) OUTROS ANIMAIS VIVOS</v>
          </cell>
          <cell r="C117">
            <v>77303</v>
          </cell>
          <cell r="D117">
            <v>1719</v>
          </cell>
          <cell r="E117">
            <v>128952</v>
          </cell>
          <cell r="F117">
            <v>2295</v>
          </cell>
          <cell r="G117">
            <v>345309</v>
          </cell>
          <cell r="H117">
            <v>378</v>
          </cell>
          <cell r="I117">
            <v>185360</v>
          </cell>
          <cell r="J117">
            <v>373</v>
          </cell>
        </row>
        <row r="118">
          <cell r="A118" t="str">
            <v>OUTROS COUROS E PELES</v>
          </cell>
          <cell r="B118" t="str">
            <v>(2º Nível) OUTROS COUROS E PELES</v>
          </cell>
          <cell r="C118">
            <v>8552205</v>
          </cell>
          <cell r="D118">
            <v>1264987</v>
          </cell>
          <cell r="E118">
            <v>6401107</v>
          </cell>
          <cell r="F118">
            <v>963960</v>
          </cell>
          <cell r="G118">
            <v>2050699</v>
          </cell>
          <cell r="H118">
            <v>461012</v>
          </cell>
          <cell r="I118">
            <v>908654</v>
          </cell>
          <cell r="J118">
            <v>437863</v>
          </cell>
        </row>
        <row r="119">
          <cell r="A119" t="str">
            <v>OUTROS PRODUTOS ALIMENTÍCIOS</v>
          </cell>
          <cell r="B119" t="str">
            <v>(2º Nível) OUTROS PRODUTOS ALIMENTÍCIOS</v>
          </cell>
          <cell r="C119">
            <v>357394830</v>
          </cell>
          <cell r="D119">
            <v>144799632</v>
          </cell>
          <cell r="E119">
            <v>373227465</v>
          </cell>
          <cell r="F119">
            <v>181639251</v>
          </cell>
          <cell r="G119">
            <v>302528060</v>
          </cell>
          <cell r="H119">
            <v>81015617</v>
          </cell>
          <cell r="I119">
            <v>286453178</v>
          </cell>
          <cell r="J119">
            <v>83998898</v>
          </cell>
        </row>
        <row r="120">
          <cell r="A120" t="str">
            <v>OUTROS PRODUTOS DE ORIGEM ANIMAL</v>
          </cell>
          <cell r="B120" t="str">
            <v>(2º Nível) OUTROS PRODUTOS DE ORIGEM ANIMAL</v>
          </cell>
          <cell r="C120">
            <v>180751768</v>
          </cell>
          <cell r="D120">
            <v>76983486</v>
          </cell>
          <cell r="E120">
            <v>198471050</v>
          </cell>
          <cell r="F120">
            <v>87718470</v>
          </cell>
          <cell r="G120">
            <v>13157984</v>
          </cell>
          <cell r="H120">
            <v>17142497</v>
          </cell>
          <cell r="I120">
            <v>15358569</v>
          </cell>
          <cell r="J120">
            <v>18447175</v>
          </cell>
        </row>
        <row r="121">
          <cell r="A121" t="str">
            <v>OUTROS PRODUTOS DE ORIGEM VEGETAL</v>
          </cell>
          <cell r="B121" t="str">
            <v>(2º Nível) OUTROS PRODUTOS DE ORIGEM VEGETAL</v>
          </cell>
          <cell r="C121">
            <v>246341561</v>
          </cell>
          <cell r="D121">
            <v>230323640</v>
          </cell>
          <cell r="E121">
            <v>254703972</v>
          </cell>
          <cell r="F121">
            <v>363292894</v>
          </cell>
          <cell r="G121">
            <v>55666913</v>
          </cell>
          <cell r="H121">
            <v>37837735</v>
          </cell>
          <cell r="I121">
            <v>59119651</v>
          </cell>
          <cell r="J121">
            <v>40977367</v>
          </cell>
        </row>
        <row r="122">
          <cell r="A122" t="str">
            <v>OUTROS PRODUTOS HORTÍCOLAS, LEGUMINOSAS, RAÍZES E TUBÉRCULOS</v>
          </cell>
          <cell r="B122" t="str">
            <v>(2º Nível) OUTROS PRODUTOS HORTÍCOLAS, LEGUMINOSAS, RAÍZES E TUBÉRCULOS</v>
          </cell>
          <cell r="C122">
            <v>114658</v>
          </cell>
          <cell r="D122">
            <v>92853</v>
          </cell>
          <cell r="E122">
            <v>240451</v>
          </cell>
          <cell r="F122">
            <v>216062</v>
          </cell>
          <cell r="G122">
            <v>150066</v>
          </cell>
          <cell r="H122">
            <v>2559221</v>
          </cell>
          <cell r="I122">
            <v>34507</v>
          </cell>
          <cell r="J122">
            <v>176434</v>
          </cell>
        </row>
        <row r="123">
          <cell r="A123" t="str">
            <v>OUTROS SUCOS</v>
          </cell>
          <cell r="B123" t="str">
            <v>(2º Nível) OUTROS SUCOS</v>
          </cell>
          <cell r="C123">
            <v>4587549</v>
          </cell>
          <cell r="D123">
            <v>2095764</v>
          </cell>
          <cell r="E123">
            <v>2565542</v>
          </cell>
          <cell r="F123">
            <v>1731314</v>
          </cell>
          <cell r="G123">
            <v>1403388</v>
          </cell>
          <cell r="H123">
            <v>719696</v>
          </cell>
          <cell r="I123">
            <v>1559818</v>
          </cell>
          <cell r="J123">
            <v>766919</v>
          </cell>
        </row>
        <row r="124">
          <cell r="A124" t="str">
            <v>OVINOS E CAPRINOS VIVOS</v>
          </cell>
          <cell r="B124" t="str">
            <v>(2º Nível) OVINOS E CAPRINOS VIVOS</v>
          </cell>
          <cell r="C124">
            <v>7</v>
          </cell>
          <cell r="D124">
            <v>1</v>
          </cell>
          <cell r="E124">
            <v>0</v>
          </cell>
          <cell r="F124">
            <v>0</v>
          </cell>
          <cell r="G124">
            <v>41136</v>
          </cell>
          <cell r="H124">
            <v>2679</v>
          </cell>
          <cell r="I124">
            <v>0</v>
          </cell>
          <cell r="J124">
            <v>0</v>
          </cell>
        </row>
        <row r="125">
          <cell r="A125" t="str">
            <v>OVOS E GEMAS</v>
          </cell>
          <cell r="B125" t="str">
            <v>(2º Nível) OVOS E GEMAS</v>
          </cell>
          <cell r="C125">
            <v>60861166</v>
          </cell>
          <cell r="D125">
            <v>17921762</v>
          </cell>
          <cell r="E125">
            <v>48162785</v>
          </cell>
          <cell r="F125">
            <v>16952644</v>
          </cell>
          <cell r="G125">
            <v>45460638</v>
          </cell>
          <cell r="H125">
            <v>427327</v>
          </cell>
          <cell r="I125">
            <v>45211224</v>
          </cell>
          <cell r="J125">
            <v>292643</v>
          </cell>
        </row>
        <row r="126">
          <cell r="A126" t="str">
            <v>PAPEL</v>
          </cell>
          <cell r="B126" t="str">
            <v>(2º Nível) PAPEL</v>
          </cell>
          <cell r="C126">
            <v>1971410894</v>
          </cell>
          <cell r="D126">
            <v>2199260290</v>
          </cell>
          <cell r="E126">
            <v>1671705288</v>
          </cell>
          <cell r="F126">
            <v>2044930848</v>
          </cell>
          <cell r="G126">
            <v>838325587</v>
          </cell>
          <cell r="H126">
            <v>710517419</v>
          </cell>
          <cell r="I126">
            <v>705979588</v>
          </cell>
          <cell r="J126">
            <v>607389365</v>
          </cell>
        </row>
        <row r="127">
          <cell r="A127" t="str">
            <v>PATOS VIVOS</v>
          </cell>
          <cell r="B127" t="str">
            <v>(2º Nível) PATOS VIVOS</v>
          </cell>
          <cell r="C127">
            <v>70</v>
          </cell>
          <cell r="D127">
            <v>20</v>
          </cell>
          <cell r="E127">
            <v>0</v>
          </cell>
          <cell r="F127">
            <v>0</v>
          </cell>
          <cell r="G127">
            <v>54922</v>
          </cell>
          <cell r="H127">
            <v>802</v>
          </cell>
          <cell r="I127">
            <v>43484</v>
          </cell>
          <cell r="J127">
            <v>584</v>
          </cell>
        </row>
        <row r="128">
          <cell r="A128" t="str">
            <v>PEIXES</v>
          </cell>
          <cell r="B128" t="str">
            <v>(2º Nível) PEIXES</v>
          </cell>
          <cell r="C128">
            <v>195642214</v>
          </cell>
          <cell r="D128">
            <v>40193005</v>
          </cell>
          <cell r="E128">
            <v>168930958</v>
          </cell>
          <cell r="F128">
            <v>39151802</v>
          </cell>
          <cell r="G128">
            <v>1147032631</v>
          </cell>
          <cell r="H128">
            <v>309253417</v>
          </cell>
          <cell r="I128">
            <v>786962620</v>
          </cell>
          <cell r="J128">
            <v>280409779</v>
          </cell>
        </row>
        <row r="129">
          <cell r="A129" t="str">
            <v>PENAS, PELES, CERDAS E PÊLOS ANIMAIS</v>
          </cell>
          <cell r="B129" t="str">
            <v>(2º Nível) PENAS, PELES, CERDAS E PÊLOS ANIMAIS</v>
          </cell>
          <cell r="C129">
            <v>4813943</v>
          </cell>
          <cell r="D129">
            <v>11464415</v>
          </cell>
          <cell r="E129">
            <v>5014785</v>
          </cell>
          <cell r="F129">
            <v>11894400</v>
          </cell>
          <cell r="G129">
            <v>3242767</v>
          </cell>
          <cell r="H129">
            <v>829899</v>
          </cell>
          <cell r="I129">
            <v>3176960</v>
          </cell>
          <cell r="J129">
            <v>762999</v>
          </cell>
        </row>
        <row r="130">
          <cell r="A130" t="str">
            <v>PÊRAS</v>
          </cell>
          <cell r="B130" t="str">
            <v>(2º Nível) PÊRAS</v>
          </cell>
          <cell r="C130">
            <v>207655</v>
          </cell>
          <cell r="D130">
            <v>87761</v>
          </cell>
          <cell r="E130">
            <v>179521</v>
          </cell>
          <cell r="F130">
            <v>82891</v>
          </cell>
          <cell r="G130">
            <v>122180635</v>
          </cell>
          <cell r="H130">
            <v>151572907</v>
          </cell>
          <cell r="I130">
            <v>101318068</v>
          </cell>
          <cell r="J130">
            <v>135845538</v>
          </cell>
        </row>
        <row r="131">
          <cell r="A131" t="str">
            <v>PERUS VIVOS</v>
          </cell>
          <cell r="B131" t="str">
            <v>(2º Nível) PERUS VIVOS</v>
          </cell>
          <cell r="C131">
            <v>40</v>
          </cell>
          <cell r="D131">
            <v>10</v>
          </cell>
          <cell r="E131">
            <v>0</v>
          </cell>
          <cell r="F131">
            <v>0</v>
          </cell>
        </row>
        <row r="132">
          <cell r="A132" t="str">
            <v>PÊSSEGOS</v>
          </cell>
          <cell r="B132" t="str">
            <v>(2º Nível) PÊSSEGOS</v>
          </cell>
          <cell r="C132">
            <v>701538</v>
          </cell>
          <cell r="D132">
            <v>643606</v>
          </cell>
          <cell r="E132">
            <v>2067052</v>
          </cell>
          <cell r="F132">
            <v>2070225</v>
          </cell>
          <cell r="G132">
            <v>16221115</v>
          </cell>
          <cell r="H132">
            <v>14441182</v>
          </cell>
          <cell r="I132">
            <v>10287641</v>
          </cell>
          <cell r="J132">
            <v>8501868</v>
          </cell>
        </row>
        <row r="133">
          <cell r="A133" t="str">
            <v>PLANTAS E PARTES PARA INDÚSTRIA, MEDICINA OU PERFUMARIA</v>
          </cell>
          <cell r="B133" t="str">
            <v>(2º Nível) PLANTAS E PARTES PARA INDÚSTRIA, MEDICINA OU PERFUMARIA</v>
          </cell>
          <cell r="C133">
            <v>10795757</v>
          </cell>
          <cell r="D133">
            <v>1570554</v>
          </cell>
          <cell r="E133">
            <v>9589220</v>
          </cell>
          <cell r="F133">
            <v>1564967</v>
          </cell>
          <cell r="G133">
            <v>62448610</v>
          </cell>
          <cell r="H133">
            <v>12161644</v>
          </cell>
          <cell r="I133">
            <v>59043670</v>
          </cell>
          <cell r="J133">
            <v>16533619</v>
          </cell>
        </row>
        <row r="134">
          <cell r="A134" t="str">
            <v>PLANTAS VIVAS NÃO ORNAMENTAIS</v>
          </cell>
          <cell r="B134" t="str">
            <v>(2º Nível) PLANTAS VIVAS NÃO ORNAMENTAIS</v>
          </cell>
          <cell r="C134">
            <v>955227</v>
          </cell>
          <cell r="D134">
            <v>225738</v>
          </cell>
          <cell r="E134">
            <v>1226138</v>
          </cell>
          <cell r="F134">
            <v>592516</v>
          </cell>
          <cell r="G134">
            <v>9497844</v>
          </cell>
          <cell r="H134">
            <v>1058535</v>
          </cell>
          <cell r="I134">
            <v>11038315</v>
          </cell>
          <cell r="J134">
            <v>1043715</v>
          </cell>
        </row>
        <row r="135">
          <cell r="A135" t="str">
            <v>POMELOS</v>
          </cell>
          <cell r="B135" t="str">
            <v>(2º Nível) POMELOS</v>
          </cell>
          <cell r="C135">
            <v>35649</v>
          </cell>
          <cell r="D135">
            <v>11125</v>
          </cell>
          <cell r="E135">
            <v>26276</v>
          </cell>
          <cell r="F135">
            <v>8929</v>
          </cell>
          <cell r="G135">
            <v>371304</v>
          </cell>
          <cell r="H135">
            <v>352443</v>
          </cell>
          <cell r="I135">
            <v>302682</v>
          </cell>
          <cell r="J135">
            <v>262157</v>
          </cell>
        </row>
        <row r="136">
          <cell r="A136" t="str">
            <v>PREPARAÇÕES A BASE DE CEREAIS</v>
          </cell>
          <cell r="B136" t="str">
            <v>(2º Nível) PREPARAÇÕES A BASE DE CEREAIS</v>
          </cell>
          <cell r="C136">
            <v>224007310</v>
          </cell>
          <cell r="D136">
            <v>133523927</v>
          </cell>
          <cell r="E136">
            <v>292371077</v>
          </cell>
          <cell r="F136">
            <v>205115770</v>
          </cell>
          <cell r="G136">
            <v>205465247</v>
          </cell>
          <cell r="H136">
            <v>77543361</v>
          </cell>
          <cell r="I136">
            <v>192799791</v>
          </cell>
          <cell r="J136">
            <v>68212166</v>
          </cell>
        </row>
        <row r="137">
          <cell r="A137" t="str">
            <v>PREPARAÇÕES E CONSERVAS DE PEIXES, CRUSTÁCEOS E MOLUSCOS</v>
          </cell>
          <cell r="B137" t="str">
            <v>(2º Nível) PREPARAÇÕES E CONSERVAS DE PEIXES, CRUSTÁCEOS E MOLUSCOS</v>
          </cell>
          <cell r="C137">
            <v>10066532</v>
          </cell>
          <cell r="D137">
            <v>2767502</v>
          </cell>
          <cell r="E137">
            <v>14681133</v>
          </cell>
          <cell r="F137">
            <v>4182397</v>
          </cell>
          <cell r="G137">
            <v>45960735</v>
          </cell>
          <cell r="H137">
            <v>14435353</v>
          </cell>
          <cell r="I137">
            <v>42544227</v>
          </cell>
          <cell r="J137">
            <v>15157873</v>
          </cell>
        </row>
        <row r="138">
          <cell r="A138" t="str">
            <v>PREPARAÇÕES P/ ELABORAÇÃO DE BEBIDAS</v>
          </cell>
          <cell r="B138" t="str">
            <v>(2º Nível) PREPARAÇÕES P/ ELABORAÇÃO DE BEBIDAS</v>
          </cell>
          <cell r="C138">
            <v>211622629</v>
          </cell>
          <cell r="D138">
            <v>13522414</v>
          </cell>
          <cell r="E138">
            <v>154516348</v>
          </cell>
          <cell r="F138">
            <v>12825731</v>
          </cell>
          <cell r="G138">
            <v>54230826</v>
          </cell>
          <cell r="H138">
            <v>6492696</v>
          </cell>
          <cell r="I138">
            <v>54367000</v>
          </cell>
          <cell r="J138">
            <v>6196631</v>
          </cell>
        </row>
        <row r="139">
          <cell r="A139" t="str">
            <v>PRODUTOS ANIMAIS PARA PREPARAÇÕES DE PRODUTOS FARMACEUT.</v>
          </cell>
          <cell r="B139" t="str">
            <v>(2º Nível) PRODUTOS ANIMAIS PARA PREPARAÇÕES DE PRODUTOS FARMACEUT.</v>
          </cell>
          <cell r="C139">
            <v>77323275</v>
          </cell>
          <cell r="D139">
            <v>1716397</v>
          </cell>
          <cell r="E139">
            <v>92829563</v>
          </cell>
          <cell r="F139">
            <v>1979647</v>
          </cell>
          <cell r="G139">
            <v>42053558</v>
          </cell>
          <cell r="H139">
            <v>2727972</v>
          </cell>
          <cell r="I139">
            <v>30643277</v>
          </cell>
          <cell r="J139">
            <v>5250378</v>
          </cell>
        </row>
        <row r="140">
          <cell r="A140" t="str">
            <v>PRODUTOS DE CONFEITARIA</v>
          </cell>
          <cell r="B140" t="str">
            <v>(2º Nível) PRODUTOS DE CONFEITARIA</v>
          </cell>
          <cell r="C140">
            <v>151650657</v>
          </cell>
          <cell r="D140">
            <v>90839443</v>
          </cell>
          <cell r="E140">
            <v>137312211</v>
          </cell>
          <cell r="F140">
            <v>89414192</v>
          </cell>
          <cell r="G140">
            <v>48018682</v>
          </cell>
          <cell r="H140">
            <v>9681687</v>
          </cell>
          <cell r="I140">
            <v>27609611</v>
          </cell>
          <cell r="J140">
            <v>5329946</v>
          </cell>
        </row>
        <row r="141">
          <cell r="A141" t="str">
            <v>PRODUTOS DE COURO E PELETERIA</v>
          </cell>
          <cell r="B141" t="str">
            <v>(2º Nível) PRODUTOS DE COURO E PELETERIA</v>
          </cell>
          <cell r="C141">
            <v>390735983</v>
          </cell>
          <cell r="D141">
            <v>13229275</v>
          </cell>
          <cell r="E141">
            <v>254949224</v>
          </cell>
          <cell r="F141">
            <v>10603137</v>
          </cell>
          <cell r="G141">
            <v>125904440</v>
          </cell>
          <cell r="H141">
            <v>3239612</v>
          </cell>
          <cell r="I141">
            <v>83415464</v>
          </cell>
          <cell r="J141">
            <v>2135934</v>
          </cell>
        </row>
        <row r="142">
          <cell r="A142" t="str">
            <v>PRODUTOS DE FLORICULTURA</v>
          </cell>
          <cell r="B142" t="str">
            <v>(2º Nível) PRODUTOS DE FLORICULTURA</v>
          </cell>
          <cell r="C142">
            <v>10428526</v>
          </cell>
          <cell r="D142">
            <v>3057830</v>
          </cell>
          <cell r="E142">
            <v>12286710</v>
          </cell>
          <cell r="F142">
            <v>3062881</v>
          </cell>
          <cell r="G142">
            <v>36267604</v>
          </cell>
          <cell r="H142">
            <v>4011434</v>
          </cell>
          <cell r="I142">
            <v>27491348</v>
          </cell>
          <cell r="J142">
            <v>2131402</v>
          </cell>
        </row>
        <row r="143">
          <cell r="A143" t="str">
            <v>PRODUTOS DIVERSOS DA INDÚSTRIA QUÍMICA, DE ORIGEM VEGETAL</v>
          </cell>
          <cell r="B143" t="str">
            <v>(2º Nível) PRODUTOS DIVERSOS DA INDÚSTRIA QUÍMICA, DE ORIGEM VEGETAL</v>
          </cell>
          <cell r="C143">
            <v>197370437</v>
          </cell>
          <cell r="D143">
            <v>135154209</v>
          </cell>
          <cell r="E143">
            <v>183674729</v>
          </cell>
          <cell r="F143">
            <v>153392963</v>
          </cell>
          <cell r="G143">
            <v>14853365</v>
          </cell>
          <cell r="H143">
            <v>5893431</v>
          </cell>
          <cell r="I143">
            <v>13775307</v>
          </cell>
          <cell r="J143">
            <v>4525530</v>
          </cell>
        </row>
        <row r="144">
          <cell r="A144" t="str">
            <v>PRODUTOS DO CACAU</v>
          </cell>
          <cell r="B144" t="str">
            <v>(2º Nível) PRODUTOS DO CACAU</v>
          </cell>
          <cell r="C144">
            <v>299667858</v>
          </cell>
          <cell r="D144">
            <v>77063930</v>
          </cell>
          <cell r="E144">
            <v>311084195</v>
          </cell>
          <cell r="F144">
            <v>82178276</v>
          </cell>
          <cell r="G144">
            <v>187438568</v>
          </cell>
          <cell r="H144">
            <v>51160694</v>
          </cell>
          <cell r="I144">
            <v>201155067</v>
          </cell>
          <cell r="J144">
            <v>64043615</v>
          </cell>
        </row>
        <row r="145">
          <cell r="A145" t="str">
            <v>PRODUTOS DO FUMO MANUFATURADOS</v>
          </cell>
          <cell r="B145" t="str">
            <v>(2º Nível) PRODUTOS DO FUMO MANUFATURADOS</v>
          </cell>
          <cell r="C145">
            <v>97605315</v>
          </cell>
          <cell r="D145">
            <v>21806722</v>
          </cell>
          <cell r="E145">
            <v>128034888</v>
          </cell>
          <cell r="F145">
            <v>31126271</v>
          </cell>
          <cell r="G145">
            <v>32656657</v>
          </cell>
          <cell r="H145">
            <v>4912778</v>
          </cell>
          <cell r="I145">
            <v>30452536</v>
          </cell>
          <cell r="J145">
            <v>4213535</v>
          </cell>
        </row>
        <row r="146">
          <cell r="A146" t="str">
            <v>PRODUTOS E SUBPRODUTOS DA INDÚSTRIA DE MOAGEM</v>
          </cell>
          <cell r="B146" t="str">
            <v>(2º Nível) PRODUTOS E SUBPRODUTOS DA INDÚSTRIA DE MOAGEM</v>
          </cell>
          <cell r="C146">
            <v>104538390</v>
          </cell>
          <cell r="D146">
            <v>337063409</v>
          </cell>
          <cell r="E146">
            <v>135769655</v>
          </cell>
          <cell r="F146">
            <v>336635417</v>
          </cell>
          <cell r="G146">
            <v>678008045</v>
          </cell>
          <cell r="H146">
            <v>1471073722</v>
          </cell>
          <cell r="I146">
            <v>747419997</v>
          </cell>
          <cell r="J146">
            <v>1649969826</v>
          </cell>
        </row>
        <row r="147">
          <cell r="A147" t="str">
            <v>PRODUTOS HORTÍCOLAS, LEGUMINOSAS, RAÍZES E TUBÉRCULOS CONGELADOS</v>
          </cell>
          <cell r="B147" t="str">
            <v>(2º Nível) PRODUTOS HORTÍCOLAS, LEGUMINOSAS, RAÍZES E TUBÉRCULOS CONGELADOS</v>
          </cell>
          <cell r="C147">
            <v>500995</v>
          </cell>
          <cell r="D147">
            <v>719800</v>
          </cell>
          <cell r="E147">
            <v>538223</v>
          </cell>
          <cell r="F147">
            <v>1025096</v>
          </cell>
          <cell r="G147">
            <v>22915350</v>
          </cell>
          <cell r="H147">
            <v>22248797</v>
          </cell>
          <cell r="I147">
            <v>21450267</v>
          </cell>
          <cell r="J147">
            <v>19710187</v>
          </cell>
        </row>
        <row r="148">
          <cell r="A148" t="str">
            <v>PRODUTOS HORTÍCOLAS, LEGUMINOSAS, RAÍZES E TUBÉRCULOS FRESCOS OU REFRIGERADOS</v>
          </cell>
          <cell r="B148" t="str">
            <v>(2º Nível) PRODUTOS HORTÍCOLAS, LEGUMINOSAS, RAÍZES E TUBÉRCULOS FRESCOS OU REFRIGERADOS</v>
          </cell>
          <cell r="C148">
            <v>22626591</v>
          </cell>
          <cell r="D148">
            <v>49911463</v>
          </cell>
          <cell r="E148">
            <v>40136032</v>
          </cell>
          <cell r="F148">
            <v>87204900</v>
          </cell>
          <cell r="G148">
            <v>330747237</v>
          </cell>
          <cell r="H148">
            <v>386171152</v>
          </cell>
          <cell r="I148">
            <v>284185006</v>
          </cell>
          <cell r="J148">
            <v>417195285</v>
          </cell>
        </row>
        <row r="149">
          <cell r="A149" t="str">
            <v>PRODUTOS HORTÍCOLAS, LEGUMINOSAS, RAÍZES E TUBÉRCULOS PREPARADOS OU CONSERVADOS</v>
          </cell>
          <cell r="B149" t="str">
            <v>(2º Nível) PRODUTOS HORTÍCOLAS, LEGUMINOSAS, RAÍZES E TUBÉRCULOS PREPARADOS OU CONSERVADOS</v>
          </cell>
          <cell r="C149">
            <v>57498443</v>
          </cell>
          <cell r="D149">
            <v>56105712</v>
          </cell>
          <cell r="E149">
            <v>78048019</v>
          </cell>
          <cell r="F149">
            <v>82962212</v>
          </cell>
          <cell r="G149">
            <v>553300438</v>
          </cell>
          <cell r="H149">
            <v>607378163</v>
          </cell>
          <cell r="I149">
            <v>490409602</v>
          </cell>
          <cell r="J149">
            <v>601532364</v>
          </cell>
        </row>
        <row r="150">
          <cell r="A150" t="str">
            <v>PRODUTOS HORTÍCOLAS, LEGUMINOSAS, RAÍZES E TUBÉRCULOS SECOS</v>
          </cell>
          <cell r="B150" t="str">
            <v>(2º Nível) PRODUTOS HORTÍCOLAS, LEGUMINOSAS, RAÍZES E TUBÉRCULOS SECOS</v>
          </cell>
          <cell r="C150">
            <v>109515784</v>
          </cell>
          <cell r="D150">
            <v>152644738</v>
          </cell>
          <cell r="E150">
            <v>169938394</v>
          </cell>
          <cell r="F150">
            <v>198341251</v>
          </cell>
          <cell r="G150">
            <v>143085318</v>
          </cell>
          <cell r="H150">
            <v>194872330</v>
          </cell>
          <cell r="I150">
            <v>164684268</v>
          </cell>
          <cell r="J150">
            <v>205192168</v>
          </cell>
        </row>
        <row r="151">
          <cell r="A151" t="str">
            <v>PSITACIFORMES (INCL.OS PAPAGAIOS,AS ARARAS,ETC) VIVOS</v>
          </cell>
          <cell r="B151" t="str">
            <v>(2º Nível) PSITACIFORMES (INCL.OS PAPAGAIOS,AS ARARAS,ETC) VIVOS</v>
          </cell>
          <cell r="C151">
            <v>119412</v>
          </cell>
          <cell r="D151">
            <v>12</v>
          </cell>
          <cell r="E151">
            <v>77945</v>
          </cell>
          <cell r="F151">
            <v>11</v>
          </cell>
          <cell r="G151">
            <v>19997</v>
          </cell>
          <cell r="H151">
            <v>76</v>
          </cell>
          <cell r="I151">
            <v>9507</v>
          </cell>
          <cell r="J151">
            <v>53</v>
          </cell>
        </row>
        <row r="152">
          <cell r="A152" t="str">
            <v>QUEIJOS</v>
          </cell>
          <cell r="B152" t="str">
            <v>(2º Nível) QUEIJOS</v>
          </cell>
          <cell r="C152">
            <v>16573769</v>
          </cell>
          <cell r="D152">
            <v>3298947</v>
          </cell>
          <cell r="E152">
            <v>20464941</v>
          </cell>
          <cell r="F152">
            <v>4478687</v>
          </cell>
          <cell r="G152">
            <v>116472324</v>
          </cell>
          <cell r="H152">
            <v>27465783</v>
          </cell>
          <cell r="I152">
            <v>131606257</v>
          </cell>
          <cell r="J152">
            <v>32789217</v>
          </cell>
        </row>
        <row r="153">
          <cell r="A153" t="str">
            <v>RAÇÕES PARA ANIMAIS DOMÉSTICOS</v>
          </cell>
          <cell r="B153" t="str">
            <v>(2º Nível) RAÇÕES PARA ANIMAIS DOMÉSTICOS</v>
          </cell>
          <cell r="C153">
            <v>271546155</v>
          </cell>
          <cell r="D153">
            <v>277537161</v>
          </cell>
          <cell r="E153">
            <v>342138405</v>
          </cell>
          <cell r="F153">
            <v>356091169</v>
          </cell>
          <cell r="G153">
            <v>287795506</v>
          </cell>
          <cell r="H153">
            <v>141833897</v>
          </cell>
          <cell r="I153">
            <v>334793627</v>
          </cell>
          <cell r="J153">
            <v>172841367</v>
          </cell>
        </row>
        <row r="154">
          <cell r="A154" t="str">
            <v>RÉPTEIS VIVOS</v>
          </cell>
          <cell r="B154" t="str">
            <v>(2º Nível) RÉPTEIS VIVOS</v>
          </cell>
          <cell r="C154">
            <v>175716</v>
          </cell>
          <cell r="D154">
            <v>489</v>
          </cell>
          <cell r="E154">
            <v>143963</v>
          </cell>
          <cell r="F154">
            <v>471</v>
          </cell>
          <cell r="G154">
            <v>0</v>
          </cell>
          <cell r="H154">
            <v>0</v>
          </cell>
          <cell r="I154">
            <v>3853</v>
          </cell>
          <cell r="J154">
            <v>10</v>
          </cell>
        </row>
        <row r="155">
          <cell r="A155" t="str">
            <v>SEDA E PRODUTOS DE SEDA</v>
          </cell>
          <cell r="B155" t="str">
            <v>(2º Nível) SEDA E PRODUTOS DE SEDA</v>
          </cell>
          <cell r="C155">
            <v>29263316</v>
          </cell>
          <cell r="D155">
            <v>560565</v>
          </cell>
          <cell r="E155">
            <v>18426314</v>
          </cell>
          <cell r="F155">
            <v>481401</v>
          </cell>
          <cell r="G155">
            <v>10859896</v>
          </cell>
          <cell r="H155">
            <v>78399</v>
          </cell>
          <cell r="I155">
            <v>5741035</v>
          </cell>
          <cell r="J155">
            <v>36946</v>
          </cell>
        </row>
        <row r="156">
          <cell r="A156" t="str">
            <v>SEMEN E EMBRIÕES</v>
          </cell>
          <cell r="B156" t="str">
            <v>(2º Nível) SEMEN E EMBRIÕES</v>
          </cell>
          <cell r="C156">
            <v>2971276</v>
          </cell>
          <cell r="D156">
            <v>364</v>
          </cell>
          <cell r="E156">
            <v>3375910</v>
          </cell>
          <cell r="F156">
            <v>356</v>
          </cell>
          <cell r="G156">
            <v>33447283</v>
          </cell>
          <cell r="H156">
            <v>7495</v>
          </cell>
          <cell r="I156">
            <v>38924189</v>
          </cell>
          <cell r="J156">
            <v>8607</v>
          </cell>
        </row>
        <row r="157">
          <cell r="A157" t="str">
            <v>SEMENTES</v>
          </cell>
          <cell r="B157" t="str">
            <v>(2º Nível) SEMENTES</v>
          </cell>
          <cell r="C157">
            <v>145004484</v>
          </cell>
          <cell r="D157">
            <v>44004790</v>
          </cell>
          <cell r="E157">
            <v>148178564</v>
          </cell>
          <cell r="F157">
            <v>60856312</v>
          </cell>
          <cell r="G157">
            <v>126740725</v>
          </cell>
          <cell r="H157">
            <v>16761553</v>
          </cell>
          <cell r="I157">
            <v>127173686</v>
          </cell>
          <cell r="J157">
            <v>16754317</v>
          </cell>
        </row>
        <row r="158">
          <cell r="A158" t="str">
            <v>SEMENTES E FARELOS DE OLEAGINOSAS (EXCLUI SOJA)</v>
          </cell>
          <cell r="B158" t="str">
            <v>(2º Nível) SEMENTES E FARELOS DE OLEAGINOSAS (EXCLUI SOJA)</v>
          </cell>
          <cell r="C158">
            <v>43139494</v>
          </cell>
          <cell r="D158">
            <v>73384676</v>
          </cell>
          <cell r="E158">
            <v>90300874</v>
          </cell>
          <cell r="F158">
            <v>114783075</v>
          </cell>
          <cell r="G158">
            <v>20546180</v>
          </cell>
          <cell r="H158">
            <v>19331644</v>
          </cell>
          <cell r="I158">
            <v>23790654</v>
          </cell>
          <cell r="J158">
            <v>25050470</v>
          </cell>
        </row>
        <row r="159">
          <cell r="A159" t="str">
            <v>SISAL E PRODUTOS DE SISAL</v>
          </cell>
          <cell r="B159" t="str">
            <v>(2º Nível) SISAL E PRODUTOS DE SISAL</v>
          </cell>
          <cell r="C159">
            <v>31746570</v>
          </cell>
          <cell r="D159">
            <v>17984930</v>
          </cell>
          <cell r="E159">
            <v>28941684</v>
          </cell>
          <cell r="F159">
            <v>19476482</v>
          </cell>
          <cell r="G159">
            <v>167314</v>
          </cell>
          <cell r="H159">
            <v>87454</v>
          </cell>
          <cell r="I159">
            <v>192014</v>
          </cell>
          <cell r="J159">
            <v>31398</v>
          </cell>
        </row>
        <row r="160">
          <cell r="A160" t="str">
            <v>SOJA EM GRÃOS</v>
          </cell>
          <cell r="B160" t="str">
            <v>(2º Nível) SOJA EM GRÃOS</v>
          </cell>
          <cell r="C160">
            <v>26349027294</v>
          </cell>
          <cell r="D160">
            <v>75392578525</v>
          </cell>
          <cell r="E160">
            <v>29042218668</v>
          </cell>
          <cell r="F160">
            <v>82088247265</v>
          </cell>
          <cell r="G160">
            <v>61165668</v>
          </cell>
          <cell r="H160">
            <v>195373781</v>
          </cell>
          <cell r="I160">
            <v>319709262</v>
          </cell>
          <cell r="J160">
            <v>927841402</v>
          </cell>
        </row>
        <row r="161">
          <cell r="A161" t="str">
            <v>SORO DE LEITE</v>
          </cell>
          <cell r="B161" t="str">
            <v>(2º Nível) SORO DE LEITE</v>
          </cell>
          <cell r="C161">
            <v>589937</v>
          </cell>
          <cell r="D161">
            <v>520148</v>
          </cell>
          <cell r="E161">
            <v>283399</v>
          </cell>
          <cell r="F161">
            <v>302495</v>
          </cell>
          <cell r="G161">
            <v>24525917</v>
          </cell>
          <cell r="H161">
            <v>16211998</v>
          </cell>
          <cell r="I161">
            <v>27773748</v>
          </cell>
          <cell r="J161">
            <v>18984928</v>
          </cell>
        </row>
        <row r="162">
          <cell r="A162" t="str">
            <v>SUCOS DE LARANJA</v>
          </cell>
          <cell r="B162" t="str">
            <v>(2º Nível) SUCOS DE LARANJA</v>
          </cell>
          <cell r="C162">
            <v>1836747366</v>
          </cell>
          <cell r="D162">
            <v>2189934949</v>
          </cell>
          <cell r="E162">
            <v>1455591280</v>
          </cell>
          <cell r="F162">
            <v>2102958196</v>
          </cell>
          <cell r="G162">
            <v>25411</v>
          </cell>
          <cell r="H162">
            <v>27789</v>
          </cell>
          <cell r="I162">
            <v>57358</v>
          </cell>
          <cell r="J162">
            <v>56602</v>
          </cell>
        </row>
        <row r="163">
          <cell r="A163" t="str">
            <v>SUCOS DE OUTRAS FRUTAS</v>
          </cell>
          <cell r="B163" t="str">
            <v>(2º Nível) SUCOS DE OUTRAS FRUTAS</v>
          </cell>
          <cell r="C163">
            <v>191477519</v>
          </cell>
          <cell r="D163">
            <v>110153337</v>
          </cell>
          <cell r="E163">
            <v>179023217</v>
          </cell>
          <cell r="F163">
            <v>123974161</v>
          </cell>
          <cell r="G163">
            <v>11193014</v>
          </cell>
          <cell r="H163">
            <v>4032586</v>
          </cell>
          <cell r="I163">
            <v>5178363</v>
          </cell>
          <cell r="J163">
            <v>1907036</v>
          </cell>
        </row>
        <row r="164">
          <cell r="A164" t="str">
            <v>SUÍNOS VIVOS</v>
          </cell>
          <cell r="B164" t="str">
            <v>(2º Nível) SUÍNOS VIVOS</v>
          </cell>
          <cell r="C164">
            <v>5346048</v>
          </cell>
          <cell r="D164">
            <v>466555</v>
          </cell>
          <cell r="E164">
            <v>3969621</v>
          </cell>
          <cell r="F164">
            <v>294043</v>
          </cell>
          <cell r="G164">
            <v>2021183</v>
          </cell>
          <cell r="H164">
            <v>131438</v>
          </cell>
          <cell r="I164">
            <v>2858879</v>
          </cell>
          <cell r="J164">
            <v>211639</v>
          </cell>
        </row>
        <row r="165">
          <cell r="A165" t="str">
            <v>TAMARAS</v>
          </cell>
          <cell r="B165" t="str">
            <v>(2º Nível) TAMARAS</v>
          </cell>
          <cell r="C165">
            <v>64353</v>
          </cell>
          <cell r="D165">
            <v>35264</v>
          </cell>
          <cell r="E165">
            <v>116254</v>
          </cell>
          <cell r="F165">
            <v>32739</v>
          </cell>
          <cell r="G165">
            <v>3184671</v>
          </cell>
          <cell r="H165">
            <v>1103983</v>
          </cell>
          <cell r="I165">
            <v>2994700</v>
          </cell>
          <cell r="J165">
            <v>1085662</v>
          </cell>
        </row>
        <row r="166">
          <cell r="A166" t="str">
            <v>TANGERINAS, MANDARINAS E SATOSUMAS</v>
          </cell>
          <cell r="B166" t="str">
            <v>(2º Nível) TANGERINAS, MANDARINAS E SATOSUMAS</v>
          </cell>
          <cell r="C166">
            <v>504503</v>
          </cell>
          <cell r="D166">
            <v>441076</v>
          </cell>
          <cell r="E166">
            <v>238643</v>
          </cell>
          <cell r="F166">
            <v>239291</v>
          </cell>
          <cell r="G166">
            <v>8581191</v>
          </cell>
          <cell r="H166">
            <v>10133689</v>
          </cell>
          <cell r="I166">
            <v>7794528</v>
          </cell>
          <cell r="J166">
            <v>7723892</v>
          </cell>
        </row>
        <row r="167">
          <cell r="A167" t="str">
            <v>UVAS</v>
          </cell>
          <cell r="B167" t="str">
            <v>(2º Nível) UVAS</v>
          </cell>
          <cell r="C167">
            <v>88961400</v>
          </cell>
          <cell r="D167">
            <v>42791541</v>
          </cell>
          <cell r="E167">
            <v>114665004</v>
          </cell>
          <cell r="F167">
            <v>52363871</v>
          </cell>
          <cell r="G167">
            <v>71997263</v>
          </cell>
          <cell r="H167">
            <v>38926588</v>
          </cell>
          <cell r="I167">
            <v>48923165</v>
          </cell>
          <cell r="J167">
            <v>34016820</v>
          </cell>
        </row>
        <row r="168">
          <cell r="A168" t="str">
            <v/>
          </cell>
          <cell r="B168" t="str">
            <v xml:space="preserve">(3º Nível) </v>
          </cell>
          <cell r="C168">
            <v>96404726241</v>
          </cell>
          <cell r="D168">
            <v>198373215926</v>
          </cell>
          <cell r="E168">
            <v>103200185962</v>
          </cell>
          <cell r="F168">
            <v>220396452217</v>
          </cell>
          <cell r="G168">
            <v>13769486820</v>
          </cell>
          <cell r="H168">
            <v>17859357234</v>
          </cell>
          <cell r="I168">
            <v>13348660362</v>
          </cell>
          <cell r="J168">
            <v>18221545113</v>
          </cell>
        </row>
        <row r="169">
          <cell r="A169" t="str">
            <v>ABACATES FRESCOS OU SECOS</v>
          </cell>
          <cell r="B169" t="str">
            <v>(3º Nível) ABACATES FRESCOS OU SECOS</v>
          </cell>
          <cell r="C169">
            <v>21837781</v>
          </cell>
          <cell r="D169">
            <v>11366204</v>
          </cell>
          <cell r="E169">
            <v>11547378</v>
          </cell>
          <cell r="F169">
            <v>6666346</v>
          </cell>
          <cell r="G169">
            <v>1041443</v>
          </cell>
          <cell r="H169">
            <v>486796</v>
          </cell>
          <cell r="I169">
            <v>714898</v>
          </cell>
          <cell r="J169">
            <v>269589</v>
          </cell>
        </row>
        <row r="170">
          <cell r="A170" t="str">
            <v>ABACAXIS FRESCOS OU SECOS</v>
          </cell>
          <cell r="B170" t="str">
            <v>(3º Nível) ABACAXIS FRESCOS OU SECOS</v>
          </cell>
          <cell r="C170">
            <v>1121684</v>
          </cell>
          <cell r="D170">
            <v>2440624</v>
          </cell>
          <cell r="E170">
            <v>2455880</v>
          </cell>
          <cell r="F170">
            <v>4997116</v>
          </cell>
          <cell r="G170">
            <v>234460</v>
          </cell>
          <cell r="H170">
            <v>16990</v>
          </cell>
          <cell r="I170">
            <v>189627</v>
          </cell>
          <cell r="J170">
            <v>17000</v>
          </cell>
        </row>
        <row r="171">
          <cell r="A171" t="str">
            <v>ABACAXIS PREPARADOS OU CONSERVADOS</v>
          </cell>
          <cell r="B171" t="str">
            <v>(3º Nível) ABACAXIS PREPARADOS OU CONSERVADOS</v>
          </cell>
          <cell r="C171">
            <v>264889</v>
          </cell>
          <cell r="D171">
            <v>148965</v>
          </cell>
          <cell r="E171">
            <v>554999</v>
          </cell>
          <cell r="F171">
            <v>330810</v>
          </cell>
          <cell r="G171">
            <v>12948</v>
          </cell>
          <cell r="H171">
            <v>18429</v>
          </cell>
          <cell r="I171">
            <v>22022</v>
          </cell>
          <cell r="J171">
            <v>7227</v>
          </cell>
        </row>
        <row r="172">
          <cell r="A172" t="str">
            <v>ABELHAS VIVAS</v>
          </cell>
          <cell r="B172" t="str">
            <v>(3º Nível) ABELHAS VIVAS</v>
          </cell>
          <cell r="C172">
            <v>313</v>
          </cell>
          <cell r="D172">
            <v>144</v>
          </cell>
          <cell r="E172">
            <v>1018</v>
          </cell>
          <cell r="F172">
            <v>440</v>
          </cell>
        </row>
        <row r="173">
          <cell r="A173" t="str">
            <v>AÇÚCAR DE BETERRABA EM BRUTO</v>
          </cell>
          <cell r="B173" t="str">
            <v>(3º Nível) AÇÚCAR DE BETERRABA EM BRUTO</v>
          </cell>
          <cell r="C173">
            <v>5216</v>
          </cell>
          <cell r="D173">
            <v>5614</v>
          </cell>
          <cell r="E173">
            <v>6740</v>
          </cell>
          <cell r="F173">
            <v>7650</v>
          </cell>
          <cell r="G173">
            <v>14262</v>
          </cell>
          <cell r="H173">
            <v>3615</v>
          </cell>
          <cell r="I173">
            <v>43627</v>
          </cell>
          <cell r="J173">
            <v>12548</v>
          </cell>
        </row>
        <row r="174">
          <cell r="A174" t="str">
            <v>AÇÚCAR DE CANA EM BRUTO</v>
          </cell>
          <cell r="B174" t="str">
            <v>(3º Nível) AÇÚCAR DE CANA EM BRUTO</v>
          </cell>
          <cell r="C174">
            <v>4747739794</v>
          </cell>
          <cell r="D174">
            <v>16837961225</v>
          </cell>
          <cell r="E174">
            <v>7829960105</v>
          </cell>
          <cell r="F174">
            <v>27852890388</v>
          </cell>
          <cell r="G174">
            <v>972246</v>
          </cell>
          <cell r="H174">
            <v>996562</v>
          </cell>
          <cell r="I174">
            <v>1310139</v>
          </cell>
          <cell r="J174">
            <v>1351926</v>
          </cell>
        </row>
        <row r="175">
          <cell r="A175" t="str">
            <v>AÇÚCAR REFINADO</v>
          </cell>
          <cell r="B175" t="str">
            <v>(3º Nível) AÇÚCAR REFINADO</v>
          </cell>
          <cell r="C175">
            <v>768295255</v>
          </cell>
          <cell r="D175">
            <v>2112984459</v>
          </cell>
          <cell r="E175">
            <v>1475826121</v>
          </cell>
          <cell r="F175">
            <v>4279663832</v>
          </cell>
          <cell r="G175">
            <v>728820</v>
          </cell>
          <cell r="H175">
            <v>865458</v>
          </cell>
          <cell r="I175">
            <v>979184</v>
          </cell>
          <cell r="J175">
            <v>922837</v>
          </cell>
        </row>
        <row r="176">
          <cell r="A176" t="str">
            <v>ALBUMINAS</v>
          </cell>
          <cell r="B176" t="str">
            <v>(3º Nível) ALBUMINAS</v>
          </cell>
          <cell r="C176">
            <v>413121</v>
          </cell>
          <cell r="D176">
            <v>263099</v>
          </cell>
          <cell r="E176">
            <v>789622</v>
          </cell>
          <cell r="F176">
            <v>164477</v>
          </cell>
          <cell r="G176">
            <v>42635228</v>
          </cell>
          <cell r="H176">
            <v>6223554</v>
          </cell>
          <cell r="I176">
            <v>37432355</v>
          </cell>
          <cell r="J176">
            <v>5739237</v>
          </cell>
        </row>
        <row r="177">
          <cell r="A177" t="str">
            <v>ÁLCOOL ETÍLICO</v>
          </cell>
          <cell r="B177" t="str">
            <v>(3º Nível) ÁLCOOL ETÍLICO</v>
          </cell>
          <cell r="C177">
            <v>981956779</v>
          </cell>
          <cell r="D177">
            <v>1508224662</v>
          </cell>
          <cell r="E177">
            <v>1275199375</v>
          </cell>
          <cell r="F177">
            <v>2339273895</v>
          </cell>
          <cell r="G177">
            <v>697450991</v>
          </cell>
          <cell r="H177">
            <v>1318131786</v>
          </cell>
          <cell r="I177">
            <v>241176163</v>
          </cell>
          <cell r="J177">
            <v>458880452</v>
          </cell>
        </row>
        <row r="178">
          <cell r="A178" t="str">
            <v>ALGODÃO CARDADO OU PENTEADO</v>
          </cell>
          <cell r="B178" t="str">
            <v>(3º Nível) ALGODÃO CARDADO OU PENTEADO</v>
          </cell>
          <cell r="C178">
            <v>494527</v>
          </cell>
          <cell r="D178">
            <v>318907</v>
          </cell>
          <cell r="E178">
            <v>79935</v>
          </cell>
          <cell r="F178">
            <v>22103</v>
          </cell>
          <cell r="G178">
            <v>2231215</v>
          </cell>
          <cell r="H178">
            <v>558599</v>
          </cell>
          <cell r="I178">
            <v>403956</v>
          </cell>
          <cell r="J178">
            <v>89087</v>
          </cell>
        </row>
        <row r="179">
          <cell r="A179" t="str">
            <v>ALGODÃO NÃO CARDADO NEM PENTEADO</v>
          </cell>
          <cell r="B179" t="str">
            <v>(3º Nível) ALGODÃO NÃO CARDADO NEM PENTEADO</v>
          </cell>
          <cell r="C179">
            <v>3081762056</v>
          </cell>
          <cell r="D179">
            <v>1919788029</v>
          </cell>
          <cell r="E179">
            <v>3424920530</v>
          </cell>
          <cell r="F179">
            <v>2237701292</v>
          </cell>
          <cell r="G179">
            <v>3718883</v>
          </cell>
          <cell r="H179">
            <v>1419735</v>
          </cell>
          <cell r="I179">
            <v>4800948</v>
          </cell>
          <cell r="J179">
            <v>2250356</v>
          </cell>
        </row>
        <row r="180">
          <cell r="A180" t="str">
            <v>ALHO</v>
          </cell>
          <cell r="B180" t="str">
            <v>(3º Nível) ALHO</v>
          </cell>
          <cell r="C180">
            <v>246695</v>
          </cell>
          <cell r="D180">
            <v>51664</v>
          </cell>
          <cell r="E180">
            <v>2153860</v>
          </cell>
          <cell r="F180">
            <v>743753</v>
          </cell>
          <cell r="G180">
            <v>270589724</v>
          </cell>
          <cell r="H180">
            <v>169381746</v>
          </cell>
          <cell r="I180">
            <v>229590963</v>
          </cell>
          <cell r="J180">
            <v>181749403</v>
          </cell>
        </row>
        <row r="181">
          <cell r="A181" t="str">
            <v>ALHO EM PÓ</v>
          </cell>
          <cell r="B181" t="str">
            <v>(3º Nível) ALHO EM PÓ</v>
          </cell>
          <cell r="C181">
            <v>148560</v>
          </cell>
          <cell r="D181">
            <v>54328</v>
          </cell>
          <cell r="E181">
            <v>233328</v>
          </cell>
          <cell r="F181">
            <v>94981</v>
          </cell>
          <cell r="G181">
            <v>2939551</v>
          </cell>
          <cell r="H181">
            <v>2249091</v>
          </cell>
          <cell r="I181">
            <v>3389468</v>
          </cell>
          <cell r="J181">
            <v>2876791</v>
          </cell>
        </row>
        <row r="182">
          <cell r="A182" t="str">
            <v>ALIMENTOS PARA CAES E GATOS</v>
          </cell>
          <cell r="B182" t="str">
            <v>(3º Nível) ALIMENTOS PARA CAES E GATOS</v>
          </cell>
          <cell r="C182">
            <v>37073856</v>
          </cell>
          <cell r="D182">
            <v>42482776</v>
          </cell>
          <cell r="E182">
            <v>58499204</v>
          </cell>
          <cell r="F182">
            <v>60577791</v>
          </cell>
          <cell r="G182">
            <v>8856978</v>
          </cell>
          <cell r="H182">
            <v>4170069</v>
          </cell>
          <cell r="I182">
            <v>11440724</v>
          </cell>
          <cell r="J182">
            <v>7086695</v>
          </cell>
        </row>
        <row r="183">
          <cell r="A183" t="str">
            <v>AMEIXAS SECAS</v>
          </cell>
          <cell r="B183" t="str">
            <v>(3º Nível) AMEIXAS SECAS</v>
          </cell>
          <cell r="C183">
            <v>14479</v>
          </cell>
          <cell r="D183">
            <v>3764</v>
          </cell>
          <cell r="E183">
            <v>23882</v>
          </cell>
          <cell r="F183">
            <v>5876</v>
          </cell>
          <cell r="G183">
            <v>17565403</v>
          </cell>
          <cell r="H183">
            <v>10542035</v>
          </cell>
          <cell r="I183">
            <v>29040598</v>
          </cell>
          <cell r="J183">
            <v>13104160</v>
          </cell>
        </row>
        <row r="184">
          <cell r="A184" t="str">
            <v>AMÊNDOA</v>
          </cell>
          <cell r="B184" t="str">
            <v>(3º Nível) AMÊNDOA</v>
          </cell>
          <cell r="C184">
            <v>390888</v>
          </cell>
          <cell r="D184">
            <v>36582</v>
          </cell>
          <cell r="E184">
            <v>56878</v>
          </cell>
          <cell r="F184">
            <v>3968</v>
          </cell>
          <cell r="G184">
            <v>27399387</v>
          </cell>
          <cell r="H184">
            <v>3919282</v>
          </cell>
          <cell r="I184">
            <v>21779713</v>
          </cell>
          <cell r="J184">
            <v>4286879</v>
          </cell>
        </row>
        <row r="185">
          <cell r="A185" t="str">
            <v>AMENDOIM EM GRÃOS</v>
          </cell>
          <cell r="B185" t="str">
            <v>(3º Nível) AMENDOIM EM GRÃOS</v>
          </cell>
          <cell r="C185">
            <v>215566022</v>
          </cell>
          <cell r="D185">
            <v>182433596</v>
          </cell>
          <cell r="E185">
            <v>326017458</v>
          </cell>
          <cell r="F185">
            <v>262874541</v>
          </cell>
          <cell r="G185">
            <v>3481450</v>
          </cell>
          <cell r="H185">
            <v>1875000</v>
          </cell>
          <cell r="I185">
            <v>5635055</v>
          </cell>
          <cell r="J185">
            <v>3836399</v>
          </cell>
        </row>
        <row r="186">
          <cell r="A186" t="str">
            <v>AMENDOINS PREPARADOS OU CONSERVADOS</v>
          </cell>
          <cell r="B186" t="str">
            <v>(3º Nível) AMENDOINS PREPARADOS OU CONSERVADOS</v>
          </cell>
          <cell r="C186">
            <v>9382158</v>
          </cell>
          <cell r="D186">
            <v>4778800</v>
          </cell>
          <cell r="E186">
            <v>10690211</v>
          </cell>
          <cell r="F186">
            <v>5381183</v>
          </cell>
          <cell r="G186">
            <v>58532</v>
          </cell>
          <cell r="H186">
            <v>13389</v>
          </cell>
          <cell r="I186">
            <v>80743</v>
          </cell>
          <cell r="J186">
            <v>18510</v>
          </cell>
        </row>
        <row r="187">
          <cell r="A187" t="str">
            <v>AMIDO DE MILHO</v>
          </cell>
          <cell r="B187" t="str">
            <v>(3º Nível) AMIDO DE MILHO</v>
          </cell>
          <cell r="C187">
            <v>22879446</v>
          </cell>
          <cell r="D187">
            <v>67923830</v>
          </cell>
          <cell r="E187">
            <v>25580738</v>
          </cell>
          <cell r="F187">
            <v>69797497</v>
          </cell>
          <cell r="G187">
            <v>2797302</v>
          </cell>
          <cell r="H187">
            <v>6002894</v>
          </cell>
          <cell r="I187">
            <v>1798275</v>
          </cell>
          <cell r="J187">
            <v>3359985</v>
          </cell>
        </row>
        <row r="188">
          <cell r="A188" t="str">
            <v>AMIDO DE TRIGO</v>
          </cell>
          <cell r="B188" t="str">
            <v>(3º Nível) AMIDO DE TRIGO</v>
          </cell>
          <cell r="C188">
            <v>101</v>
          </cell>
          <cell r="D188">
            <v>71</v>
          </cell>
          <cell r="E188">
            <v>142</v>
          </cell>
          <cell r="F188">
            <v>42</v>
          </cell>
          <cell r="G188">
            <v>789654</v>
          </cell>
          <cell r="H188">
            <v>1832259</v>
          </cell>
          <cell r="I188">
            <v>999635</v>
          </cell>
          <cell r="J188">
            <v>2237530</v>
          </cell>
        </row>
        <row r="189">
          <cell r="A189" t="str">
            <v>AMOMOS E CARDAMOMOS</v>
          </cell>
          <cell r="B189" t="str">
            <v>(3º Nível) AMOMOS E CARDAMOMOS</v>
          </cell>
          <cell r="C189">
            <v>1605</v>
          </cell>
          <cell r="D189">
            <v>89</v>
          </cell>
          <cell r="E189">
            <v>1423</v>
          </cell>
          <cell r="F189">
            <v>118</v>
          </cell>
          <cell r="G189">
            <v>86131</v>
          </cell>
          <cell r="H189">
            <v>4515</v>
          </cell>
          <cell r="I189">
            <v>381285</v>
          </cell>
          <cell r="J189">
            <v>16340</v>
          </cell>
        </row>
        <row r="190">
          <cell r="A190" t="str">
            <v>ARROZ</v>
          </cell>
          <cell r="B190" t="str">
            <v>(3º Nível) ARROZ</v>
          </cell>
          <cell r="C190">
            <v>341043899</v>
          </cell>
          <cell r="D190">
            <v>948437193</v>
          </cell>
          <cell r="E190">
            <v>498330389</v>
          </cell>
          <cell r="F190">
            <v>1360000863</v>
          </cell>
          <cell r="G190">
            <v>258613207</v>
          </cell>
          <cell r="H190">
            <v>796747961</v>
          </cell>
          <cell r="I190">
            <v>403079423</v>
          </cell>
          <cell r="J190">
            <v>999890203</v>
          </cell>
        </row>
        <row r="191">
          <cell r="A191" t="str">
            <v>ASININOS E MUARES VIVOS</v>
          </cell>
          <cell r="B191" t="str">
            <v>(3º Nível) ASININOS E MUARES VIVOS</v>
          </cell>
          <cell r="C191">
            <v>15855</v>
          </cell>
          <cell r="D191">
            <v>1370</v>
          </cell>
          <cell r="E191">
            <v>6</v>
          </cell>
          <cell r="F191">
            <v>1</v>
          </cell>
        </row>
        <row r="192">
          <cell r="A192" t="str">
            <v>ASPARGOS</v>
          </cell>
          <cell r="B192" t="str">
            <v>(3º Nível) ASPARGOS</v>
          </cell>
          <cell r="C192">
            <v>23048</v>
          </cell>
          <cell r="D192">
            <v>3208</v>
          </cell>
          <cell r="E192">
            <v>23446</v>
          </cell>
          <cell r="F192">
            <v>3431</v>
          </cell>
          <cell r="G192">
            <v>4163889</v>
          </cell>
          <cell r="H192">
            <v>1294368</v>
          </cell>
          <cell r="I192">
            <v>2098752</v>
          </cell>
          <cell r="J192">
            <v>649469</v>
          </cell>
        </row>
        <row r="193">
          <cell r="A193" t="str">
            <v>ASPARGOS PREPARADOS OU CONSERVADOS</v>
          </cell>
          <cell r="B193" t="str">
            <v>(3º Nível) ASPARGOS PREPARADOS OU CONSERVADOS</v>
          </cell>
          <cell r="C193">
            <v>32997</v>
          </cell>
          <cell r="D193">
            <v>7713</v>
          </cell>
          <cell r="E193">
            <v>7552</v>
          </cell>
          <cell r="F193">
            <v>881</v>
          </cell>
          <cell r="G193">
            <v>1148905</v>
          </cell>
          <cell r="H193">
            <v>539491</v>
          </cell>
          <cell r="I193">
            <v>752428</v>
          </cell>
          <cell r="J193">
            <v>290309</v>
          </cell>
        </row>
        <row r="194">
          <cell r="A194" t="str">
            <v>ATUM CONGELADO</v>
          </cell>
          <cell r="B194" t="str">
            <v>(3º Nível) ATUM CONGELADO</v>
          </cell>
          <cell r="C194">
            <v>4188972</v>
          </cell>
          <cell r="D194">
            <v>1905397</v>
          </cell>
          <cell r="E194">
            <v>4211397</v>
          </cell>
          <cell r="F194">
            <v>2127788</v>
          </cell>
        </row>
        <row r="195">
          <cell r="A195" t="str">
            <v>ATUM, FRESCO OU REFRIGERADO</v>
          </cell>
          <cell r="B195" t="str">
            <v>(3º Nível) ATUM, FRESCO OU REFRIGERADO</v>
          </cell>
          <cell r="C195">
            <v>3752877</v>
          </cell>
          <cell r="D195">
            <v>455211</v>
          </cell>
          <cell r="E195">
            <v>2095897</v>
          </cell>
          <cell r="F195">
            <v>276001</v>
          </cell>
        </row>
        <row r="196">
          <cell r="A196" t="str">
            <v>AVEIA</v>
          </cell>
          <cell r="B196" t="str">
            <v>(3º Nível) AVEIA</v>
          </cell>
          <cell r="C196">
            <v>547875</v>
          </cell>
          <cell r="D196">
            <v>4275570</v>
          </cell>
          <cell r="E196">
            <v>295692</v>
          </cell>
          <cell r="F196">
            <v>1368454</v>
          </cell>
          <cell r="G196">
            <v>56444</v>
          </cell>
          <cell r="H196">
            <v>245410</v>
          </cell>
          <cell r="I196">
            <v>45272</v>
          </cell>
          <cell r="J196">
            <v>222000</v>
          </cell>
        </row>
        <row r="197">
          <cell r="A197" t="str">
            <v>AVEIA EM FLOCOS OU ELABORADOS DE OUTRO MODO</v>
          </cell>
          <cell r="B197" t="str">
            <v>(3º Nível) AVEIA EM FLOCOS OU ELABORADOS DE OUTRO MODO</v>
          </cell>
          <cell r="C197">
            <v>412016</v>
          </cell>
          <cell r="D197">
            <v>553479</v>
          </cell>
          <cell r="E197">
            <v>3086267</v>
          </cell>
          <cell r="F197">
            <v>5072799</v>
          </cell>
          <cell r="G197">
            <v>114492</v>
          </cell>
          <cell r="H197">
            <v>70112</v>
          </cell>
          <cell r="I197">
            <v>111050</v>
          </cell>
          <cell r="J197">
            <v>145541</v>
          </cell>
        </row>
        <row r="198">
          <cell r="A198" t="str">
            <v>AVELÃS</v>
          </cell>
          <cell r="B198" t="str">
            <v>(3º Nível) AVELÃS</v>
          </cell>
          <cell r="C198">
            <v>2587</v>
          </cell>
          <cell r="D198">
            <v>880</v>
          </cell>
          <cell r="E198">
            <v>4737</v>
          </cell>
          <cell r="F198">
            <v>1506</v>
          </cell>
          <cell r="G198">
            <v>32544914</v>
          </cell>
          <cell r="H198">
            <v>4516414</v>
          </cell>
          <cell r="I198">
            <v>31658639</v>
          </cell>
          <cell r="J198">
            <v>4827546</v>
          </cell>
        </row>
        <row r="199">
          <cell r="A199" t="str">
            <v>AVESTRUZES VIVAS</v>
          </cell>
          <cell r="B199" t="str">
            <v>(3º Nível) AVESTRUZES VIVAS</v>
          </cell>
          <cell r="C199">
            <v>24103</v>
          </cell>
          <cell r="D199">
            <v>301</v>
          </cell>
          <cell r="E199">
            <v>0</v>
          </cell>
          <cell r="F199">
            <v>0</v>
          </cell>
        </row>
        <row r="200">
          <cell r="A200" t="str">
            <v>AZEITE DE OLIVA</v>
          </cell>
          <cell r="B200" t="str">
            <v>(3º Nível) AZEITE DE OLIVA</v>
          </cell>
          <cell r="C200">
            <v>240465</v>
          </cell>
          <cell r="D200">
            <v>40859</v>
          </cell>
          <cell r="E200">
            <v>604591</v>
          </cell>
          <cell r="F200">
            <v>230244</v>
          </cell>
          <cell r="G200">
            <v>403216748</v>
          </cell>
          <cell r="H200">
            <v>96841523</v>
          </cell>
          <cell r="I200">
            <v>414570114</v>
          </cell>
          <cell r="J200">
            <v>106980624</v>
          </cell>
        </row>
        <row r="201">
          <cell r="A201" t="str">
            <v>AZEITONAS PREPARADAS OU CONSERVADAS</v>
          </cell>
          <cell r="B201" t="str">
            <v>(3º Nível) AZEITONAS PREPARADAS OU CONSERVADAS</v>
          </cell>
          <cell r="C201">
            <v>491720</v>
          </cell>
          <cell r="D201">
            <v>216207</v>
          </cell>
          <cell r="E201">
            <v>662535</v>
          </cell>
          <cell r="F201">
            <v>374838</v>
          </cell>
          <cell r="G201">
            <v>109535345</v>
          </cell>
          <cell r="H201">
            <v>124769180</v>
          </cell>
          <cell r="I201">
            <v>114380232</v>
          </cell>
          <cell r="J201">
            <v>137535700</v>
          </cell>
        </row>
        <row r="202">
          <cell r="A202" t="str">
            <v>BACALHAU CONGELADO</v>
          </cell>
          <cell r="B202" t="str">
            <v>(3º Nível) BACALHAU CONGELADO</v>
          </cell>
          <cell r="C202">
            <v>97584</v>
          </cell>
          <cell r="D202">
            <v>9432</v>
          </cell>
          <cell r="E202">
            <v>6525</v>
          </cell>
          <cell r="F202">
            <v>1104</v>
          </cell>
          <cell r="G202">
            <v>42966465</v>
          </cell>
          <cell r="H202">
            <v>3852863</v>
          </cell>
          <cell r="I202">
            <v>34444550</v>
          </cell>
          <cell r="J202">
            <v>3054667</v>
          </cell>
        </row>
        <row r="203">
          <cell r="A203" t="str">
            <v>BACALHAU, FRESCO OU REFRIGERADO</v>
          </cell>
          <cell r="B203" t="str">
            <v>(3º Nível) BACALHAU, FRESCO OU REFRIGERADO</v>
          </cell>
          <cell r="C203">
            <v>2253</v>
          </cell>
          <cell r="D203">
            <v>224</v>
          </cell>
          <cell r="E203">
            <v>704</v>
          </cell>
          <cell r="F203">
            <v>83</v>
          </cell>
        </row>
        <row r="204">
          <cell r="A204" t="str">
            <v>BACALHAU, SECOS, SALGADOS OU DEFUMADOS</v>
          </cell>
          <cell r="B204" t="str">
            <v>(3º Nível) BACALHAU, SECOS, SALGADOS OU DEFUMADOS</v>
          </cell>
          <cell r="C204">
            <v>152473</v>
          </cell>
          <cell r="D204">
            <v>11943</v>
          </cell>
          <cell r="E204">
            <v>446205</v>
          </cell>
          <cell r="F204">
            <v>42080</v>
          </cell>
          <cell r="G204">
            <v>88375382</v>
          </cell>
          <cell r="H204">
            <v>9484352</v>
          </cell>
          <cell r="I204">
            <v>46768010</v>
          </cell>
          <cell r="J204">
            <v>5593583</v>
          </cell>
        </row>
        <row r="205">
          <cell r="A205" t="str">
            <v>BANANAS FRESCAS OU SECAS</v>
          </cell>
          <cell r="B205" t="str">
            <v>(3º Nível) BANANAS FRESCAS OU SECAS</v>
          </cell>
          <cell r="C205">
            <v>24645330</v>
          </cell>
          <cell r="D205">
            <v>80862283</v>
          </cell>
          <cell r="E205">
            <v>26990792</v>
          </cell>
          <cell r="F205">
            <v>81519562</v>
          </cell>
          <cell r="G205">
            <v>151868</v>
          </cell>
          <cell r="H205">
            <v>54802</v>
          </cell>
          <cell r="I205">
            <v>115477</v>
          </cell>
          <cell r="J205">
            <v>45428</v>
          </cell>
        </row>
        <row r="206">
          <cell r="A206" t="str">
            <v>BATATA-DOCE</v>
          </cell>
          <cell r="B206" t="str">
            <v>(3º Nível) BATATA-DOCE</v>
          </cell>
          <cell r="C206">
            <v>4439830</v>
          </cell>
          <cell r="D206">
            <v>7770921</v>
          </cell>
          <cell r="E206">
            <v>7131633</v>
          </cell>
          <cell r="F206">
            <v>13138785</v>
          </cell>
          <cell r="G206">
            <v>24495</v>
          </cell>
          <cell r="H206">
            <v>6900</v>
          </cell>
          <cell r="I206">
            <v>0</v>
          </cell>
          <cell r="J206">
            <v>0</v>
          </cell>
        </row>
        <row r="207">
          <cell r="A207" t="str">
            <v>BATATAS</v>
          </cell>
          <cell r="B207" t="str">
            <v>(3º Nível) BATATAS</v>
          </cell>
          <cell r="C207">
            <v>1110705</v>
          </cell>
          <cell r="D207">
            <v>4279781</v>
          </cell>
          <cell r="E207">
            <v>2750187</v>
          </cell>
          <cell r="F207">
            <v>8069421</v>
          </cell>
          <cell r="G207">
            <v>5304135</v>
          </cell>
          <cell r="H207">
            <v>20031267</v>
          </cell>
          <cell r="I207">
            <v>1589006</v>
          </cell>
          <cell r="J207">
            <v>7229080</v>
          </cell>
        </row>
        <row r="208">
          <cell r="A208" t="str">
            <v>BATATAS CONGELADAS</v>
          </cell>
          <cell r="B208" t="str">
            <v>(3º Nível) BATATAS CONGELADAS</v>
          </cell>
          <cell r="C208">
            <v>107587</v>
          </cell>
          <cell r="D208">
            <v>96244</v>
          </cell>
          <cell r="E208">
            <v>106982</v>
          </cell>
          <cell r="F208">
            <v>120640</v>
          </cell>
          <cell r="G208">
            <v>0</v>
          </cell>
          <cell r="H208">
            <v>0</v>
          </cell>
          <cell r="I208">
            <v>67629</v>
          </cell>
          <cell r="J208">
            <v>134180</v>
          </cell>
        </row>
        <row r="209">
          <cell r="A209" t="str">
            <v>BATATAS PREPARADAS OU CONSERVADAS</v>
          </cell>
          <cell r="B209" t="str">
            <v>(3º Nível) BATATAS PREPARADAS OU CONSERVADAS</v>
          </cell>
          <cell r="C209">
            <v>1287940</v>
          </cell>
          <cell r="D209">
            <v>336371</v>
          </cell>
          <cell r="E209">
            <v>2626067</v>
          </cell>
          <cell r="F209">
            <v>1705219</v>
          </cell>
          <cell r="G209">
            <v>338916353</v>
          </cell>
          <cell r="H209">
            <v>373205465</v>
          </cell>
          <cell r="I209">
            <v>282568916</v>
          </cell>
          <cell r="J209">
            <v>376387028</v>
          </cell>
        </row>
        <row r="210">
          <cell r="A210" t="str">
            <v>BORRACHA NATURAL</v>
          </cell>
          <cell r="B210" t="str">
            <v>(3º Nível) BORRACHA NATURAL</v>
          </cell>
          <cell r="C210">
            <v>478025</v>
          </cell>
          <cell r="D210">
            <v>260895</v>
          </cell>
          <cell r="E210">
            <v>3283807</v>
          </cell>
          <cell r="F210">
            <v>2192675</v>
          </cell>
          <cell r="G210">
            <v>327038596</v>
          </cell>
          <cell r="H210">
            <v>219170525</v>
          </cell>
          <cell r="I210">
            <v>271837609</v>
          </cell>
          <cell r="J210">
            <v>181160307</v>
          </cell>
        </row>
        <row r="211">
          <cell r="A211" t="str">
            <v>BOVINOS VIVOS</v>
          </cell>
          <cell r="B211" t="str">
            <v>(3º Nível) BOVINOS VIVOS</v>
          </cell>
          <cell r="C211">
            <v>318358545</v>
          </cell>
          <cell r="D211">
            <v>160238260</v>
          </cell>
          <cell r="E211">
            <v>187858833</v>
          </cell>
          <cell r="F211">
            <v>94881888</v>
          </cell>
          <cell r="G211">
            <v>274357</v>
          </cell>
          <cell r="H211">
            <v>14735</v>
          </cell>
          <cell r="I211">
            <v>414573</v>
          </cell>
          <cell r="J211">
            <v>28687</v>
          </cell>
        </row>
        <row r="212">
          <cell r="A212" t="str">
            <v>BUBALINOS VIVOS</v>
          </cell>
          <cell r="B212" t="str">
            <v>(3º Nível) BUBALINOS VIVOS</v>
          </cell>
          <cell r="C212">
            <v>13286</v>
          </cell>
          <cell r="D212">
            <v>5523</v>
          </cell>
          <cell r="E212">
            <v>639</v>
          </cell>
          <cell r="F212">
            <v>133</v>
          </cell>
        </row>
        <row r="213">
          <cell r="A213" t="str">
            <v>BULBOS,  TUBÉRCULOS, RIZOMAS E SIMILARES</v>
          </cell>
          <cell r="B213" t="str">
            <v>(3º Nível) BULBOS,  TUBÉRCULOS, RIZOMAS E SIMILARES</v>
          </cell>
          <cell r="C213">
            <v>4920756</v>
          </cell>
          <cell r="D213">
            <v>2298522</v>
          </cell>
          <cell r="E213">
            <v>5254068</v>
          </cell>
          <cell r="F213">
            <v>2329449</v>
          </cell>
          <cell r="G213">
            <v>6976342</v>
          </cell>
          <cell r="H213">
            <v>2077809</v>
          </cell>
          <cell r="I213">
            <v>3966401</v>
          </cell>
          <cell r="J213">
            <v>1034375</v>
          </cell>
        </row>
        <row r="214">
          <cell r="A214" t="str">
            <v>CACAU EM PÓ</v>
          </cell>
          <cell r="B214" t="str">
            <v>(3º Nível) CACAU EM PÓ</v>
          </cell>
          <cell r="C214">
            <v>55255771</v>
          </cell>
          <cell r="D214">
            <v>21986858</v>
          </cell>
          <cell r="E214">
            <v>52723697</v>
          </cell>
          <cell r="F214">
            <v>21064677</v>
          </cell>
          <cell r="G214">
            <v>32021820</v>
          </cell>
          <cell r="H214">
            <v>16087819</v>
          </cell>
          <cell r="I214">
            <v>58833076</v>
          </cell>
          <cell r="J214">
            <v>27574066</v>
          </cell>
        </row>
        <row r="215">
          <cell r="A215" t="str">
            <v>CACAU INTEIRO OU PARTIDO</v>
          </cell>
          <cell r="B215" t="str">
            <v>(3º Nível) CACAU INTEIRO OU PARTIDO</v>
          </cell>
          <cell r="C215">
            <v>2027459</v>
          </cell>
          <cell r="D215">
            <v>521168</v>
          </cell>
          <cell r="E215">
            <v>2139561</v>
          </cell>
          <cell r="F215">
            <v>562817</v>
          </cell>
          <cell r="G215">
            <v>157960410</v>
          </cell>
          <cell r="H215">
            <v>64846598</v>
          </cell>
          <cell r="I215">
            <v>96272843</v>
          </cell>
          <cell r="J215">
            <v>35229988</v>
          </cell>
        </row>
        <row r="216">
          <cell r="A216" t="str">
            <v>CACHAÇA</v>
          </cell>
          <cell r="B216" t="str">
            <v>(3º Nível) CACHAÇA</v>
          </cell>
          <cell r="C216">
            <v>14583652</v>
          </cell>
          <cell r="D216">
            <v>7820281</v>
          </cell>
          <cell r="E216">
            <v>8917726</v>
          </cell>
          <cell r="F216">
            <v>5514135</v>
          </cell>
          <cell r="G216">
            <v>1245354</v>
          </cell>
          <cell r="H216">
            <v>168846</v>
          </cell>
          <cell r="I216">
            <v>335110</v>
          </cell>
          <cell r="J216">
            <v>30613</v>
          </cell>
        </row>
        <row r="217">
          <cell r="A217" t="str">
            <v>CAFÉ SOLÚVEL</v>
          </cell>
          <cell r="B217" t="str">
            <v>(3º Nível) CAFÉ SOLÚVEL</v>
          </cell>
          <cell r="C217">
            <v>529962134</v>
          </cell>
          <cell r="D217">
            <v>88712842</v>
          </cell>
          <cell r="E217">
            <v>488104947</v>
          </cell>
          <cell r="F217">
            <v>88732926</v>
          </cell>
          <cell r="G217">
            <v>4645023</v>
          </cell>
          <cell r="H217">
            <v>366948</v>
          </cell>
          <cell r="I217">
            <v>4878966</v>
          </cell>
          <cell r="J217">
            <v>409934</v>
          </cell>
        </row>
        <row r="218">
          <cell r="A218" t="str">
            <v>CAFÉ TORRADO</v>
          </cell>
          <cell r="B218" t="str">
            <v>(3º Nível) CAFÉ TORRADO</v>
          </cell>
          <cell r="C218">
            <v>10170897</v>
          </cell>
          <cell r="D218">
            <v>2040596</v>
          </cell>
          <cell r="E218">
            <v>26330817</v>
          </cell>
          <cell r="F218">
            <v>7635217</v>
          </cell>
          <cell r="G218">
            <v>78625378</v>
          </cell>
          <cell r="H218">
            <v>3744907</v>
          </cell>
          <cell r="I218">
            <v>54437133</v>
          </cell>
          <cell r="J218">
            <v>3757123</v>
          </cell>
        </row>
        <row r="219">
          <cell r="A219" t="str">
            <v>CAFÉ VERDE</v>
          </cell>
          <cell r="B219" t="str">
            <v>(3º Nível) CAFÉ VERDE</v>
          </cell>
          <cell r="C219">
            <v>4496310917</v>
          </cell>
          <cell r="D219">
            <v>2185273514</v>
          </cell>
          <cell r="E219">
            <v>5240343302</v>
          </cell>
          <cell r="F219">
            <v>2512537861</v>
          </cell>
          <cell r="G219">
            <v>401607</v>
          </cell>
          <cell r="H219">
            <v>161906</v>
          </cell>
          <cell r="I219">
            <v>5745697</v>
          </cell>
          <cell r="J219">
            <v>2625527</v>
          </cell>
        </row>
        <row r="220">
          <cell r="A220" t="str">
            <v>CALÇADOS DE COURO</v>
          </cell>
          <cell r="B220" t="str">
            <v>(3º Nível) CALÇADOS DE COURO</v>
          </cell>
          <cell r="C220">
            <v>340247794</v>
          </cell>
          <cell r="D220">
            <v>10646704</v>
          </cell>
          <cell r="E220">
            <v>207364694</v>
          </cell>
          <cell r="F220">
            <v>7514130</v>
          </cell>
          <cell r="G220">
            <v>68759327</v>
          </cell>
          <cell r="H220">
            <v>2347714</v>
          </cell>
          <cell r="I220">
            <v>43281003</v>
          </cell>
          <cell r="J220">
            <v>1454680</v>
          </cell>
        </row>
        <row r="221">
          <cell r="A221" t="str">
            <v>CALDOS E SOPAS E PREPARAÇÕES P/ CALDOS E SOPAS</v>
          </cell>
          <cell r="B221" t="str">
            <v>(3º Nível) CALDOS E SOPAS E PREPARAÇÕES P/ CALDOS E SOPAS</v>
          </cell>
          <cell r="C221">
            <v>2906006</v>
          </cell>
          <cell r="D221">
            <v>1542227</v>
          </cell>
          <cell r="E221">
            <v>6405046</v>
          </cell>
          <cell r="F221">
            <v>3046645</v>
          </cell>
          <cell r="G221">
            <v>1168478</v>
          </cell>
          <cell r="H221">
            <v>261891</v>
          </cell>
          <cell r="I221">
            <v>926771</v>
          </cell>
          <cell r="J221">
            <v>241446</v>
          </cell>
        </row>
        <row r="222">
          <cell r="A222" t="str">
            <v>CAMARÕES, CONGELADOS</v>
          </cell>
          <cell r="B222" t="str">
            <v>(3º Nível) CAMARÕES, CONGELADOS</v>
          </cell>
          <cell r="C222">
            <v>3535612</v>
          </cell>
          <cell r="D222">
            <v>205377</v>
          </cell>
          <cell r="E222">
            <v>2449677</v>
          </cell>
          <cell r="F222">
            <v>224506</v>
          </cell>
          <cell r="G222">
            <v>2880079</v>
          </cell>
          <cell r="H222">
            <v>303128</v>
          </cell>
          <cell r="I222">
            <v>1798622</v>
          </cell>
          <cell r="J222">
            <v>217140</v>
          </cell>
        </row>
        <row r="223">
          <cell r="A223" t="str">
            <v>CAMARÕES, NÃO CONGELADOS</v>
          </cell>
          <cell r="B223" t="str">
            <v>(3º Nível) CAMARÕES, NÃO CONGELADOS</v>
          </cell>
          <cell r="C223">
            <v>5188</v>
          </cell>
          <cell r="D223">
            <v>583</v>
          </cell>
          <cell r="E223">
            <v>4156</v>
          </cell>
          <cell r="F223">
            <v>325</v>
          </cell>
        </row>
        <row r="224">
          <cell r="A224" t="str">
            <v>CAMELOS E OUTROS CAMELIDEOS VIVOS</v>
          </cell>
          <cell r="B224" t="str">
            <v>(3º Nível) CAMELOS E OUTROS CAMELIDEOS VIVOS</v>
          </cell>
          <cell r="G224">
            <v>15145</v>
          </cell>
          <cell r="H224">
            <v>13020</v>
          </cell>
          <cell r="I224">
            <v>7980</v>
          </cell>
          <cell r="J224">
            <v>9975</v>
          </cell>
        </row>
        <row r="225">
          <cell r="A225" t="str">
            <v>CANELA</v>
          </cell>
          <cell r="B225" t="str">
            <v>(3º Nível) CANELA</v>
          </cell>
          <cell r="C225">
            <v>16809</v>
          </cell>
          <cell r="D225">
            <v>4162</v>
          </cell>
          <cell r="E225">
            <v>35283</v>
          </cell>
          <cell r="F225">
            <v>11212</v>
          </cell>
          <cell r="G225">
            <v>9209714</v>
          </cell>
          <cell r="H225">
            <v>2815226</v>
          </cell>
          <cell r="I225">
            <v>13393269</v>
          </cell>
          <cell r="J225">
            <v>3874173</v>
          </cell>
        </row>
        <row r="226">
          <cell r="A226" t="str">
            <v>CAQUIS FRESCOS</v>
          </cell>
          <cell r="B226" t="str">
            <v>(3º Nível) CAQUIS FRESCOS</v>
          </cell>
          <cell r="C226">
            <v>744155</v>
          </cell>
          <cell r="D226">
            <v>329149</v>
          </cell>
          <cell r="E226">
            <v>361493</v>
          </cell>
          <cell r="F226">
            <v>167092</v>
          </cell>
          <cell r="G226">
            <v>2527181</v>
          </cell>
          <cell r="H226">
            <v>2022612</v>
          </cell>
          <cell r="I226">
            <v>1967677</v>
          </cell>
          <cell r="J226">
            <v>1335209</v>
          </cell>
        </row>
        <row r="227">
          <cell r="A227" t="str">
            <v>CARANGUEJOS, CONGELADOS</v>
          </cell>
          <cell r="B227" t="str">
            <v>(3º Nível) CARANGUEJOS, CONGELADOS</v>
          </cell>
          <cell r="C227">
            <v>745989</v>
          </cell>
          <cell r="D227">
            <v>19358</v>
          </cell>
          <cell r="E227">
            <v>13656</v>
          </cell>
          <cell r="F227">
            <v>3078</v>
          </cell>
          <cell r="G227">
            <v>411465</v>
          </cell>
          <cell r="H227">
            <v>20390</v>
          </cell>
          <cell r="I227">
            <v>457956</v>
          </cell>
          <cell r="J227">
            <v>24622</v>
          </cell>
        </row>
        <row r="228">
          <cell r="A228" t="str">
            <v>CARANGUEJOS, NÃO CONGELADOS</v>
          </cell>
          <cell r="B228" t="str">
            <v>(3º Nível) CARANGUEJOS, NÃO CONGELADOS</v>
          </cell>
          <cell r="C228">
            <v>0</v>
          </cell>
          <cell r="D228">
            <v>0</v>
          </cell>
          <cell r="E228">
            <v>706</v>
          </cell>
          <cell r="F228">
            <v>14</v>
          </cell>
          <cell r="G228">
            <v>1145</v>
          </cell>
          <cell r="H228">
            <v>8</v>
          </cell>
          <cell r="I228">
            <v>0</v>
          </cell>
          <cell r="J228">
            <v>0</v>
          </cell>
        </row>
        <row r="229">
          <cell r="A229" t="str">
            <v>CARNE BOVINA in natura</v>
          </cell>
          <cell r="B229" t="str">
            <v>(3º Nível) CARNE BOVINA in natura</v>
          </cell>
          <cell r="C229">
            <v>6893569777</v>
          </cell>
          <cell r="D229">
            <v>1586719767</v>
          </cell>
          <cell r="E229">
            <v>7406675890</v>
          </cell>
          <cell r="F229">
            <v>1714239318</v>
          </cell>
          <cell r="G229">
            <v>219759567</v>
          </cell>
          <cell r="H229">
            <v>33552882</v>
          </cell>
          <cell r="I229">
            <v>209258657</v>
          </cell>
          <cell r="J229">
            <v>39034129</v>
          </cell>
        </row>
        <row r="230">
          <cell r="A230" t="str">
            <v>CARNE BOVINA INDUSTRIALIZADA</v>
          </cell>
          <cell r="B230" t="str">
            <v>(3º Nível) CARNE BOVINA INDUSTRIALIZADA</v>
          </cell>
          <cell r="C230">
            <v>555668569</v>
          </cell>
          <cell r="D230">
            <v>98078012</v>
          </cell>
          <cell r="E230">
            <v>642583688</v>
          </cell>
          <cell r="F230">
            <v>112768620</v>
          </cell>
          <cell r="G230">
            <v>238431</v>
          </cell>
          <cell r="H230">
            <v>216789</v>
          </cell>
          <cell r="I230">
            <v>2252393</v>
          </cell>
          <cell r="J230">
            <v>963433</v>
          </cell>
        </row>
        <row r="231">
          <cell r="A231" t="str">
            <v>CARNE DE FRANGO in natura</v>
          </cell>
          <cell r="B231" t="str">
            <v>(3º Nível) CARNE DE FRANGO in natura</v>
          </cell>
          <cell r="C231">
            <v>6793213749</v>
          </cell>
          <cell r="D231">
            <v>4164822720</v>
          </cell>
          <cell r="E231">
            <v>5645490471</v>
          </cell>
          <cell r="F231">
            <v>4035260487</v>
          </cell>
          <cell r="G231">
            <v>11831450</v>
          </cell>
          <cell r="H231">
            <v>5378913</v>
          </cell>
          <cell r="I231">
            <v>9618214</v>
          </cell>
          <cell r="J231">
            <v>4965322</v>
          </cell>
        </row>
        <row r="232">
          <cell r="A232" t="str">
            <v>CARNE DE FRANGO INDUSTRIALIZADA</v>
          </cell>
          <cell r="B232" t="str">
            <v>(3º Nível) CARNE DE FRANGO INDUSTRIALIZADA</v>
          </cell>
          <cell r="C232">
            <v>274361654</v>
          </cell>
          <cell r="D232">
            <v>95054695</v>
          </cell>
          <cell r="E232">
            <v>253621573</v>
          </cell>
          <cell r="F232">
            <v>92846179</v>
          </cell>
        </row>
        <row r="233">
          <cell r="A233" t="str">
            <v>CARNE DE GANSO in natura</v>
          </cell>
          <cell r="B233" t="str">
            <v>(3º Nível) CARNE DE GANSO in natura</v>
          </cell>
          <cell r="C233">
            <v>170</v>
          </cell>
          <cell r="D233">
            <v>20</v>
          </cell>
          <cell r="E233">
            <v>1366</v>
          </cell>
          <cell r="F233">
            <v>151</v>
          </cell>
        </row>
        <row r="234">
          <cell r="A234" t="str">
            <v>CARNE DE OVINO in natura</v>
          </cell>
          <cell r="B234" t="str">
            <v>(3º Nível) CARNE DE OVINO in natura</v>
          </cell>
          <cell r="C234">
            <v>544433</v>
          </cell>
          <cell r="D234">
            <v>56451</v>
          </cell>
          <cell r="E234">
            <v>500500</v>
          </cell>
          <cell r="F234">
            <v>54736</v>
          </cell>
          <cell r="G234">
            <v>32989462</v>
          </cell>
          <cell r="H234">
            <v>5000080</v>
          </cell>
          <cell r="I234">
            <v>18962859</v>
          </cell>
          <cell r="J234">
            <v>2719691</v>
          </cell>
        </row>
        <row r="235">
          <cell r="A235" t="str">
            <v>CARNE DE PATO in natura</v>
          </cell>
          <cell r="B235" t="str">
            <v>(3º Nível) CARNE DE PATO in natura</v>
          </cell>
          <cell r="C235">
            <v>8361664</v>
          </cell>
          <cell r="D235">
            <v>3210412</v>
          </cell>
          <cell r="E235">
            <v>8782571</v>
          </cell>
          <cell r="F235">
            <v>3271976</v>
          </cell>
          <cell r="G235">
            <v>445424</v>
          </cell>
          <cell r="H235">
            <v>22277</v>
          </cell>
          <cell r="I235">
            <v>570143</v>
          </cell>
          <cell r="J235">
            <v>20297</v>
          </cell>
        </row>
        <row r="236">
          <cell r="A236" t="str">
            <v>CARNE DE PERU in natura</v>
          </cell>
          <cell r="B236" t="str">
            <v>(3º Nível) CARNE DE PERU in natura</v>
          </cell>
          <cell r="C236">
            <v>80424846</v>
          </cell>
          <cell r="D236">
            <v>37807337</v>
          </cell>
          <cell r="E236">
            <v>57565066</v>
          </cell>
          <cell r="F236">
            <v>37283385</v>
          </cell>
        </row>
        <row r="237">
          <cell r="A237" t="str">
            <v>CARNE DE PERU INDUSTRIALIZADA</v>
          </cell>
          <cell r="B237" t="str">
            <v>(3º Nível) CARNE DE PERU INDUSTRIALIZADA</v>
          </cell>
          <cell r="C237">
            <v>7007136</v>
          </cell>
          <cell r="D237">
            <v>2172079</v>
          </cell>
          <cell r="E237">
            <v>12322561</v>
          </cell>
          <cell r="F237">
            <v>4337825</v>
          </cell>
        </row>
        <row r="238">
          <cell r="A238" t="str">
            <v>CARNE SUÍNA in natura</v>
          </cell>
          <cell r="B238" t="str">
            <v>(3º Nível) CARNE SUÍNA in natura</v>
          </cell>
          <cell r="C238">
            <v>1667603572</v>
          </cell>
          <cell r="D238">
            <v>702502219</v>
          </cell>
          <cell r="E238">
            <v>2223792815</v>
          </cell>
          <cell r="F238">
            <v>944565325</v>
          </cell>
          <cell r="G238">
            <v>0</v>
          </cell>
          <cell r="H238">
            <v>0</v>
          </cell>
          <cell r="I238">
            <v>429025</v>
          </cell>
          <cell r="J238">
            <v>139226</v>
          </cell>
        </row>
        <row r="239">
          <cell r="A239" t="str">
            <v>CARNE SUÍNA INDUSTRIALIZADA</v>
          </cell>
          <cell r="B239" t="str">
            <v>(3º Nível) CARNE SUÍNA INDUSTRIALIZADA</v>
          </cell>
          <cell r="C239">
            <v>26830439</v>
          </cell>
          <cell r="D239">
            <v>12358133</v>
          </cell>
          <cell r="E239">
            <v>20569225</v>
          </cell>
          <cell r="F239">
            <v>10692767</v>
          </cell>
          <cell r="G239">
            <v>224636</v>
          </cell>
          <cell r="H239">
            <v>17782</v>
          </cell>
          <cell r="I239">
            <v>223785</v>
          </cell>
          <cell r="J239">
            <v>17901</v>
          </cell>
        </row>
        <row r="240">
          <cell r="A240" t="str">
            <v>CARNES DE CAPRINO in natura</v>
          </cell>
          <cell r="B240" t="str">
            <v>(3º Nível) CARNES DE CAPRINO in natura</v>
          </cell>
          <cell r="C240">
            <v>16162</v>
          </cell>
          <cell r="D240">
            <v>1500</v>
          </cell>
          <cell r="E240">
            <v>17159</v>
          </cell>
          <cell r="F240">
            <v>2100</v>
          </cell>
        </row>
        <row r="241">
          <cell r="A241" t="str">
            <v>CARNES DE CAVALO, ASININO E MUAR</v>
          </cell>
          <cell r="B241" t="str">
            <v>(3º Nível) CARNES DE CAVALO, ASININO E MUAR</v>
          </cell>
          <cell r="C241">
            <v>5191316</v>
          </cell>
          <cell r="D241">
            <v>2125020</v>
          </cell>
          <cell r="E241">
            <v>9955438</v>
          </cell>
          <cell r="F241">
            <v>3866960</v>
          </cell>
        </row>
        <row r="242">
          <cell r="A242" t="str">
            <v>CASEINAS E CASEINATOS</v>
          </cell>
          <cell r="B242" t="str">
            <v>(3º Nível) CASEINAS E CASEINATOS</v>
          </cell>
          <cell r="C242">
            <v>68638</v>
          </cell>
          <cell r="D242">
            <v>3578</v>
          </cell>
          <cell r="E242">
            <v>38708</v>
          </cell>
          <cell r="F242">
            <v>2955</v>
          </cell>
          <cell r="G242">
            <v>33287871</v>
          </cell>
          <cell r="H242">
            <v>4612018</v>
          </cell>
          <cell r="I242">
            <v>40243547</v>
          </cell>
          <cell r="J242">
            <v>4930556</v>
          </cell>
        </row>
        <row r="243">
          <cell r="A243" t="str">
            <v>CASTANHA DE CAJÚ</v>
          </cell>
          <cell r="B243" t="str">
            <v>(3º Nível) CASTANHA DE CAJÚ</v>
          </cell>
          <cell r="C243">
            <v>118565199</v>
          </cell>
          <cell r="D243">
            <v>17838449</v>
          </cell>
          <cell r="E243">
            <v>83047837</v>
          </cell>
          <cell r="F243">
            <v>14621043</v>
          </cell>
          <cell r="G243">
            <v>4429647</v>
          </cell>
          <cell r="H243">
            <v>5222371</v>
          </cell>
          <cell r="I243">
            <v>674349</v>
          </cell>
          <cell r="J243">
            <v>219655</v>
          </cell>
        </row>
        <row r="244">
          <cell r="A244" t="str">
            <v>CASTANHA DO PARÁ</v>
          </cell>
          <cell r="B244" t="str">
            <v>(3º Nível) CASTANHA DO PARÁ</v>
          </cell>
          <cell r="C244">
            <v>18646350</v>
          </cell>
          <cell r="D244">
            <v>6377944</v>
          </cell>
          <cell r="E244">
            <v>21069869</v>
          </cell>
          <cell r="F244">
            <v>8605033</v>
          </cell>
          <cell r="G244">
            <v>758899</v>
          </cell>
          <cell r="H244">
            <v>288608</v>
          </cell>
          <cell r="I244">
            <v>1313053</v>
          </cell>
          <cell r="J244">
            <v>646752</v>
          </cell>
        </row>
        <row r="245">
          <cell r="A245" t="str">
            <v>CASULOS DE BICHO-DA-SEDA E SEDA CRUA</v>
          </cell>
          <cell r="B245" t="str">
            <v>(3º Nível) CASULOS DE BICHO-DA-SEDA E SEDA CRUA</v>
          </cell>
          <cell r="C245">
            <v>153</v>
          </cell>
          <cell r="D245">
            <v>10</v>
          </cell>
          <cell r="E245">
            <v>929185</v>
          </cell>
          <cell r="F245">
            <v>101400</v>
          </cell>
          <cell r="G245">
            <v>1944161</v>
          </cell>
          <cell r="H245">
            <v>33635</v>
          </cell>
          <cell r="I245">
            <v>691863</v>
          </cell>
          <cell r="J245">
            <v>12734</v>
          </cell>
        </row>
        <row r="246">
          <cell r="A246" t="str">
            <v>CAVALOS VIVOS</v>
          </cell>
          <cell r="B246" t="str">
            <v>(3º Nível) CAVALOS VIVOS</v>
          </cell>
          <cell r="C246">
            <v>10991374</v>
          </cell>
          <cell r="D246">
            <v>230343</v>
          </cell>
          <cell r="E246">
            <v>4200242</v>
          </cell>
          <cell r="F246">
            <v>143028</v>
          </cell>
          <cell r="G246">
            <v>7502900</v>
          </cell>
          <cell r="H246">
            <v>84755</v>
          </cell>
          <cell r="I246">
            <v>3807842</v>
          </cell>
          <cell r="J246">
            <v>72605</v>
          </cell>
        </row>
        <row r="247">
          <cell r="A247" t="str">
            <v>CEBOLAS</v>
          </cell>
          <cell r="B247" t="str">
            <v>(3º Nível) CEBOLAS</v>
          </cell>
          <cell r="C247">
            <v>2660965</v>
          </cell>
          <cell r="D247">
            <v>17153949</v>
          </cell>
          <cell r="E247">
            <v>6488444</v>
          </cell>
          <cell r="F247">
            <v>22545966</v>
          </cell>
          <cell r="G247">
            <v>48649153</v>
          </cell>
          <cell r="H247">
            <v>193190422</v>
          </cell>
          <cell r="I247">
            <v>49993400</v>
          </cell>
          <cell r="J247">
            <v>225377774</v>
          </cell>
        </row>
        <row r="248">
          <cell r="A248" t="str">
            <v>CEBOLAS SECAS</v>
          </cell>
          <cell r="B248" t="str">
            <v>(3º Nível) CEBOLAS SECAS</v>
          </cell>
          <cell r="C248">
            <v>143031</v>
          </cell>
          <cell r="D248">
            <v>300251</v>
          </cell>
          <cell r="E248">
            <v>205505</v>
          </cell>
          <cell r="F248">
            <v>780557</v>
          </cell>
          <cell r="G248">
            <v>14104495</v>
          </cell>
          <cell r="H248">
            <v>7604129</v>
          </cell>
          <cell r="I248">
            <v>19095870</v>
          </cell>
          <cell r="J248">
            <v>9820007</v>
          </cell>
        </row>
        <row r="249">
          <cell r="A249" t="str">
            <v>CELULOSE</v>
          </cell>
          <cell r="B249" t="str">
            <v>(3º Nível) CELULOSE</v>
          </cell>
          <cell r="C249">
            <v>6784694649</v>
          </cell>
          <cell r="D249">
            <v>15159210655</v>
          </cell>
          <cell r="E249">
            <v>5803416045</v>
          </cell>
          <cell r="F249">
            <v>16189956873</v>
          </cell>
          <cell r="G249">
            <v>178367154</v>
          </cell>
          <cell r="H249">
            <v>233355654</v>
          </cell>
          <cell r="I249">
            <v>154069060</v>
          </cell>
          <cell r="J249">
            <v>212126282</v>
          </cell>
        </row>
        <row r="250">
          <cell r="A250" t="str">
            <v>CENOURAS E NABOS</v>
          </cell>
          <cell r="B250" t="str">
            <v>(3º Nível) CENOURAS E NABOS</v>
          </cell>
          <cell r="C250">
            <v>462136</v>
          </cell>
          <cell r="D250">
            <v>1164199</v>
          </cell>
          <cell r="E250">
            <v>4451120</v>
          </cell>
          <cell r="F250">
            <v>12917475</v>
          </cell>
          <cell r="G250">
            <v>802732</v>
          </cell>
          <cell r="H250">
            <v>424960</v>
          </cell>
          <cell r="I250">
            <v>238310</v>
          </cell>
          <cell r="J250">
            <v>78330</v>
          </cell>
        </row>
        <row r="251">
          <cell r="A251" t="str">
            <v>CENTEIO</v>
          </cell>
          <cell r="B251" t="str">
            <v>(3º Nível) CENTEIO</v>
          </cell>
          <cell r="C251">
            <v>589</v>
          </cell>
          <cell r="D251">
            <v>139</v>
          </cell>
          <cell r="E251">
            <v>14258</v>
          </cell>
          <cell r="F251">
            <v>42124</v>
          </cell>
        </row>
        <row r="252">
          <cell r="A252" t="str">
            <v>CERAS DE ABELHA</v>
          </cell>
          <cell r="B252" t="str">
            <v>(3º Nível) CERAS DE ABELHA</v>
          </cell>
          <cell r="C252">
            <v>6185476</v>
          </cell>
          <cell r="D252">
            <v>33543</v>
          </cell>
          <cell r="E252">
            <v>8866810</v>
          </cell>
          <cell r="F252">
            <v>59190</v>
          </cell>
          <cell r="G252">
            <v>530</v>
          </cell>
          <cell r="H252">
            <v>0</v>
          </cell>
          <cell r="I252">
            <v>0</v>
          </cell>
          <cell r="J252">
            <v>0</v>
          </cell>
        </row>
        <row r="253">
          <cell r="A253" t="str">
            <v>CERDAS E PÊLOS DE ANIMAIS</v>
          </cell>
          <cell r="B253" t="str">
            <v>(3º Nível) CERDAS E PÊLOS DE ANIMAIS</v>
          </cell>
          <cell r="C253">
            <v>1087370</v>
          </cell>
          <cell r="D253">
            <v>123218</v>
          </cell>
          <cell r="E253">
            <v>2090361</v>
          </cell>
          <cell r="F253">
            <v>366823</v>
          </cell>
          <cell r="G253">
            <v>2278415</v>
          </cell>
          <cell r="H253">
            <v>200385</v>
          </cell>
          <cell r="I253">
            <v>2505194</v>
          </cell>
          <cell r="J253">
            <v>295701</v>
          </cell>
        </row>
        <row r="254">
          <cell r="A254" t="str">
            <v>CEREJAS FRESCAS</v>
          </cell>
          <cell r="B254" t="str">
            <v>(3º Nível) CEREJAS FRESCAS</v>
          </cell>
          <cell r="C254">
            <v>102</v>
          </cell>
          <cell r="D254">
            <v>96</v>
          </cell>
          <cell r="E254">
            <v>3356</v>
          </cell>
          <cell r="F254">
            <v>249</v>
          </cell>
          <cell r="G254">
            <v>14664759</v>
          </cell>
          <cell r="H254">
            <v>3106356</v>
          </cell>
          <cell r="I254">
            <v>11409369</v>
          </cell>
          <cell r="J254">
            <v>2333174</v>
          </cell>
        </row>
        <row r="255">
          <cell r="A255" t="str">
            <v>CEREJAS PREPARADAS OU CONSERVADAS</v>
          </cell>
          <cell r="B255" t="str">
            <v>(3º Nível) CEREJAS PREPARADAS OU CONSERVADAS</v>
          </cell>
          <cell r="C255">
            <v>49715</v>
          </cell>
          <cell r="D255">
            <v>6355</v>
          </cell>
          <cell r="E255">
            <v>130484</v>
          </cell>
          <cell r="F255">
            <v>14669</v>
          </cell>
          <cell r="G255">
            <v>8474910</v>
          </cell>
          <cell r="H255">
            <v>3372716</v>
          </cell>
          <cell r="I255">
            <v>7117959</v>
          </cell>
          <cell r="J255">
            <v>3145410</v>
          </cell>
        </row>
        <row r="256">
          <cell r="A256" t="str">
            <v>CERVEJA</v>
          </cell>
          <cell r="B256" t="str">
            <v>(3º Nível) CERVEJA</v>
          </cell>
          <cell r="C256">
            <v>91526445</v>
          </cell>
          <cell r="D256">
            <v>158269022</v>
          </cell>
          <cell r="E256">
            <v>99667822</v>
          </cell>
          <cell r="F256">
            <v>183767793</v>
          </cell>
          <cell r="G256">
            <v>27561030</v>
          </cell>
          <cell r="H256">
            <v>28675662</v>
          </cell>
          <cell r="I256">
            <v>15636218</v>
          </cell>
          <cell r="J256">
            <v>18327544</v>
          </cell>
        </row>
        <row r="257">
          <cell r="A257" t="str">
            <v>CEVADA</v>
          </cell>
          <cell r="B257" t="str">
            <v>(3º Nível) CEVADA</v>
          </cell>
          <cell r="C257">
            <v>2005</v>
          </cell>
          <cell r="D257">
            <v>649</v>
          </cell>
          <cell r="E257">
            <v>3578</v>
          </cell>
          <cell r="F257">
            <v>31273</v>
          </cell>
          <cell r="G257">
            <v>147467710</v>
          </cell>
          <cell r="H257">
            <v>522012647</v>
          </cell>
          <cell r="I257">
            <v>179365837</v>
          </cell>
          <cell r="J257">
            <v>709432774</v>
          </cell>
        </row>
        <row r="258">
          <cell r="A258" t="str">
            <v>CHÁ PRETO</v>
          </cell>
          <cell r="B258" t="str">
            <v>(3º Nível) CHÁ PRETO</v>
          </cell>
          <cell r="C258">
            <v>46757</v>
          </cell>
          <cell r="D258">
            <v>19566</v>
          </cell>
          <cell r="E258">
            <v>53031</v>
          </cell>
          <cell r="F258">
            <v>8673</v>
          </cell>
          <cell r="G258">
            <v>1573157</v>
          </cell>
          <cell r="H258">
            <v>208157</v>
          </cell>
          <cell r="I258">
            <v>1118754</v>
          </cell>
          <cell r="J258">
            <v>200310</v>
          </cell>
        </row>
        <row r="259">
          <cell r="A259" t="str">
            <v>CHÁ VERDE</v>
          </cell>
          <cell r="B259" t="str">
            <v>(3º Nível) CHÁ VERDE</v>
          </cell>
          <cell r="C259">
            <v>1528318</v>
          </cell>
          <cell r="D259">
            <v>244726</v>
          </cell>
          <cell r="E259">
            <v>1376677</v>
          </cell>
          <cell r="F259">
            <v>226575</v>
          </cell>
          <cell r="G259">
            <v>1429469</v>
          </cell>
          <cell r="H259">
            <v>382869</v>
          </cell>
          <cell r="I259">
            <v>1488655</v>
          </cell>
          <cell r="J259">
            <v>420262</v>
          </cell>
        </row>
        <row r="260">
          <cell r="A260" t="str">
            <v>CHARUTOS E CIGARRILHAS</v>
          </cell>
          <cell r="B260" t="str">
            <v>(3º Nível) CHARUTOS E CIGARRILHAS</v>
          </cell>
          <cell r="C260">
            <v>588861</v>
          </cell>
          <cell r="D260">
            <v>11446</v>
          </cell>
          <cell r="E260">
            <v>2361110</v>
          </cell>
          <cell r="F260">
            <v>215217</v>
          </cell>
          <cell r="G260">
            <v>2312449</v>
          </cell>
          <cell r="H260">
            <v>64762</v>
          </cell>
          <cell r="I260">
            <v>1919476</v>
          </cell>
          <cell r="J260">
            <v>56657</v>
          </cell>
        </row>
        <row r="261">
          <cell r="A261" t="str">
            <v>CHICÓRIA</v>
          </cell>
          <cell r="B261" t="str">
            <v>(3º Nível) CHICÓRIA</v>
          </cell>
          <cell r="C261">
            <v>60375</v>
          </cell>
          <cell r="D261">
            <v>39445</v>
          </cell>
          <cell r="E261">
            <v>52071</v>
          </cell>
          <cell r="F261">
            <v>43123</v>
          </cell>
          <cell r="G261">
            <v>4933</v>
          </cell>
          <cell r="H261">
            <v>2560</v>
          </cell>
          <cell r="I261">
            <v>137853</v>
          </cell>
          <cell r="J261">
            <v>76704</v>
          </cell>
        </row>
        <row r="262">
          <cell r="A262" t="str">
            <v>CHOCOLATE E PREPARAÇÕES ALIM. CONT. CACAU</v>
          </cell>
          <cell r="B262" t="str">
            <v>(3º Nível) CHOCOLATE E PREPARAÇÕES ALIM. CONT. CACAU</v>
          </cell>
          <cell r="C262">
            <v>101067688</v>
          </cell>
          <cell r="D262">
            <v>27641308</v>
          </cell>
          <cell r="E262">
            <v>98934588</v>
          </cell>
          <cell r="F262">
            <v>29360089</v>
          </cell>
          <cell r="G262">
            <v>135978951</v>
          </cell>
          <cell r="H262">
            <v>18751736</v>
          </cell>
          <cell r="I262">
            <v>112875369</v>
          </cell>
          <cell r="J262">
            <v>15841039</v>
          </cell>
        </row>
        <row r="263">
          <cell r="A263" t="str">
            <v>CIGARROS</v>
          </cell>
          <cell r="B263" t="str">
            <v>(3º Nível) CIGARROS</v>
          </cell>
          <cell r="C263">
            <v>21992507</v>
          </cell>
          <cell r="D263">
            <v>2456034</v>
          </cell>
          <cell r="E263">
            <v>39270609</v>
          </cell>
          <cell r="F263">
            <v>5300620</v>
          </cell>
          <cell r="G263">
            <v>10127109</v>
          </cell>
          <cell r="H263">
            <v>607225</v>
          </cell>
          <cell r="I263">
            <v>6924608</v>
          </cell>
          <cell r="J263">
            <v>459776</v>
          </cell>
        </row>
        <row r="264">
          <cell r="A264" t="str">
            <v>CLEMENTINAS</v>
          </cell>
          <cell r="B264" t="str">
            <v>(3º Nível) CLEMENTINAS</v>
          </cell>
          <cell r="G264">
            <v>552122</v>
          </cell>
          <cell r="H264">
            <v>462868</v>
          </cell>
          <cell r="I264">
            <v>1453295</v>
          </cell>
          <cell r="J264">
            <v>1254815</v>
          </cell>
        </row>
        <row r="265">
          <cell r="A265" t="str">
            <v>COCOS (ENDOCARPO)</v>
          </cell>
          <cell r="B265" t="str">
            <v>(3º Nível) COCOS (ENDOCARPO)</v>
          </cell>
          <cell r="C265">
            <v>136354</v>
          </cell>
          <cell r="D265">
            <v>234086</v>
          </cell>
          <cell r="E265">
            <v>203669</v>
          </cell>
          <cell r="F265">
            <v>308876</v>
          </cell>
        </row>
        <row r="266">
          <cell r="A266" t="str">
            <v>COCOS FRESCOS OU SECOS</v>
          </cell>
          <cell r="B266" t="str">
            <v>(3º Nível) COCOS FRESCOS OU SECOS</v>
          </cell>
          <cell r="C266">
            <v>693641</v>
          </cell>
          <cell r="D266">
            <v>649641</v>
          </cell>
          <cell r="E266">
            <v>794312</v>
          </cell>
          <cell r="F266">
            <v>773308</v>
          </cell>
          <cell r="G266">
            <v>18587095</v>
          </cell>
          <cell r="H266">
            <v>15376836</v>
          </cell>
          <cell r="I266">
            <v>18299129</v>
          </cell>
          <cell r="J266">
            <v>14574111</v>
          </cell>
        </row>
        <row r="267">
          <cell r="A267" t="str">
            <v>COGUMELOS</v>
          </cell>
          <cell r="B267" t="str">
            <v>(3º Nível) COGUMELOS</v>
          </cell>
          <cell r="C267">
            <v>154095</v>
          </cell>
          <cell r="D267">
            <v>22369</v>
          </cell>
          <cell r="E267">
            <v>228934</v>
          </cell>
          <cell r="F267">
            <v>44574</v>
          </cell>
          <cell r="G267">
            <v>177485</v>
          </cell>
          <cell r="H267">
            <v>216</v>
          </cell>
          <cell r="I267">
            <v>121789</v>
          </cell>
          <cell r="J267">
            <v>68</v>
          </cell>
        </row>
        <row r="268">
          <cell r="A268" t="str">
            <v>COGUMELOS E TRUFAS PREPARADOS OU CONSERVADOS</v>
          </cell>
          <cell r="B268" t="str">
            <v>(3º Nível) COGUMELOS E TRUFAS PREPARADOS OU CONSERVADOS</v>
          </cell>
          <cell r="C268">
            <v>267265</v>
          </cell>
          <cell r="D268">
            <v>45840</v>
          </cell>
          <cell r="E268">
            <v>395450</v>
          </cell>
          <cell r="F268">
            <v>68823</v>
          </cell>
          <cell r="G268">
            <v>18753960</v>
          </cell>
          <cell r="H268">
            <v>11410501</v>
          </cell>
          <cell r="I268">
            <v>17678739</v>
          </cell>
          <cell r="J268">
            <v>12288559</v>
          </cell>
        </row>
        <row r="269">
          <cell r="A269" t="str">
            <v>COGUMELOS E TRUFAS SECOS</v>
          </cell>
          <cell r="B269" t="str">
            <v>(3º Nível) COGUMELOS E TRUFAS SECOS</v>
          </cell>
          <cell r="C269">
            <v>297089</v>
          </cell>
          <cell r="D269">
            <v>2321</v>
          </cell>
          <cell r="E269">
            <v>267582</v>
          </cell>
          <cell r="F269">
            <v>2872</v>
          </cell>
          <cell r="G269">
            <v>2236752</v>
          </cell>
          <cell r="H269">
            <v>299889</v>
          </cell>
          <cell r="I269">
            <v>1727734</v>
          </cell>
          <cell r="J269">
            <v>217535</v>
          </cell>
        </row>
        <row r="270">
          <cell r="A270" t="str">
            <v>COLOFONIAS, ÁCIDOS RESÍNICOS E SEUS DERIVADOS</v>
          </cell>
          <cell r="B270" t="str">
            <v>(3º Nível) COLOFONIAS, ÁCIDOS RESÍNICOS E SEUS DERIVADOS</v>
          </cell>
          <cell r="C270">
            <v>101163939</v>
          </cell>
          <cell r="D270">
            <v>104926792</v>
          </cell>
          <cell r="E270">
            <v>114821120</v>
          </cell>
          <cell r="F270">
            <v>120413251</v>
          </cell>
          <cell r="G270">
            <v>7594848</v>
          </cell>
          <cell r="H270">
            <v>2839526</v>
          </cell>
          <cell r="I270">
            <v>6551150</v>
          </cell>
          <cell r="J270">
            <v>2241056</v>
          </cell>
        </row>
        <row r="271">
          <cell r="A271" t="str">
            <v>CONDIMENTOS E TEMPEROS</v>
          </cell>
          <cell r="B271" t="str">
            <v>(3º Nível) CONDIMENTOS E TEMPEROS</v>
          </cell>
          <cell r="C271">
            <v>7442303</v>
          </cell>
          <cell r="D271">
            <v>2659717</v>
          </cell>
          <cell r="E271">
            <v>7101123</v>
          </cell>
          <cell r="F271">
            <v>2661930</v>
          </cell>
          <cell r="G271">
            <v>20192817</v>
          </cell>
          <cell r="H271">
            <v>4345517</v>
          </cell>
          <cell r="I271">
            <v>22628729</v>
          </cell>
          <cell r="J271">
            <v>4604435</v>
          </cell>
        </row>
        <row r="272">
          <cell r="A272" t="str">
            <v>CONES DE LÚPULO</v>
          </cell>
          <cell r="B272" t="str">
            <v>(3º Nível) CONES DE LÚPULO</v>
          </cell>
          <cell r="G272">
            <v>33153</v>
          </cell>
          <cell r="H272">
            <v>4471</v>
          </cell>
          <cell r="I272">
            <v>23375</v>
          </cell>
          <cell r="J272">
            <v>2791</v>
          </cell>
        </row>
        <row r="273">
          <cell r="A273" t="str">
            <v>CONES DE LÚPULO E LUPULINA</v>
          </cell>
          <cell r="B273" t="str">
            <v>(3º Nível) CONES DE LÚPULO E LUPULINA</v>
          </cell>
          <cell r="C273">
            <v>527896</v>
          </cell>
          <cell r="D273">
            <v>22325</v>
          </cell>
          <cell r="E273">
            <v>72336</v>
          </cell>
          <cell r="F273">
            <v>1234</v>
          </cell>
          <cell r="G273">
            <v>41245640</v>
          </cell>
          <cell r="H273">
            <v>2919730</v>
          </cell>
          <cell r="I273">
            <v>29385454</v>
          </cell>
          <cell r="J273">
            <v>2155752</v>
          </cell>
        </row>
        <row r="274">
          <cell r="A274" t="str">
            <v>CORDÉIS E DEMAIS PRODUTOS DO SISAL OU OUTRAS FIBRAS 'AGAVE'</v>
          </cell>
          <cell r="B274" t="str">
            <v>(3º Nível) CORDÉIS E DEMAIS PRODUTOS DO SISAL OU OUTRAS FIBRAS 'AGAVE'</v>
          </cell>
          <cell r="C274">
            <v>31746570</v>
          </cell>
          <cell r="D274">
            <v>17984930</v>
          </cell>
          <cell r="E274">
            <v>28941684</v>
          </cell>
          <cell r="F274">
            <v>19476482</v>
          </cell>
          <cell r="G274">
            <v>167314</v>
          </cell>
          <cell r="H274">
            <v>87454</v>
          </cell>
          <cell r="I274">
            <v>192014</v>
          </cell>
          <cell r="J274">
            <v>31398</v>
          </cell>
        </row>
        <row r="275">
          <cell r="A275" t="str">
            <v>CORTIÇA</v>
          </cell>
          <cell r="B275" t="str">
            <v>(3º Nível) CORTIÇA</v>
          </cell>
          <cell r="C275">
            <v>289550</v>
          </cell>
          <cell r="D275">
            <v>26915</v>
          </cell>
          <cell r="E275">
            <v>219391</v>
          </cell>
          <cell r="F275">
            <v>16044</v>
          </cell>
          <cell r="G275">
            <v>8713215</v>
          </cell>
          <cell r="H275">
            <v>1331448</v>
          </cell>
          <cell r="I275">
            <v>9008493</v>
          </cell>
          <cell r="J275">
            <v>1487883</v>
          </cell>
        </row>
        <row r="276">
          <cell r="A276" t="str">
            <v>COUROS/PELES ACAMURÇADOS</v>
          </cell>
          <cell r="B276" t="str">
            <v>(3º Nível) COUROS/PELES ACAMURÇADOS</v>
          </cell>
          <cell r="C276">
            <v>4905899</v>
          </cell>
          <cell r="D276">
            <v>539135</v>
          </cell>
          <cell r="E276">
            <v>4604968</v>
          </cell>
          <cell r="F276">
            <v>546526</v>
          </cell>
          <cell r="G276">
            <v>1130609</v>
          </cell>
          <cell r="H276">
            <v>35655</v>
          </cell>
          <cell r="I276">
            <v>422409</v>
          </cell>
          <cell r="J276">
            <v>13321</v>
          </cell>
        </row>
        <row r="277">
          <cell r="A277" t="str">
            <v>COUROS/PELES DE BOVINOS OU EQUÍDEOS, EM BRUTO</v>
          </cell>
          <cell r="B277" t="str">
            <v>(3º Nível) COUROS/PELES DE BOVINOS OU EQUÍDEOS, EM BRUTO</v>
          </cell>
          <cell r="C277">
            <v>2375228</v>
          </cell>
          <cell r="D277">
            <v>6169108</v>
          </cell>
          <cell r="E277">
            <v>5365149</v>
          </cell>
          <cell r="F277">
            <v>16098729</v>
          </cell>
          <cell r="G277">
            <v>16318302</v>
          </cell>
          <cell r="H277">
            <v>24288940</v>
          </cell>
          <cell r="I277">
            <v>17726584</v>
          </cell>
          <cell r="J277">
            <v>35470809</v>
          </cell>
        </row>
        <row r="278">
          <cell r="A278" t="str">
            <v>COUROS/PELES DE BOVINOS, CRUST</v>
          </cell>
          <cell r="B278" t="str">
            <v>(3º Nível) COUROS/PELES DE BOVINOS, CRUST</v>
          </cell>
          <cell r="C278">
            <v>100391153</v>
          </cell>
          <cell r="D278">
            <v>10318841</v>
          </cell>
          <cell r="E278">
            <v>97643632</v>
          </cell>
          <cell r="F278">
            <v>10232824</v>
          </cell>
          <cell r="G278">
            <v>2382564</v>
          </cell>
          <cell r="H278">
            <v>247553</v>
          </cell>
          <cell r="I278">
            <v>1677262</v>
          </cell>
          <cell r="J278">
            <v>238439</v>
          </cell>
        </row>
        <row r="279">
          <cell r="A279" t="str">
            <v>COUROS/PELES DE BOVINOS, CURTIDO, WET BLUE</v>
          </cell>
          <cell r="B279" t="str">
            <v>(3º Nível) COUROS/PELES DE BOVINOS, CURTIDO, WET BLUE</v>
          </cell>
          <cell r="C279">
            <v>315428</v>
          </cell>
          <cell r="D279">
            <v>420847</v>
          </cell>
          <cell r="E279">
            <v>212171</v>
          </cell>
          <cell r="F279">
            <v>289970</v>
          </cell>
          <cell r="G279">
            <v>0</v>
          </cell>
          <cell r="H279">
            <v>0</v>
          </cell>
          <cell r="I279">
            <v>21830</v>
          </cell>
          <cell r="J279">
            <v>48510</v>
          </cell>
        </row>
        <row r="280">
          <cell r="A280" t="str">
            <v>COUROS/PELES DE BOVINOS, PREPARADOS</v>
          </cell>
          <cell r="B280" t="str">
            <v>(3º Nível) COUROS/PELES DE BOVINOS, PREPARADOS</v>
          </cell>
          <cell r="C280">
            <v>667168189</v>
          </cell>
          <cell r="D280">
            <v>56925397</v>
          </cell>
          <cell r="E280">
            <v>566155992</v>
          </cell>
          <cell r="F280">
            <v>50760081</v>
          </cell>
          <cell r="G280">
            <v>2049931</v>
          </cell>
          <cell r="H280">
            <v>583300</v>
          </cell>
          <cell r="I280">
            <v>2373842</v>
          </cell>
          <cell r="J280">
            <v>372805</v>
          </cell>
        </row>
        <row r="281">
          <cell r="A281" t="str">
            <v>COUROS/PELES DE CAPRINOS, CRUST</v>
          </cell>
          <cell r="B281" t="str">
            <v>(3º Nível) COUROS/PELES DE CAPRINOS, CRUST</v>
          </cell>
          <cell r="C281">
            <v>27592</v>
          </cell>
          <cell r="D281">
            <v>1504</v>
          </cell>
          <cell r="E281">
            <v>143871</v>
          </cell>
          <cell r="F281">
            <v>9011</v>
          </cell>
          <cell r="G281">
            <v>258774</v>
          </cell>
          <cell r="H281">
            <v>12043</v>
          </cell>
          <cell r="I281">
            <v>0</v>
          </cell>
          <cell r="J281">
            <v>0</v>
          </cell>
        </row>
        <row r="282">
          <cell r="A282" t="str">
            <v>COUROS/PELES DE CAPRINOS, CURTIDOS, WET BLUE</v>
          </cell>
          <cell r="B282" t="str">
            <v>(3º Nível) COUROS/PELES DE CAPRINOS, CURTIDOS, WET BLUE</v>
          </cell>
          <cell r="C282">
            <v>1185912</v>
          </cell>
          <cell r="D282">
            <v>192648</v>
          </cell>
          <cell r="E282">
            <v>94694</v>
          </cell>
          <cell r="F282">
            <v>20980</v>
          </cell>
          <cell r="G282">
            <v>13315</v>
          </cell>
          <cell r="H282">
            <v>1911</v>
          </cell>
          <cell r="I282">
            <v>0</v>
          </cell>
          <cell r="J282">
            <v>0</v>
          </cell>
        </row>
        <row r="283">
          <cell r="A283" t="str">
            <v>COUROS/PELES DE CAPRINOS, PREPARADOS</v>
          </cell>
          <cell r="B283" t="str">
            <v>(3º Nível) COUROS/PELES DE CAPRINOS, PREPARADOS</v>
          </cell>
          <cell r="C283">
            <v>228801</v>
          </cell>
          <cell r="D283">
            <v>20002</v>
          </cell>
          <cell r="E283">
            <v>586600</v>
          </cell>
          <cell r="F283">
            <v>39304</v>
          </cell>
          <cell r="G283">
            <v>623175</v>
          </cell>
          <cell r="H283">
            <v>14506</v>
          </cell>
          <cell r="I283">
            <v>293056</v>
          </cell>
          <cell r="J283">
            <v>5589</v>
          </cell>
        </row>
        <row r="284">
          <cell r="A284" t="str">
            <v>COUROS/PELES DE EQUÍDEOS, CRUST</v>
          </cell>
          <cell r="B284" t="str">
            <v>(3º Nível) COUROS/PELES DE EQUÍDEOS, CRUST</v>
          </cell>
          <cell r="C284">
            <v>11288</v>
          </cell>
          <cell r="D284">
            <v>2747</v>
          </cell>
          <cell r="E284">
            <v>42890</v>
          </cell>
          <cell r="F284">
            <v>8139</v>
          </cell>
        </row>
        <row r="285">
          <cell r="A285" t="str">
            <v>COUROS/PELES DE EQUÍDEOS, CURTIDO</v>
          </cell>
          <cell r="B285" t="str">
            <v>(3º Nível) COUROS/PELES DE EQUÍDEOS, CURTIDO</v>
          </cell>
          <cell r="C285">
            <v>85326</v>
          </cell>
          <cell r="D285">
            <v>109608</v>
          </cell>
          <cell r="E285">
            <v>197795</v>
          </cell>
          <cell r="F285">
            <v>285868</v>
          </cell>
        </row>
        <row r="286">
          <cell r="A286" t="str">
            <v>COUROS/PELES DE EQUÍDEOS, PREPARADOS</v>
          </cell>
          <cell r="B286" t="str">
            <v>(3º Nível) COUROS/PELES DE EQUÍDEOS, PREPARADOS</v>
          </cell>
          <cell r="C286">
            <v>108456</v>
          </cell>
          <cell r="D286">
            <v>15484</v>
          </cell>
          <cell r="E286">
            <v>122438</v>
          </cell>
          <cell r="F286">
            <v>15190</v>
          </cell>
          <cell r="G286">
            <v>69619</v>
          </cell>
          <cell r="H286">
            <v>1905</v>
          </cell>
          <cell r="I286">
            <v>29764</v>
          </cell>
          <cell r="J286">
            <v>663</v>
          </cell>
        </row>
        <row r="287">
          <cell r="A287" t="str">
            <v>COUROS/PELES DE OUTROS ANIMAIS, EM BRUTO</v>
          </cell>
          <cell r="B287" t="str">
            <v>(3º Nível) COUROS/PELES DE OUTROS ANIMAIS, EM BRUTO</v>
          </cell>
          <cell r="C287">
            <v>44800</v>
          </cell>
          <cell r="D287">
            <v>23226</v>
          </cell>
          <cell r="E287">
            <v>192480</v>
          </cell>
          <cell r="F287">
            <v>33600</v>
          </cell>
          <cell r="G287">
            <v>0</v>
          </cell>
          <cell r="H287">
            <v>0</v>
          </cell>
          <cell r="I287">
            <v>110600</v>
          </cell>
          <cell r="J287">
            <v>19504</v>
          </cell>
        </row>
        <row r="288">
          <cell r="A288" t="str">
            <v>COUROS/PELES DE OUTROS ANIMAIS, PREPARADOS</v>
          </cell>
          <cell r="B288" t="str">
            <v>(3º Nível) COUROS/PELES DE OUTROS ANIMAIS, PREPARADOS</v>
          </cell>
          <cell r="C288">
            <v>4741412</v>
          </cell>
          <cell r="D288">
            <v>21924</v>
          </cell>
          <cell r="E288">
            <v>2961670</v>
          </cell>
          <cell r="F288">
            <v>14308</v>
          </cell>
          <cell r="G288">
            <v>385015</v>
          </cell>
          <cell r="H288">
            <v>1355</v>
          </cell>
          <cell r="I288">
            <v>282085</v>
          </cell>
          <cell r="J288">
            <v>894</v>
          </cell>
        </row>
        <row r="289">
          <cell r="A289" t="str">
            <v>COUROS/PELES DE OVINOS, CRUST</v>
          </cell>
          <cell r="B289" t="str">
            <v>(3º Nível) COUROS/PELES DE OVINOS, CRUST</v>
          </cell>
          <cell r="C289">
            <v>2738319</v>
          </cell>
          <cell r="D289">
            <v>74938</v>
          </cell>
          <cell r="E289">
            <v>2560531</v>
          </cell>
          <cell r="F289">
            <v>91404</v>
          </cell>
          <cell r="G289">
            <v>938404</v>
          </cell>
          <cell r="H289">
            <v>64854</v>
          </cell>
          <cell r="I289">
            <v>368920</v>
          </cell>
          <cell r="J289">
            <v>36593</v>
          </cell>
        </row>
        <row r="290">
          <cell r="A290" t="str">
            <v>COUROS/PELES DE OVINOS, CURTIDO, WET BLUE</v>
          </cell>
          <cell r="B290" t="str">
            <v>(3º Nível) COUROS/PELES DE OVINOS, CURTIDO, WET BLUE</v>
          </cell>
          <cell r="C290">
            <v>204108</v>
          </cell>
          <cell r="D290">
            <v>29052</v>
          </cell>
          <cell r="E290">
            <v>616103</v>
          </cell>
          <cell r="F290">
            <v>56224</v>
          </cell>
          <cell r="G290">
            <v>1849402</v>
          </cell>
          <cell r="H290">
            <v>381847</v>
          </cell>
          <cell r="I290">
            <v>668389</v>
          </cell>
          <cell r="J290">
            <v>125622</v>
          </cell>
        </row>
        <row r="291">
          <cell r="A291" t="str">
            <v>COUROS/PELES DE OVINOS, EM BRUTO</v>
          </cell>
          <cell r="B291" t="str">
            <v>(3º Nível) COUROS/PELES DE OVINOS, EM BRUTO</v>
          </cell>
          <cell r="G291">
            <v>641252</v>
          </cell>
          <cell r="H291">
            <v>439766</v>
          </cell>
          <cell r="I291">
            <v>598598</v>
          </cell>
          <cell r="J291">
            <v>605748</v>
          </cell>
        </row>
        <row r="292">
          <cell r="A292" t="str">
            <v>COUROS/PELES DE OVINOS, PREPARADOS</v>
          </cell>
          <cell r="B292" t="str">
            <v>(3º Nível) COUROS/PELES DE OVINOS, PREPARADOS</v>
          </cell>
          <cell r="C292">
            <v>236363</v>
          </cell>
          <cell r="D292">
            <v>6175</v>
          </cell>
          <cell r="E292">
            <v>517746</v>
          </cell>
          <cell r="F292">
            <v>17668</v>
          </cell>
          <cell r="G292">
            <v>130181</v>
          </cell>
          <cell r="H292">
            <v>5605</v>
          </cell>
          <cell r="I292">
            <v>58926</v>
          </cell>
          <cell r="J292">
            <v>3478</v>
          </cell>
        </row>
        <row r="293">
          <cell r="A293" t="str">
            <v>COUROS/PELES DE RÉPTEIS, CURTIDOS OU CRUST</v>
          </cell>
          <cell r="B293" t="str">
            <v>(3º Nível) COUROS/PELES DE RÉPTEIS, CURTIDOS OU CRUST</v>
          </cell>
          <cell r="C293">
            <v>962</v>
          </cell>
          <cell r="D293">
            <v>5</v>
          </cell>
          <cell r="E293">
            <v>1720</v>
          </cell>
          <cell r="F293">
            <v>22</v>
          </cell>
          <cell r="G293">
            <v>691562</v>
          </cell>
          <cell r="H293">
            <v>2645</v>
          </cell>
          <cell r="I293">
            <v>68263</v>
          </cell>
          <cell r="J293">
            <v>158</v>
          </cell>
        </row>
        <row r="294">
          <cell r="A294" t="str">
            <v>COUROS/PELES DE RÉPTEIS, EM BRUTO</v>
          </cell>
          <cell r="B294" t="str">
            <v>(3º Nível) COUROS/PELES DE RÉPTEIS, EM BRUTO</v>
          </cell>
          <cell r="C294">
            <v>52307</v>
          </cell>
          <cell r="D294">
            <v>1822</v>
          </cell>
          <cell r="E294">
            <v>131651</v>
          </cell>
          <cell r="F294">
            <v>4510</v>
          </cell>
          <cell r="G294">
            <v>244151</v>
          </cell>
          <cell r="H294">
            <v>1492</v>
          </cell>
          <cell r="I294">
            <v>78131</v>
          </cell>
          <cell r="J294">
            <v>652</v>
          </cell>
        </row>
        <row r="295">
          <cell r="A295" t="str">
            <v>COUROS/PELES DE RÉPTEIS, PREPARADOS</v>
          </cell>
          <cell r="B295" t="str">
            <v>(3º Nível) COUROS/PELES DE RÉPTEIS, PREPARADOS</v>
          </cell>
          <cell r="C295">
            <v>40000</v>
          </cell>
          <cell r="D295">
            <v>110</v>
          </cell>
          <cell r="E295">
            <v>24500</v>
          </cell>
          <cell r="F295">
            <v>128</v>
          </cell>
          <cell r="G295">
            <v>5528</v>
          </cell>
          <cell r="H295">
            <v>12</v>
          </cell>
          <cell r="I295">
            <v>6589</v>
          </cell>
          <cell r="J295">
            <v>3</v>
          </cell>
        </row>
        <row r="296">
          <cell r="A296" t="str">
            <v>COUROS/PELES DE SUÍNOS, CRUST</v>
          </cell>
          <cell r="B296" t="str">
            <v>(3º Nível) COUROS/PELES DE SUÍNOS, CRUST</v>
          </cell>
          <cell r="G296">
            <v>2473</v>
          </cell>
          <cell r="H296">
            <v>179</v>
          </cell>
          <cell r="I296">
            <v>0</v>
          </cell>
          <cell r="J296">
            <v>0</v>
          </cell>
        </row>
        <row r="297">
          <cell r="A297" t="str">
            <v>COUROS/PELES DE SUÍNOS, PREPARADOS</v>
          </cell>
          <cell r="B297" t="str">
            <v>(3º Nível) COUROS/PELES DE SUÍNOS, PREPARADOS</v>
          </cell>
          <cell r="C297">
            <v>33041</v>
          </cell>
          <cell r="D297">
            <v>5431</v>
          </cell>
          <cell r="E297">
            <v>0</v>
          </cell>
          <cell r="F297">
            <v>0</v>
          </cell>
          <cell r="G297">
            <v>239455</v>
          </cell>
          <cell r="H297">
            <v>18814</v>
          </cell>
          <cell r="I297">
            <v>177550</v>
          </cell>
          <cell r="J297">
            <v>14726</v>
          </cell>
        </row>
        <row r="298">
          <cell r="A298" t="str">
            <v>COUROS/PELES ENVERNIZADOS OU REVESTIDOS</v>
          </cell>
          <cell r="B298" t="str">
            <v>(3º Nível) COUROS/PELES ENVERNIZADOS OU REVESTIDOS</v>
          </cell>
          <cell r="C298">
            <v>2090662</v>
          </cell>
          <cell r="D298">
            <v>98359</v>
          </cell>
          <cell r="E298">
            <v>506154</v>
          </cell>
          <cell r="F298">
            <v>25676</v>
          </cell>
          <cell r="G298">
            <v>159596</v>
          </cell>
          <cell r="H298">
            <v>2112</v>
          </cell>
          <cell r="I298">
            <v>84011</v>
          </cell>
          <cell r="J298">
            <v>763</v>
          </cell>
        </row>
        <row r="299">
          <cell r="A299" t="str">
            <v>COUROS/PELES METALIZADOS</v>
          </cell>
          <cell r="B299" t="str">
            <v>(3º Nível) COUROS/PELES METALIZADOS</v>
          </cell>
          <cell r="C299">
            <v>1004645</v>
          </cell>
          <cell r="D299">
            <v>31678</v>
          </cell>
          <cell r="E299">
            <v>719438</v>
          </cell>
          <cell r="F299">
            <v>22505</v>
          </cell>
          <cell r="G299">
            <v>64784</v>
          </cell>
          <cell r="H299">
            <v>913</v>
          </cell>
          <cell r="I299">
            <v>71507</v>
          </cell>
          <cell r="J299">
            <v>1958</v>
          </cell>
        </row>
        <row r="300">
          <cell r="A300" t="str">
            <v>COUROS/PELES RECONSTITUÍDOS</v>
          </cell>
          <cell r="B300" t="str">
            <v>(3º Nível) COUROS/PELES RECONSTITUÍDOS</v>
          </cell>
          <cell r="C300">
            <v>268169</v>
          </cell>
          <cell r="D300">
            <v>60712</v>
          </cell>
          <cell r="E300">
            <v>426663</v>
          </cell>
          <cell r="F300">
            <v>108206</v>
          </cell>
          <cell r="G300">
            <v>632809</v>
          </cell>
          <cell r="H300">
            <v>197692</v>
          </cell>
          <cell r="I300">
            <v>229472</v>
          </cell>
          <cell r="J300">
            <v>60201</v>
          </cell>
        </row>
        <row r="301">
          <cell r="A301" t="str">
            <v>CRAVO-DA-ÍNDIA</v>
          </cell>
          <cell r="B301" t="str">
            <v>(3º Nível) CRAVO-DA-ÍNDIA</v>
          </cell>
          <cell r="C301">
            <v>17670774</v>
          </cell>
          <cell r="D301">
            <v>3630640</v>
          </cell>
          <cell r="E301">
            <v>12048650</v>
          </cell>
          <cell r="F301">
            <v>2587035</v>
          </cell>
          <cell r="G301">
            <v>255773</v>
          </cell>
          <cell r="H301">
            <v>26065</v>
          </cell>
          <cell r="I301">
            <v>387403</v>
          </cell>
          <cell r="J301">
            <v>47447</v>
          </cell>
        </row>
        <row r="302">
          <cell r="A302" t="str">
            <v>CREME DE LEITE</v>
          </cell>
          <cell r="B302" t="str">
            <v>(3º Nível) CREME DE LEITE</v>
          </cell>
          <cell r="C302">
            <v>14941692</v>
          </cell>
          <cell r="D302">
            <v>6758376</v>
          </cell>
          <cell r="E302">
            <v>16286125</v>
          </cell>
          <cell r="F302">
            <v>7673230</v>
          </cell>
        </row>
        <row r="303">
          <cell r="A303" t="str">
            <v>DAMASCOS FRESCOS</v>
          </cell>
          <cell r="B303" t="str">
            <v>(3º Nível) DAMASCOS FRESCOS</v>
          </cell>
          <cell r="C303">
            <v>1168</v>
          </cell>
          <cell r="D303">
            <v>125</v>
          </cell>
          <cell r="E303">
            <v>867</v>
          </cell>
          <cell r="F303">
            <v>177</v>
          </cell>
          <cell r="G303">
            <v>283209</v>
          </cell>
          <cell r="H303">
            <v>113769</v>
          </cell>
          <cell r="I303">
            <v>249719</v>
          </cell>
          <cell r="J303">
            <v>109325</v>
          </cell>
        </row>
        <row r="304">
          <cell r="A304" t="str">
            <v>DAMASCOS PREPARADOS OU CONSERVADOS</v>
          </cell>
          <cell r="B304" t="str">
            <v>(3º Nível) DAMASCOS PREPARADOS OU CONSERVADOS</v>
          </cell>
          <cell r="G304">
            <v>197152</v>
          </cell>
          <cell r="H304">
            <v>135850</v>
          </cell>
          <cell r="I304">
            <v>199124</v>
          </cell>
          <cell r="J304">
            <v>135071</v>
          </cell>
        </row>
        <row r="305">
          <cell r="A305" t="str">
            <v>DAMASCOS SECOS</v>
          </cell>
          <cell r="B305" t="str">
            <v>(3º Nível) DAMASCOS SECOS</v>
          </cell>
          <cell r="C305">
            <v>118115</v>
          </cell>
          <cell r="D305">
            <v>57813</v>
          </cell>
          <cell r="E305">
            <v>6501</v>
          </cell>
          <cell r="F305">
            <v>708</v>
          </cell>
          <cell r="G305">
            <v>12303660</v>
          </cell>
          <cell r="H305">
            <v>4234151</v>
          </cell>
          <cell r="I305">
            <v>14749487</v>
          </cell>
          <cell r="J305">
            <v>4596610</v>
          </cell>
        </row>
        <row r="306">
          <cell r="A306" t="str">
            <v>DEMAIS  PRODUTOS LÁCTEOS</v>
          </cell>
          <cell r="B306" t="str">
            <v>(3º Nível) DEMAIS  PRODUTOS LÁCTEOS</v>
          </cell>
          <cell r="C306">
            <v>705919</v>
          </cell>
          <cell r="D306">
            <v>504165</v>
          </cell>
          <cell r="E306">
            <v>1085348</v>
          </cell>
          <cell r="F306">
            <v>454264</v>
          </cell>
          <cell r="G306">
            <v>19009579</v>
          </cell>
          <cell r="H306">
            <v>3986770</v>
          </cell>
          <cell r="I306">
            <v>26077867</v>
          </cell>
          <cell r="J306">
            <v>4908555</v>
          </cell>
        </row>
        <row r="307">
          <cell r="A307" t="str">
            <v>DEMAIS AÇÚCARES</v>
          </cell>
          <cell r="B307" t="str">
            <v>(3º Nível) DEMAIS AÇÚCARES</v>
          </cell>
          <cell r="C307">
            <v>17518634</v>
          </cell>
          <cell r="D307">
            <v>44764541</v>
          </cell>
          <cell r="E307">
            <v>14427447</v>
          </cell>
          <cell r="F307">
            <v>38900725</v>
          </cell>
          <cell r="G307">
            <v>45405436</v>
          </cell>
          <cell r="H307">
            <v>38082990</v>
          </cell>
          <cell r="I307">
            <v>54647059</v>
          </cell>
          <cell r="J307">
            <v>43989930</v>
          </cell>
        </row>
        <row r="308">
          <cell r="A308" t="str">
            <v>DEMAIS ÁLCOOIS</v>
          </cell>
          <cell r="B308" t="str">
            <v>(3º Nível) DEMAIS ÁLCOOIS</v>
          </cell>
          <cell r="C308">
            <v>7897906</v>
          </cell>
          <cell r="D308">
            <v>3613449</v>
          </cell>
          <cell r="E308">
            <v>6713260</v>
          </cell>
          <cell r="F308">
            <v>3716317</v>
          </cell>
          <cell r="G308">
            <v>12231117</v>
          </cell>
          <cell r="H308">
            <v>10010229</v>
          </cell>
          <cell r="I308">
            <v>10151927</v>
          </cell>
          <cell r="J308">
            <v>7970288</v>
          </cell>
        </row>
        <row r="309">
          <cell r="A309" t="str">
            <v>DEMAIS CARNES E MIUDEZAS</v>
          </cell>
          <cell r="B309" t="str">
            <v>(3º Nível) DEMAIS CARNES E MIUDEZAS</v>
          </cell>
          <cell r="C309">
            <v>265006466</v>
          </cell>
          <cell r="D309">
            <v>113048683</v>
          </cell>
          <cell r="E309">
            <v>218480162</v>
          </cell>
          <cell r="F309">
            <v>105581645</v>
          </cell>
          <cell r="G309">
            <v>48207</v>
          </cell>
          <cell r="H309">
            <v>39458</v>
          </cell>
          <cell r="I309">
            <v>123633</v>
          </cell>
          <cell r="J309">
            <v>61069</v>
          </cell>
        </row>
        <row r="310">
          <cell r="A310" t="str">
            <v>DEMAIS CEREAIS</v>
          </cell>
          <cell r="B310" t="str">
            <v>(3º Nível) DEMAIS CEREAIS</v>
          </cell>
          <cell r="C310">
            <v>73336</v>
          </cell>
          <cell r="D310">
            <v>144412</v>
          </cell>
          <cell r="E310">
            <v>89969</v>
          </cell>
          <cell r="F310">
            <v>41912</v>
          </cell>
          <cell r="G310">
            <v>3588240</v>
          </cell>
          <cell r="H310">
            <v>1443752</v>
          </cell>
          <cell r="I310">
            <v>3162280</v>
          </cell>
          <cell r="J310">
            <v>1534894</v>
          </cell>
        </row>
        <row r="311">
          <cell r="A311" t="str">
            <v>DEMAIS CRUSTÁCEOS E MOLUSCOS</v>
          </cell>
          <cell r="B311" t="str">
            <v>(3º Nível) DEMAIS CRUSTÁCEOS E MOLUSCOS</v>
          </cell>
          <cell r="C311">
            <v>633780</v>
          </cell>
          <cell r="D311">
            <v>67379</v>
          </cell>
          <cell r="E311">
            <v>418909</v>
          </cell>
          <cell r="F311">
            <v>64519</v>
          </cell>
          <cell r="G311">
            <v>28105067</v>
          </cell>
          <cell r="H311">
            <v>7031140</v>
          </cell>
          <cell r="I311">
            <v>17433915</v>
          </cell>
          <cell r="J311">
            <v>5083946</v>
          </cell>
        </row>
        <row r="312">
          <cell r="A312" t="str">
            <v>DEMAIS ESPECIARIAS</v>
          </cell>
          <cell r="B312" t="str">
            <v>(3º Nível) DEMAIS ESPECIARIAS</v>
          </cell>
          <cell r="C312">
            <v>9011544</v>
          </cell>
          <cell r="D312">
            <v>2106201</v>
          </cell>
          <cell r="E312">
            <v>7852193</v>
          </cell>
          <cell r="F312">
            <v>787979</v>
          </cell>
          <cell r="G312">
            <v>7416668</v>
          </cell>
          <cell r="H312">
            <v>3835033</v>
          </cell>
          <cell r="I312">
            <v>8788192</v>
          </cell>
          <cell r="J312">
            <v>5870089</v>
          </cell>
        </row>
        <row r="313">
          <cell r="A313" t="str">
            <v>DEMAIS FIBRAS E PRODUTOS TÊXTEIS</v>
          </cell>
          <cell r="B313" t="str">
            <v>(3º Nível) DEMAIS FIBRAS E PRODUTOS TÊXTEIS</v>
          </cell>
          <cell r="C313">
            <v>51183252</v>
          </cell>
          <cell r="D313">
            <v>38893341</v>
          </cell>
          <cell r="E313">
            <v>48178981</v>
          </cell>
          <cell r="F313">
            <v>41494674</v>
          </cell>
          <cell r="G313">
            <v>18565914</v>
          </cell>
          <cell r="H313">
            <v>15175139</v>
          </cell>
          <cell r="I313">
            <v>14355646</v>
          </cell>
          <cell r="J313">
            <v>11054902</v>
          </cell>
        </row>
        <row r="314">
          <cell r="A314" t="str">
            <v>DEMAIS GORDURAS LÁCTEAS</v>
          </cell>
          <cell r="B314" t="str">
            <v>(3º Nível) DEMAIS GORDURAS LÁCTEAS</v>
          </cell>
          <cell r="C314">
            <v>4093</v>
          </cell>
          <cell r="D314">
            <v>525</v>
          </cell>
          <cell r="E314">
            <v>4948</v>
          </cell>
          <cell r="F314">
            <v>833</v>
          </cell>
          <cell r="G314">
            <v>9191919</v>
          </cell>
          <cell r="H314">
            <v>1601208</v>
          </cell>
          <cell r="I314">
            <v>9793411</v>
          </cell>
          <cell r="J314">
            <v>2063310</v>
          </cell>
        </row>
        <row r="315">
          <cell r="A315" t="str">
            <v>DEMAIS MADEIRAS E MANUFATURAS DE MADEIRAS</v>
          </cell>
          <cell r="B315" t="str">
            <v>(3º Nível) DEMAIS MADEIRAS E MANUFATURAS DE MADEIRAS</v>
          </cell>
          <cell r="C315">
            <v>202722785</v>
          </cell>
          <cell r="D315">
            <v>478666379</v>
          </cell>
          <cell r="E315">
            <v>214974317</v>
          </cell>
          <cell r="F315">
            <v>540958775</v>
          </cell>
          <cell r="G315">
            <v>62452064</v>
          </cell>
          <cell r="H315">
            <v>63322360</v>
          </cell>
          <cell r="I315">
            <v>58754073</v>
          </cell>
          <cell r="J315">
            <v>57219784</v>
          </cell>
        </row>
        <row r="316">
          <cell r="A316" t="str">
            <v>DEMAIS NOZES E CASTANHAS</v>
          </cell>
          <cell r="B316" t="str">
            <v>(3º Nível) DEMAIS NOZES E CASTANHAS</v>
          </cell>
          <cell r="C316">
            <v>13439451</v>
          </cell>
          <cell r="D316">
            <v>2429855</v>
          </cell>
          <cell r="E316">
            <v>8793762</v>
          </cell>
          <cell r="F316">
            <v>2081424</v>
          </cell>
          <cell r="G316">
            <v>7481688</v>
          </cell>
          <cell r="H316">
            <v>1177092</v>
          </cell>
          <cell r="I316">
            <v>5273061</v>
          </cell>
          <cell r="J316">
            <v>996839</v>
          </cell>
        </row>
        <row r="317">
          <cell r="A317" t="str">
            <v>DEMAIS OLEOS DE SOJA</v>
          </cell>
          <cell r="B317" t="str">
            <v>(3º Nível) DEMAIS OLEOS DE SOJA</v>
          </cell>
          <cell r="C317">
            <v>221513</v>
          </cell>
          <cell r="D317">
            <v>203789</v>
          </cell>
          <cell r="E317">
            <v>181488</v>
          </cell>
          <cell r="F317">
            <v>148659</v>
          </cell>
          <cell r="G317">
            <v>105687</v>
          </cell>
          <cell r="H317">
            <v>23014</v>
          </cell>
          <cell r="I317">
            <v>66887</v>
          </cell>
          <cell r="J317">
            <v>13623</v>
          </cell>
        </row>
        <row r="318">
          <cell r="A318" t="str">
            <v>DEMAIS OLEOS ESSENCIAIS</v>
          </cell>
          <cell r="B318" t="str">
            <v>(3º Nível) DEMAIS OLEOS ESSENCIAIS</v>
          </cell>
          <cell r="C318">
            <v>120891623</v>
          </cell>
          <cell r="D318">
            <v>33881455</v>
          </cell>
          <cell r="E318">
            <v>109746504</v>
          </cell>
          <cell r="F318">
            <v>26677599</v>
          </cell>
          <cell r="G318">
            <v>72902017</v>
          </cell>
          <cell r="H318">
            <v>2129453</v>
          </cell>
          <cell r="I318">
            <v>85390310</v>
          </cell>
          <cell r="J318">
            <v>2442673</v>
          </cell>
        </row>
        <row r="319">
          <cell r="A319" t="str">
            <v>DEMAIS OLEOS VEGETAIS</v>
          </cell>
          <cell r="B319" t="str">
            <v>(3º Nível) DEMAIS OLEOS VEGETAIS</v>
          </cell>
          <cell r="C319">
            <v>96883781</v>
          </cell>
          <cell r="D319">
            <v>356101604</v>
          </cell>
          <cell r="E319">
            <v>134170757</v>
          </cell>
          <cell r="F319">
            <v>372784768</v>
          </cell>
          <cell r="G319">
            <v>153724642</v>
          </cell>
          <cell r="H319">
            <v>71189389</v>
          </cell>
          <cell r="I319">
            <v>150577358</v>
          </cell>
          <cell r="J319">
            <v>67524462</v>
          </cell>
        </row>
        <row r="320">
          <cell r="A320" t="str">
            <v>DEMAIS PEIXES</v>
          </cell>
          <cell r="B320" t="str">
            <v>(3º Nível) DEMAIS PEIXES</v>
          </cell>
          <cell r="C320">
            <v>498141</v>
          </cell>
          <cell r="D320">
            <v>96436</v>
          </cell>
          <cell r="E320">
            <v>435956</v>
          </cell>
          <cell r="F320">
            <v>101688</v>
          </cell>
          <cell r="G320">
            <v>3868173</v>
          </cell>
          <cell r="H320">
            <v>610504</v>
          </cell>
          <cell r="I320">
            <v>1701526</v>
          </cell>
          <cell r="J320">
            <v>331136</v>
          </cell>
        </row>
        <row r="321">
          <cell r="A321" t="str">
            <v>DEMAIS PREPARAÇÕES DE CARNES</v>
          </cell>
          <cell r="B321" t="str">
            <v>(3º Nível) DEMAIS PREPARAÇÕES DE CARNES</v>
          </cell>
          <cell r="C321">
            <v>110730801</v>
          </cell>
          <cell r="D321">
            <v>104218097</v>
          </cell>
          <cell r="E321">
            <v>134811039</v>
          </cell>
          <cell r="F321">
            <v>128860615</v>
          </cell>
          <cell r="G321">
            <v>3171411</v>
          </cell>
          <cell r="H321">
            <v>451045</v>
          </cell>
          <cell r="I321">
            <v>4063682</v>
          </cell>
          <cell r="J321">
            <v>493898</v>
          </cell>
        </row>
        <row r="322">
          <cell r="A322" t="str">
            <v>DEMAIS PRODUTOS DA INDÚSTRIA QUÍMICA , DE ORIGEM VEGETAL</v>
          </cell>
          <cell r="B322" t="str">
            <v>(3º Nível) DEMAIS PRODUTOS DA INDÚSTRIA QUÍMICA , DE ORIGEM VEGETAL</v>
          </cell>
          <cell r="C322">
            <v>824439</v>
          </cell>
          <cell r="D322">
            <v>118483</v>
          </cell>
          <cell r="E322">
            <v>436377</v>
          </cell>
          <cell r="F322">
            <v>169979</v>
          </cell>
          <cell r="G322">
            <v>5500168</v>
          </cell>
          <cell r="H322">
            <v>2629625</v>
          </cell>
          <cell r="I322">
            <v>5569959</v>
          </cell>
          <cell r="J322">
            <v>2017179</v>
          </cell>
        </row>
        <row r="323">
          <cell r="A323" t="str">
            <v>DEMAIS PRODUTOS DE COURO</v>
          </cell>
          <cell r="B323" t="str">
            <v>(3º Nível) DEMAIS PRODUTOS DE COURO</v>
          </cell>
          <cell r="C323">
            <v>15640363</v>
          </cell>
          <cell r="D323">
            <v>842702</v>
          </cell>
          <cell r="E323">
            <v>11197592</v>
          </cell>
          <cell r="F323">
            <v>909802</v>
          </cell>
          <cell r="G323">
            <v>54305563</v>
          </cell>
          <cell r="H323">
            <v>748583</v>
          </cell>
          <cell r="I323">
            <v>38348538</v>
          </cell>
          <cell r="J323">
            <v>591211</v>
          </cell>
        </row>
        <row r="324">
          <cell r="A324" t="str">
            <v>DEMAIS PRODUTOS E SUBPRODUTOS DA INDÚSTRIA DE MOAGEM</v>
          </cell>
          <cell r="B324" t="str">
            <v>(3º Nível) DEMAIS PRODUTOS E SUBPRODUTOS DA INDÚSTRIA DE MOAGEM</v>
          </cell>
          <cell r="C324">
            <v>10043021</v>
          </cell>
          <cell r="D324">
            <v>29027236</v>
          </cell>
          <cell r="E324">
            <v>9956777</v>
          </cell>
          <cell r="F324">
            <v>22938312</v>
          </cell>
          <cell r="G324">
            <v>2693755</v>
          </cell>
          <cell r="H324">
            <v>1197383</v>
          </cell>
          <cell r="I324">
            <v>2354925</v>
          </cell>
          <cell r="J324">
            <v>1259417</v>
          </cell>
        </row>
        <row r="325">
          <cell r="A325" t="str">
            <v>DEMAIS PRODUTOS HORTÍCOLAS CONGELADOS</v>
          </cell>
          <cell r="B325" t="str">
            <v>(3º Nível) DEMAIS PRODUTOS HORTÍCOLAS CONGELADOS</v>
          </cell>
          <cell r="C325">
            <v>295395</v>
          </cell>
          <cell r="D325">
            <v>573910</v>
          </cell>
          <cell r="E325">
            <v>340548</v>
          </cell>
          <cell r="F325">
            <v>859588</v>
          </cell>
          <cell r="G325">
            <v>14065136</v>
          </cell>
          <cell r="H325">
            <v>13042239</v>
          </cell>
          <cell r="I325">
            <v>11443239</v>
          </cell>
          <cell r="J325">
            <v>9742975</v>
          </cell>
        </row>
        <row r="326">
          <cell r="A326" t="str">
            <v>DEMAIS PRODUTOS HORTÍCOLAS, LEGUMINOSAS, RAÍZES E TUBÉRCULOS</v>
          </cell>
          <cell r="B326" t="str">
            <v>(3º Nível) DEMAIS PRODUTOS HORTÍCOLAS, LEGUMINOSAS, RAÍZES E TUBÉRCULOS</v>
          </cell>
          <cell r="C326">
            <v>3315</v>
          </cell>
          <cell r="D326">
            <v>3472</v>
          </cell>
          <cell r="E326">
            <v>3514</v>
          </cell>
          <cell r="F326">
            <v>3913</v>
          </cell>
          <cell r="G326">
            <v>1118</v>
          </cell>
          <cell r="H326">
            <v>500</v>
          </cell>
          <cell r="I326">
            <v>4543</v>
          </cell>
          <cell r="J326">
            <v>243</v>
          </cell>
        </row>
        <row r="327">
          <cell r="A327" t="str">
            <v>DEMAIS PRODUTOS HORTÍCOLAS, LEGUMINOSAS, RAÍZES E TUBÉRCULOS FRESCOS</v>
          </cell>
          <cell r="B327" t="str">
            <v>(3º Nível) DEMAIS PRODUTOS HORTÍCOLAS, LEGUMINOSAS, RAÍZES E TUBÉRCULOS FRESCOS</v>
          </cell>
          <cell r="C327">
            <v>5836642</v>
          </cell>
          <cell r="D327">
            <v>12164907</v>
          </cell>
          <cell r="E327">
            <v>8221351</v>
          </cell>
          <cell r="F327">
            <v>18174309</v>
          </cell>
          <cell r="G327">
            <v>92598</v>
          </cell>
          <cell r="H327">
            <v>679209</v>
          </cell>
          <cell r="I327">
            <v>354050</v>
          </cell>
          <cell r="J327">
            <v>1919533</v>
          </cell>
        </row>
        <row r="328">
          <cell r="A328" t="str">
            <v>DEMAIS PRODUTOS HORTÍCOLAS, LEGUMINOSAS, RAÍZES E TUBÉRCULOS PREPARADOS OU CONSERVADOS</v>
          </cell>
          <cell r="B328" t="str">
            <v>(3º Nível) DEMAIS PRODUTOS HORTÍCOLAS, LEGUMINOSAS, RAÍZES E TUBÉRCULOS PREPARADOS OU CONSERVADOS</v>
          </cell>
          <cell r="C328">
            <v>20288432</v>
          </cell>
          <cell r="D328">
            <v>18564004</v>
          </cell>
          <cell r="E328">
            <v>25594298</v>
          </cell>
          <cell r="F328">
            <v>24333483</v>
          </cell>
          <cell r="G328">
            <v>27947003</v>
          </cell>
          <cell r="H328">
            <v>32229423</v>
          </cell>
          <cell r="I328">
            <v>28493769</v>
          </cell>
          <cell r="J328">
            <v>24318465</v>
          </cell>
        </row>
        <row r="329">
          <cell r="A329" t="str">
            <v>DEMAIS PRODUTOS HORTÍCOLAS, LEGUMINOSAS, RAÍZES E TUBÉRCULOS SECOS</v>
          </cell>
          <cell r="B329" t="str">
            <v>(3º Nível) DEMAIS PRODUTOS HORTÍCOLAS, LEGUMINOSAS, RAÍZES E TUBÉRCULOS SECOS</v>
          </cell>
          <cell r="C329">
            <v>137103</v>
          </cell>
          <cell r="D329">
            <v>50870</v>
          </cell>
          <cell r="E329">
            <v>162011</v>
          </cell>
          <cell r="F329">
            <v>193047</v>
          </cell>
          <cell r="G329">
            <v>25798345</v>
          </cell>
          <cell r="H329">
            <v>12140611</v>
          </cell>
          <cell r="I329">
            <v>28823530</v>
          </cell>
          <cell r="J329">
            <v>15779456</v>
          </cell>
        </row>
        <row r="330">
          <cell r="A330" t="str">
            <v>DEMAIS SEMENTES</v>
          </cell>
          <cell r="B330" t="str">
            <v>(3º Nível) DEMAIS SEMENTES</v>
          </cell>
          <cell r="C330">
            <v>44880088</v>
          </cell>
          <cell r="D330">
            <v>10015963</v>
          </cell>
          <cell r="E330">
            <v>51499668</v>
          </cell>
          <cell r="F330">
            <v>11048447</v>
          </cell>
          <cell r="G330">
            <v>28483450</v>
          </cell>
          <cell r="H330">
            <v>6367352</v>
          </cell>
          <cell r="I330">
            <v>27665141</v>
          </cell>
          <cell r="J330">
            <v>5905586</v>
          </cell>
        </row>
        <row r="331">
          <cell r="A331" t="str">
            <v>DEMAIS SUCOS DE FRUTA</v>
          </cell>
          <cell r="B331" t="str">
            <v>(3º Nível) DEMAIS SUCOS DE FRUTA</v>
          </cell>
          <cell r="C331">
            <v>127096948</v>
          </cell>
          <cell r="D331">
            <v>65978450</v>
          </cell>
          <cell r="E331">
            <v>113999771</v>
          </cell>
          <cell r="F331">
            <v>73971667</v>
          </cell>
          <cell r="G331">
            <v>10202600</v>
          </cell>
          <cell r="H331">
            <v>3254837</v>
          </cell>
          <cell r="I331">
            <v>4614101</v>
          </cell>
          <cell r="J331">
            <v>1358252</v>
          </cell>
        </row>
        <row r="332">
          <cell r="A332" t="str">
            <v>DESPERDÍCIOS DE CACAU</v>
          </cell>
          <cell r="B332" t="str">
            <v>(3º Nível) DESPERDÍCIOS DE CACAU</v>
          </cell>
          <cell r="C332">
            <v>121</v>
          </cell>
          <cell r="D332">
            <v>30</v>
          </cell>
          <cell r="E332">
            <v>131045</v>
          </cell>
          <cell r="F332">
            <v>22121</v>
          </cell>
          <cell r="G332">
            <v>479762</v>
          </cell>
          <cell r="H332">
            <v>2887436</v>
          </cell>
          <cell r="I332">
            <v>807089</v>
          </cell>
          <cell r="J332">
            <v>4798865</v>
          </cell>
        </row>
        <row r="333">
          <cell r="A333" t="str">
            <v>DESPERDÍCIOS DE COUROS/PELES</v>
          </cell>
          <cell r="B333" t="str">
            <v>(3º Nível) DESPERDÍCIOS DE COUROS/PELES</v>
          </cell>
          <cell r="C333">
            <v>282830</v>
          </cell>
          <cell r="D333">
            <v>535103</v>
          </cell>
          <cell r="E333">
            <v>143884</v>
          </cell>
          <cell r="F333">
            <v>261047</v>
          </cell>
          <cell r="G333">
            <v>62901</v>
          </cell>
          <cell r="H333">
            <v>224640</v>
          </cell>
          <cell r="I333">
            <v>101255</v>
          </cell>
          <cell r="J333">
            <v>361620</v>
          </cell>
        </row>
        <row r="334">
          <cell r="A334" t="str">
            <v>DESPERDÍCIOS DE FUMO</v>
          </cell>
          <cell r="B334" t="str">
            <v>(3º Nível) DESPERDÍCIOS DE FUMO</v>
          </cell>
          <cell r="C334">
            <v>47859581</v>
          </cell>
          <cell r="D334">
            <v>131675410</v>
          </cell>
          <cell r="E334">
            <v>45322525</v>
          </cell>
          <cell r="F334">
            <v>136642882</v>
          </cell>
          <cell r="G334">
            <v>614501</v>
          </cell>
          <cell r="H334">
            <v>901290</v>
          </cell>
          <cell r="I334">
            <v>1111978</v>
          </cell>
          <cell r="J334">
            <v>1972270</v>
          </cell>
        </row>
        <row r="335">
          <cell r="A335" t="str">
            <v>DOCE DE LEITE</v>
          </cell>
          <cell r="B335" t="str">
            <v>(3º Nível) DOCE DE LEITE</v>
          </cell>
          <cell r="C335">
            <v>807578</v>
          </cell>
          <cell r="D335">
            <v>300762</v>
          </cell>
          <cell r="E335">
            <v>1490775</v>
          </cell>
          <cell r="F335">
            <v>627729</v>
          </cell>
          <cell r="G335">
            <v>2230888</v>
          </cell>
          <cell r="H335">
            <v>849412</v>
          </cell>
          <cell r="I335">
            <v>2579780</v>
          </cell>
          <cell r="J335">
            <v>981616</v>
          </cell>
        </row>
        <row r="336">
          <cell r="A336" t="str">
            <v>DURIOES</v>
          </cell>
          <cell r="B336" t="str">
            <v>(3º Nível) DURIOES</v>
          </cell>
          <cell r="C336">
            <v>2448</v>
          </cell>
          <cell r="D336">
            <v>323</v>
          </cell>
          <cell r="E336">
            <v>0</v>
          </cell>
          <cell r="F336">
            <v>0</v>
          </cell>
        </row>
        <row r="337">
          <cell r="A337" t="str">
            <v>ENZIMAS E SEUS CONCENTRADOS</v>
          </cell>
          <cell r="B337" t="str">
            <v>(3º Nível) ENZIMAS E SEUS CONCENTRADOS</v>
          </cell>
          <cell r="C337">
            <v>46501683</v>
          </cell>
          <cell r="D337">
            <v>5819097</v>
          </cell>
          <cell r="E337">
            <v>43893414</v>
          </cell>
          <cell r="F337">
            <v>4979217</v>
          </cell>
          <cell r="G337">
            <v>156839448</v>
          </cell>
          <cell r="H337">
            <v>19247277</v>
          </cell>
          <cell r="I337">
            <v>168583701</v>
          </cell>
          <cell r="J337">
            <v>21400632</v>
          </cell>
        </row>
        <row r="338">
          <cell r="A338" t="str">
            <v>ERVILHAS</v>
          </cell>
          <cell r="B338" t="str">
            <v>(3º Nível) ERVILHAS</v>
          </cell>
          <cell r="C338">
            <v>15250</v>
          </cell>
          <cell r="D338">
            <v>5374</v>
          </cell>
          <cell r="E338">
            <v>15742</v>
          </cell>
          <cell r="F338">
            <v>6797</v>
          </cell>
        </row>
        <row r="339">
          <cell r="A339" t="str">
            <v>ERVILHAS CONGELADAS</v>
          </cell>
          <cell r="B339" t="str">
            <v>(3º Nível) ERVILHAS CONGELADAS</v>
          </cell>
          <cell r="C339">
            <v>39810</v>
          </cell>
          <cell r="D339">
            <v>23031</v>
          </cell>
          <cell r="E339">
            <v>47891</v>
          </cell>
          <cell r="F339">
            <v>25617</v>
          </cell>
          <cell r="G339">
            <v>7777295</v>
          </cell>
          <cell r="H339">
            <v>7977837</v>
          </cell>
          <cell r="I339">
            <v>9105207</v>
          </cell>
          <cell r="J339">
            <v>8943641</v>
          </cell>
        </row>
        <row r="340">
          <cell r="A340" t="str">
            <v>ERVILHAS PREPARADAS OU CONSERVADAS</v>
          </cell>
          <cell r="B340" t="str">
            <v>(3º Nível) ERVILHAS PREPARADAS OU CONSERVADAS</v>
          </cell>
          <cell r="C340">
            <v>5954754</v>
          </cell>
          <cell r="D340">
            <v>7710178</v>
          </cell>
          <cell r="E340">
            <v>6018353</v>
          </cell>
          <cell r="F340">
            <v>7696662</v>
          </cell>
          <cell r="G340">
            <v>172205</v>
          </cell>
          <cell r="H340">
            <v>119063</v>
          </cell>
          <cell r="I340">
            <v>183404</v>
          </cell>
          <cell r="J340">
            <v>124866</v>
          </cell>
        </row>
        <row r="341">
          <cell r="A341" t="str">
            <v>ERVILHAS SECAS</v>
          </cell>
          <cell r="B341" t="str">
            <v>(3º Nível) ERVILHAS SECAS</v>
          </cell>
          <cell r="C341">
            <v>29590</v>
          </cell>
          <cell r="D341">
            <v>34973</v>
          </cell>
          <cell r="E341">
            <v>170007</v>
          </cell>
          <cell r="F341">
            <v>332994</v>
          </cell>
          <cell r="G341">
            <v>15663162</v>
          </cell>
          <cell r="H341">
            <v>34110056</v>
          </cell>
          <cell r="I341">
            <v>16167051</v>
          </cell>
          <cell r="J341">
            <v>34826572</v>
          </cell>
        </row>
        <row r="342">
          <cell r="A342" t="str">
            <v>ESPINAFRES CONGELADOS</v>
          </cell>
          <cell r="B342" t="str">
            <v>(3º Nível) ESPINAFRES CONGELADOS</v>
          </cell>
          <cell r="C342">
            <v>58203</v>
          </cell>
          <cell r="D342">
            <v>26615</v>
          </cell>
          <cell r="E342">
            <v>42802</v>
          </cell>
          <cell r="F342">
            <v>19251</v>
          </cell>
          <cell r="G342">
            <v>1072919</v>
          </cell>
          <cell r="H342">
            <v>1228721</v>
          </cell>
          <cell r="I342">
            <v>834192</v>
          </cell>
          <cell r="J342">
            <v>889391</v>
          </cell>
        </row>
        <row r="343">
          <cell r="A343" t="str">
            <v>ESSÊNCIAS DERIVADAS DE MADEIRA</v>
          </cell>
          <cell r="B343" t="str">
            <v>(3º Nível) ESSÊNCIAS DERIVADAS DE MADEIRA</v>
          </cell>
          <cell r="C343">
            <v>95382059</v>
          </cell>
          <cell r="D343">
            <v>30108934</v>
          </cell>
          <cell r="E343">
            <v>68417232</v>
          </cell>
          <cell r="F343">
            <v>32809733</v>
          </cell>
          <cell r="G343">
            <v>1758349</v>
          </cell>
          <cell r="H343">
            <v>424280</v>
          </cell>
          <cell r="I343">
            <v>1654198</v>
          </cell>
          <cell r="J343">
            <v>267295</v>
          </cell>
        </row>
        <row r="344">
          <cell r="A344" t="str">
            <v>EXTRATO DE MALTE</v>
          </cell>
          <cell r="B344" t="str">
            <v>(3º Nível) EXTRATO DE MALTE</v>
          </cell>
          <cell r="C344">
            <v>1220930</v>
          </cell>
          <cell r="D344">
            <v>687509</v>
          </cell>
          <cell r="E344">
            <v>1870880</v>
          </cell>
          <cell r="F344">
            <v>1022909</v>
          </cell>
          <cell r="G344">
            <v>1048118</v>
          </cell>
          <cell r="H344">
            <v>408298</v>
          </cell>
          <cell r="I344">
            <v>2779695</v>
          </cell>
          <cell r="J344">
            <v>973782</v>
          </cell>
        </row>
        <row r="345">
          <cell r="A345" t="str">
            <v>EXTRATOS TANANTES DE ORIGEM VEGETAL, TANINOS E SEUS DERIVADOS</v>
          </cell>
          <cell r="B345" t="str">
            <v>(3º Nível) EXTRATOS TANANTES DE ORIGEM VEGETAL, TANINOS E SEUS DERIVADOS</v>
          </cell>
          <cell r="C345">
            <v>45821437</v>
          </cell>
          <cell r="D345">
            <v>27120714</v>
          </cell>
          <cell r="E345">
            <v>41934336</v>
          </cell>
          <cell r="F345">
            <v>25748313</v>
          </cell>
          <cell r="G345">
            <v>5699914</v>
          </cell>
          <cell r="H345">
            <v>2733887</v>
          </cell>
          <cell r="I345">
            <v>5702301</v>
          </cell>
          <cell r="J345">
            <v>2829383</v>
          </cell>
        </row>
        <row r="346">
          <cell r="A346" t="str">
            <v>EXTRATOS, ESSÊNCIAS E CONCENTRADOS DE CAFÉ</v>
          </cell>
          <cell r="B346" t="str">
            <v>(3º Nível) EXTRATOS, ESSÊNCIAS E CONCENTRADOS DE CAFÉ</v>
          </cell>
          <cell r="C346">
            <v>48698013</v>
          </cell>
          <cell r="D346">
            <v>11263741</v>
          </cell>
          <cell r="E346">
            <v>35411723</v>
          </cell>
          <cell r="F346">
            <v>8723542</v>
          </cell>
          <cell r="G346">
            <v>3499495</v>
          </cell>
          <cell r="H346">
            <v>365142</v>
          </cell>
          <cell r="I346">
            <v>2103265</v>
          </cell>
          <cell r="J346">
            <v>237403</v>
          </cell>
        </row>
        <row r="347">
          <cell r="A347" t="str">
            <v>EXTRATOS, ESSÊNCIAS E PREPARAÇÕES DE CHÁS E MATE</v>
          </cell>
          <cell r="B347" t="str">
            <v>(3º Nível) EXTRATOS, ESSÊNCIAS E PREPARAÇÕES DE CHÁS E MATE</v>
          </cell>
          <cell r="C347">
            <v>1079853</v>
          </cell>
          <cell r="D347">
            <v>97119</v>
          </cell>
          <cell r="E347">
            <v>1494138</v>
          </cell>
          <cell r="F347">
            <v>124645</v>
          </cell>
          <cell r="G347">
            <v>4858920</v>
          </cell>
          <cell r="H347">
            <v>471215</v>
          </cell>
          <cell r="I347">
            <v>5613172</v>
          </cell>
          <cell r="J347">
            <v>598592</v>
          </cell>
        </row>
        <row r="348">
          <cell r="A348" t="str">
            <v>FARELO DE SOJA</v>
          </cell>
          <cell r="B348" t="str">
            <v>(3º Nível) FARELO DE SOJA</v>
          </cell>
          <cell r="C348">
            <v>5674581867</v>
          </cell>
          <cell r="D348">
            <v>16430022337</v>
          </cell>
          <cell r="E348">
            <v>6234538154</v>
          </cell>
          <cell r="F348">
            <v>16937166693</v>
          </cell>
          <cell r="G348">
            <v>1513155</v>
          </cell>
          <cell r="H348">
            <v>3230109</v>
          </cell>
          <cell r="I348">
            <v>2100104</v>
          </cell>
          <cell r="J348">
            <v>5125651</v>
          </cell>
        </row>
        <row r="349">
          <cell r="A349" t="str">
            <v>FARELO, SÊMEAS E OUTROS RESÍDUOS  DE TRIGO</v>
          </cell>
          <cell r="B349" t="str">
            <v>(3º Nível) FARELO, SÊMEAS E OUTROS RESÍDUOS  DE TRIGO</v>
          </cell>
          <cell r="C349">
            <v>98739</v>
          </cell>
          <cell r="D349">
            <v>253713</v>
          </cell>
          <cell r="E349">
            <v>18024</v>
          </cell>
          <cell r="F349">
            <v>47653</v>
          </cell>
          <cell r="G349">
            <v>288216</v>
          </cell>
          <cell r="H349">
            <v>411563</v>
          </cell>
          <cell r="I349">
            <v>353586</v>
          </cell>
          <cell r="J349">
            <v>219449</v>
          </cell>
        </row>
        <row r="350">
          <cell r="A350" t="str">
            <v>FARELOS DE OLEAGINOSAS</v>
          </cell>
          <cell r="B350" t="str">
            <v>(3º Nível) FARELOS DE OLEAGINOSAS</v>
          </cell>
          <cell r="C350">
            <v>3768821</v>
          </cell>
          <cell r="D350">
            <v>5447270</v>
          </cell>
          <cell r="E350">
            <v>3026789</v>
          </cell>
          <cell r="F350">
            <v>3630952</v>
          </cell>
          <cell r="G350">
            <v>668932</v>
          </cell>
          <cell r="H350">
            <v>353214</v>
          </cell>
          <cell r="I350">
            <v>485256</v>
          </cell>
          <cell r="J350">
            <v>241222</v>
          </cell>
        </row>
        <row r="351">
          <cell r="A351" t="str">
            <v>FARINHA DE BATATA</v>
          </cell>
          <cell r="B351" t="str">
            <v>(3º Nível) FARINHA DE BATATA</v>
          </cell>
          <cell r="C351">
            <v>196346</v>
          </cell>
          <cell r="D351">
            <v>148891</v>
          </cell>
          <cell r="E351">
            <v>531545</v>
          </cell>
          <cell r="F351">
            <v>560906</v>
          </cell>
          <cell r="G351">
            <v>11421381</v>
          </cell>
          <cell r="H351">
            <v>8625584</v>
          </cell>
          <cell r="I351">
            <v>7649823</v>
          </cell>
          <cell r="J351">
            <v>6160704</v>
          </cell>
        </row>
        <row r="352">
          <cell r="A352" t="str">
            <v>FARINHA DE MILHO</v>
          </cell>
          <cell r="B352" t="str">
            <v>(3º Nível) FARINHA DE MILHO</v>
          </cell>
          <cell r="C352">
            <v>38997655</v>
          </cell>
          <cell r="D352">
            <v>131739551</v>
          </cell>
          <cell r="E352">
            <v>68933889</v>
          </cell>
          <cell r="F352">
            <v>186921378</v>
          </cell>
          <cell r="G352">
            <v>180846</v>
          </cell>
          <cell r="H352">
            <v>159861</v>
          </cell>
          <cell r="I352">
            <v>462391</v>
          </cell>
          <cell r="J352">
            <v>396640</v>
          </cell>
        </row>
        <row r="353">
          <cell r="A353" t="str">
            <v>FARINHA DE TRIGO</v>
          </cell>
          <cell r="B353" t="str">
            <v>(3º Nível) FARINHA DE TRIGO</v>
          </cell>
          <cell r="C353">
            <v>12008734</v>
          </cell>
          <cell r="D353">
            <v>18584300</v>
          </cell>
          <cell r="E353">
            <v>21929301</v>
          </cell>
          <cell r="F353">
            <v>44433835</v>
          </cell>
          <cell r="G353">
            <v>123568334</v>
          </cell>
          <cell r="H353">
            <v>364036825</v>
          </cell>
          <cell r="I353">
            <v>82561020</v>
          </cell>
          <cell r="J353">
            <v>239987802</v>
          </cell>
        </row>
        <row r="354">
          <cell r="A354" t="str">
            <v>FARINHAS DE CARNE, EXTRATOS E MIUDEZAS</v>
          </cell>
          <cell r="B354" t="str">
            <v>(3º Nível) FARINHAS DE CARNE, EXTRATOS E MIUDEZAS</v>
          </cell>
          <cell r="C354">
            <v>128174681</v>
          </cell>
          <cell r="D354">
            <v>191775528</v>
          </cell>
          <cell r="E354">
            <v>124339486</v>
          </cell>
          <cell r="F354">
            <v>186059628</v>
          </cell>
          <cell r="G354">
            <v>8187925</v>
          </cell>
          <cell r="H354">
            <v>7658693</v>
          </cell>
          <cell r="I354">
            <v>10372843</v>
          </cell>
          <cell r="J354">
            <v>11443565</v>
          </cell>
        </row>
        <row r="355">
          <cell r="A355" t="str">
            <v>FÉCULA DE BATATA</v>
          </cell>
          <cell r="B355" t="str">
            <v>(3º Nível) FÉCULA DE BATATA</v>
          </cell>
          <cell r="C355">
            <v>145746</v>
          </cell>
          <cell r="D355">
            <v>170073</v>
          </cell>
          <cell r="E355">
            <v>481718</v>
          </cell>
          <cell r="F355">
            <v>771069</v>
          </cell>
          <cell r="G355">
            <v>1386634</v>
          </cell>
          <cell r="H355">
            <v>1502852</v>
          </cell>
          <cell r="I355">
            <v>1304761</v>
          </cell>
          <cell r="J355">
            <v>1571478</v>
          </cell>
        </row>
        <row r="356">
          <cell r="A356" t="str">
            <v>FÉCULA DE MANDIOCA</v>
          </cell>
          <cell r="B356" t="str">
            <v>(3º Nível) FÉCULA DE MANDIOCA</v>
          </cell>
          <cell r="C356">
            <v>6884855</v>
          </cell>
          <cell r="D356">
            <v>6920666</v>
          </cell>
          <cell r="E356">
            <v>11857146</v>
          </cell>
          <cell r="F356">
            <v>17260612</v>
          </cell>
          <cell r="G356">
            <v>1357351</v>
          </cell>
          <cell r="H356">
            <v>1473819</v>
          </cell>
          <cell r="I356">
            <v>213519</v>
          </cell>
          <cell r="J356">
            <v>277850</v>
          </cell>
        </row>
        <row r="357">
          <cell r="A357" t="str">
            <v>FEIJÃO</v>
          </cell>
          <cell r="B357" t="str">
            <v>(3º Nível) FEIJÃO</v>
          </cell>
          <cell r="C357">
            <v>17814</v>
          </cell>
          <cell r="D357">
            <v>8080</v>
          </cell>
          <cell r="E357">
            <v>16014</v>
          </cell>
          <cell r="F357">
            <v>9005</v>
          </cell>
        </row>
        <row r="358">
          <cell r="A358" t="str">
            <v>FEIJÕES PREPARADOS OU CONSERVADOS</v>
          </cell>
          <cell r="B358" t="str">
            <v>(3º Nível) FEIJÕES PREPARADOS OU CONSERVADOS</v>
          </cell>
          <cell r="C358">
            <v>307285</v>
          </cell>
          <cell r="D358">
            <v>320291</v>
          </cell>
          <cell r="E358">
            <v>743087</v>
          </cell>
          <cell r="F358">
            <v>547765</v>
          </cell>
          <cell r="G358">
            <v>125889</v>
          </cell>
          <cell r="H358">
            <v>82944</v>
          </cell>
          <cell r="I358">
            <v>104780</v>
          </cell>
          <cell r="J358">
            <v>74296</v>
          </cell>
        </row>
        <row r="359">
          <cell r="A359" t="str">
            <v>FEIJÕES SECOS</v>
          </cell>
          <cell r="B359" t="str">
            <v>(3º Nível) FEIJÕES SECOS</v>
          </cell>
          <cell r="C359">
            <v>108655107</v>
          </cell>
          <cell r="D359">
            <v>152114267</v>
          </cell>
          <cell r="E359">
            <v>168508173</v>
          </cell>
          <cell r="F359">
            <v>196193029</v>
          </cell>
          <cell r="G359">
            <v>67788022</v>
          </cell>
          <cell r="H359">
            <v>114995385</v>
          </cell>
          <cell r="I359">
            <v>73814972</v>
          </cell>
          <cell r="J359">
            <v>110671493</v>
          </cell>
        </row>
        <row r="360">
          <cell r="A360" t="str">
            <v>FIAPOS E DESPERDÍCIOS DE ALGODÃO</v>
          </cell>
          <cell r="B360" t="str">
            <v>(3º Nível) FIAPOS E DESPERDÍCIOS DE ALGODÃO</v>
          </cell>
          <cell r="C360">
            <v>2119681</v>
          </cell>
          <cell r="D360">
            <v>2913237</v>
          </cell>
          <cell r="E360">
            <v>10963376</v>
          </cell>
          <cell r="F360">
            <v>20929830</v>
          </cell>
          <cell r="G360">
            <v>4850629</v>
          </cell>
          <cell r="H360">
            <v>9723899</v>
          </cell>
          <cell r="I360">
            <v>4566256</v>
          </cell>
          <cell r="J360">
            <v>7662961</v>
          </cell>
        </row>
        <row r="361">
          <cell r="A361" t="str">
            <v>FIAPOS E DESPERDÍCIOS DE LÃ OU PELOS FINOS</v>
          </cell>
          <cell r="B361" t="str">
            <v>(3º Nível) FIAPOS E DESPERDÍCIOS DE LÃ OU PELOS FINOS</v>
          </cell>
          <cell r="C361">
            <v>52039</v>
          </cell>
          <cell r="D361">
            <v>26296</v>
          </cell>
          <cell r="E361">
            <v>21081</v>
          </cell>
          <cell r="F361">
            <v>9980</v>
          </cell>
          <cell r="G361">
            <v>487463</v>
          </cell>
          <cell r="H361">
            <v>130686</v>
          </cell>
          <cell r="I361">
            <v>529395</v>
          </cell>
          <cell r="J361">
            <v>187742</v>
          </cell>
        </row>
        <row r="362">
          <cell r="A362" t="str">
            <v>FIGOS FRESCOS</v>
          </cell>
          <cell r="B362" t="str">
            <v>(3º Nível) FIGOS FRESCOS</v>
          </cell>
          <cell r="C362">
            <v>6611695</v>
          </cell>
          <cell r="D362">
            <v>1386568</v>
          </cell>
          <cell r="E362">
            <v>5029209</v>
          </cell>
          <cell r="F362">
            <v>1242656</v>
          </cell>
        </row>
        <row r="363">
          <cell r="A363" t="str">
            <v>FIGOS SECOS</v>
          </cell>
          <cell r="B363" t="str">
            <v>(3º Nível) FIGOS SECOS</v>
          </cell>
          <cell r="C363">
            <v>411</v>
          </cell>
          <cell r="D363">
            <v>162</v>
          </cell>
          <cell r="E363">
            <v>860</v>
          </cell>
          <cell r="F363">
            <v>215</v>
          </cell>
          <cell r="G363">
            <v>1315878</v>
          </cell>
          <cell r="H363">
            <v>348052</v>
          </cell>
          <cell r="I363">
            <v>798340</v>
          </cell>
          <cell r="J363">
            <v>223286</v>
          </cell>
        </row>
        <row r="364">
          <cell r="A364" t="str">
            <v>FILES DE PARGOS, CONGELADOS</v>
          </cell>
          <cell r="B364" t="str">
            <v>(3º Nível) FILES DE PARGOS, CONGELADOS</v>
          </cell>
          <cell r="C364">
            <v>590115</v>
          </cell>
          <cell r="D364">
            <v>44632</v>
          </cell>
          <cell r="E364">
            <v>1591853</v>
          </cell>
          <cell r="F364">
            <v>140167</v>
          </cell>
        </row>
        <row r="365">
          <cell r="A365" t="str">
            <v>FILES DE TILÁPIA, CONGELADOS</v>
          </cell>
          <cell r="B365" t="str">
            <v>(3º Nível) FILES DE TILÁPIA, CONGELADOS</v>
          </cell>
          <cell r="C365">
            <v>356019</v>
          </cell>
          <cell r="D365">
            <v>125409</v>
          </cell>
          <cell r="E365">
            <v>493625</v>
          </cell>
          <cell r="F365">
            <v>98283</v>
          </cell>
        </row>
        <row r="366">
          <cell r="A366" t="str">
            <v>FIOS E DESPERDÍCIOS DE SEDA</v>
          </cell>
          <cell r="B366" t="str">
            <v>(3º Nível) FIOS E DESPERDÍCIOS DE SEDA</v>
          </cell>
          <cell r="C366">
            <v>28799332</v>
          </cell>
          <cell r="D366">
            <v>558441</v>
          </cell>
          <cell r="E366">
            <v>17343435</v>
          </cell>
          <cell r="F366">
            <v>376744</v>
          </cell>
          <cell r="G366">
            <v>1380708</v>
          </cell>
          <cell r="H366">
            <v>3226</v>
          </cell>
          <cell r="I366">
            <v>1407881</v>
          </cell>
          <cell r="J366">
            <v>5150</v>
          </cell>
        </row>
        <row r="367">
          <cell r="A367" t="str">
            <v>FIOS E TECIDOS DE LÃ OU DE PELOS FINOS</v>
          </cell>
          <cell r="B367" t="str">
            <v>(3º Nível) FIOS E TECIDOS DE LÃ OU DE PELOS FINOS</v>
          </cell>
          <cell r="C367">
            <v>1320552</v>
          </cell>
          <cell r="D367">
            <v>68240</v>
          </cell>
          <cell r="E367">
            <v>920955</v>
          </cell>
          <cell r="F367">
            <v>52483</v>
          </cell>
          <cell r="G367">
            <v>3539862</v>
          </cell>
          <cell r="H367">
            <v>72512</v>
          </cell>
          <cell r="I367">
            <v>1266530</v>
          </cell>
          <cell r="J367">
            <v>34861</v>
          </cell>
        </row>
        <row r="368">
          <cell r="A368" t="str">
            <v>FIOS, LINHAS E TECIDOS DE ALGODÃO</v>
          </cell>
          <cell r="B368" t="str">
            <v>(3º Nível) FIOS, LINHAS E TECIDOS DE ALGODÃO</v>
          </cell>
          <cell r="C368">
            <v>141535779</v>
          </cell>
          <cell r="D368">
            <v>26562640</v>
          </cell>
          <cell r="E368">
            <v>88302147</v>
          </cell>
          <cell r="F368">
            <v>16949877</v>
          </cell>
          <cell r="G368">
            <v>92933656</v>
          </cell>
          <cell r="H368">
            <v>20887091</v>
          </cell>
          <cell r="I368">
            <v>103938736</v>
          </cell>
          <cell r="J368">
            <v>29880740</v>
          </cell>
        </row>
        <row r="369">
          <cell r="A369" t="str">
            <v>FLORES  DE CORTES FRESCAS</v>
          </cell>
          <cell r="B369" t="str">
            <v>(3º Nível) FLORES  DE CORTES FRESCAS</v>
          </cell>
          <cell r="C369">
            <v>265251</v>
          </cell>
          <cell r="D369">
            <v>19584</v>
          </cell>
          <cell r="E369">
            <v>800406</v>
          </cell>
          <cell r="F369">
            <v>93266</v>
          </cell>
          <cell r="G369">
            <v>4932999</v>
          </cell>
          <cell r="H369">
            <v>979605</v>
          </cell>
          <cell r="I369">
            <v>1203583</v>
          </cell>
          <cell r="J369">
            <v>220878</v>
          </cell>
        </row>
        <row r="370">
          <cell r="A370" t="str">
            <v>FOLHAGENS, FOLHAS E RAMOS DE PLANTAS CORTADAS FRESCAS</v>
          </cell>
          <cell r="B370" t="str">
            <v>(3º Nível) FOLHAGENS, FOLHAS E RAMOS DE PLANTAS CORTADAS FRESCAS</v>
          </cell>
          <cell r="C370">
            <v>1517948</v>
          </cell>
          <cell r="D370">
            <v>224667</v>
          </cell>
          <cell r="E370">
            <v>1910091</v>
          </cell>
          <cell r="F370">
            <v>221734</v>
          </cell>
          <cell r="G370">
            <v>109492</v>
          </cell>
          <cell r="H370">
            <v>26490</v>
          </cell>
          <cell r="I370">
            <v>56560</v>
          </cell>
          <cell r="J370">
            <v>4553</v>
          </cell>
        </row>
        <row r="371">
          <cell r="A371" t="str">
            <v>FUMO MANUFATURADO</v>
          </cell>
          <cell r="B371" t="str">
            <v>(3º Nível) FUMO MANUFATURADO</v>
          </cell>
          <cell r="C371">
            <v>75023947</v>
          </cell>
          <cell r="D371">
            <v>19339242</v>
          </cell>
          <cell r="E371">
            <v>86403169</v>
          </cell>
          <cell r="F371">
            <v>25610434</v>
          </cell>
          <cell r="G371">
            <v>20217099</v>
          </cell>
          <cell r="H371">
            <v>4240791</v>
          </cell>
          <cell r="I371">
            <v>21608452</v>
          </cell>
          <cell r="J371">
            <v>3697102</v>
          </cell>
        </row>
        <row r="372">
          <cell r="A372" t="str">
            <v>FUMO NÃO MANUFATURADO</v>
          </cell>
          <cell r="B372" t="str">
            <v>(3º Nível) FUMO NÃO MANUFATURADO</v>
          </cell>
          <cell r="C372">
            <v>1789979609</v>
          </cell>
          <cell r="D372">
            <v>358111736</v>
          </cell>
          <cell r="E372">
            <v>1531373278</v>
          </cell>
          <cell r="F372">
            <v>386479695</v>
          </cell>
          <cell r="G372">
            <v>19649245</v>
          </cell>
          <cell r="H372">
            <v>5484529</v>
          </cell>
          <cell r="I372">
            <v>16337207</v>
          </cell>
          <cell r="J372">
            <v>4609298</v>
          </cell>
        </row>
        <row r="373">
          <cell r="A373" t="str">
            <v>GALOS E GALINHAS VIVOS</v>
          </cell>
          <cell r="B373" t="str">
            <v>(3º Nível) GALOS E GALINHAS VIVOS</v>
          </cell>
          <cell r="C373">
            <v>80692471</v>
          </cell>
          <cell r="D373">
            <v>1078164</v>
          </cell>
          <cell r="E373">
            <v>82227990</v>
          </cell>
          <cell r="F373">
            <v>1244720</v>
          </cell>
          <cell r="G373">
            <v>1845674</v>
          </cell>
          <cell r="H373">
            <v>915</v>
          </cell>
          <cell r="I373">
            <v>1129557</v>
          </cell>
          <cell r="J373">
            <v>1285</v>
          </cell>
        </row>
        <row r="374">
          <cell r="A374" t="str">
            <v>GELATINAS</v>
          </cell>
          <cell r="B374" t="str">
            <v>(3º Nível) GELATINAS</v>
          </cell>
          <cell r="C374">
            <v>286034483</v>
          </cell>
          <cell r="D374">
            <v>49979551</v>
          </cell>
          <cell r="E374">
            <v>324090269</v>
          </cell>
          <cell r="F374">
            <v>53513339</v>
          </cell>
          <cell r="G374">
            <v>4875767</v>
          </cell>
          <cell r="H374">
            <v>669452</v>
          </cell>
          <cell r="I374">
            <v>5844836</v>
          </cell>
          <cell r="J374">
            <v>808336</v>
          </cell>
        </row>
        <row r="375">
          <cell r="A375" t="str">
            <v>GEMAS DE OVOS</v>
          </cell>
          <cell r="B375" t="str">
            <v>(3º Nível) GEMAS DE OVOS</v>
          </cell>
          <cell r="C375">
            <v>929741</v>
          </cell>
          <cell r="D375">
            <v>441574</v>
          </cell>
          <cell r="E375">
            <v>682480</v>
          </cell>
          <cell r="F375">
            <v>302686</v>
          </cell>
        </row>
        <row r="376">
          <cell r="A376" t="str">
            <v>GENGIBRE</v>
          </cell>
          <cell r="B376" t="str">
            <v>(3º Nível) GENGIBRE</v>
          </cell>
          <cell r="C376">
            <v>26025784</v>
          </cell>
          <cell r="D376">
            <v>24194803</v>
          </cell>
          <cell r="E376">
            <v>48836219</v>
          </cell>
          <cell r="F376">
            <v>30650074</v>
          </cell>
          <cell r="G376">
            <v>784659</v>
          </cell>
          <cell r="H376">
            <v>470436</v>
          </cell>
          <cell r="I376">
            <v>1866791</v>
          </cell>
          <cell r="J376">
            <v>861598</v>
          </cell>
        </row>
        <row r="377">
          <cell r="A377" t="str">
            <v>GLUTEN DE TRIGO</v>
          </cell>
          <cell r="B377" t="str">
            <v>(3º Nível) GLUTEN DE TRIGO</v>
          </cell>
          <cell r="C377">
            <v>1993</v>
          </cell>
          <cell r="D377">
            <v>1200</v>
          </cell>
          <cell r="E377">
            <v>0</v>
          </cell>
          <cell r="F377">
            <v>0</v>
          </cell>
          <cell r="G377">
            <v>31817691</v>
          </cell>
          <cell r="H377">
            <v>20287225</v>
          </cell>
          <cell r="I377">
            <v>32415246</v>
          </cell>
          <cell r="J377">
            <v>21996908</v>
          </cell>
        </row>
        <row r="378">
          <cell r="A378" t="str">
            <v>GOIABAS FRESCAS OU SECAS</v>
          </cell>
          <cell r="B378" t="str">
            <v>(3º Nível) GOIABAS FRESCAS OU SECAS</v>
          </cell>
          <cell r="C378">
            <v>481674</v>
          </cell>
          <cell r="D378">
            <v>214335</v>
          </cell>
          <cell r="E378">
            <v>647449</v>
          </cell>
          <cell r="F378">
            <v>288361</v>
          </cell>
        </row>
        <row r="379">
          <cell r="A379" t="str">
            <v>GOMA NATURAL</v>
          </cell>
          <cell r="B379" t="str">
            <v>(3º Nível) GOMA NATURAL</v>
          </cell>
          <cell r="C379">
            <v>354</v>
          </cell>
          <cell r="D379">
            <v>26</v>
          </cell>
          <cell r="E379">
            <v>0</v>
          </cell>
          <cell r="F379">
            <v>0</v>
          </cell>
          <cell r="G379">
            <v>39472</v>
          </cell>
          <cell r="H379">
            <v>349</v>
          </cell>
          <cell r="I379">
            <v>0</v>
          </cell>
          <cell r="J379">
            <v>0</v>
          </cell>
        </row>
        <row r="380">
          <cell r="A380" t="str">
            <v>GOMAS E RESINAS</v>
          </cell>
          <cell r="B380" t="str">
            <v>(3º Nível) GOMAS E RESINAS</v>
          </cell>
          <cell r="C380">
            <v>36242492</v>
          </cell>
          <cell r="D380">
            <v>34831295</v>
          </cell>
          <cell r="E380">
            <v>28365158</v>
          </cell>
          <cell r="F380">
            <v>35631526</v>
          </cell>
          <cell r="G380">
            <v>8586347</v>
          </cell>
          <cell r="H380">
            <v>2750249</v>
          </cell>
          <cell r="I380">
            <v>8602766</v>
          </cell>
          <cell r="J380">
            <v>2558198</v>
          </cell>
        </row>
        <row r="381">
          <cell r="A381" t="str">
            <v>GORDURAS DE PORCO</v>
          </cell>
          <cell r="B381" t="str">
            <v>(3º Nível) GORDURAS DE PORCO</v>
          </cell>
          <cell r="C381">
            <v>3450918</v>
          </cell>
          <cell r="D381">
            <v>2805505</v>
          </cell>
          <cell r="E381">
            <v>3268790</v>
          </cell>
          <cell r="F381">
            <v>2854155</v>
          </cell>
          <cell r="G381">
            <v>1624380</v>
          </cell>
          <cell r="H381">
            <v>1177700</v>
          </cell>
          <cell r="I381">
            <v>2927993</v>
          </cell>
          <cell r="J381">
            <v>1899984</v>
          </cell>
        </row>
        <row r="382">
          <cell r="A382" t="str">
            <v>GRÃOS-DE-BICO SECOS</v>
          </cell>
          <cell r="B382" t="str">
            <v>(3º Nível) GRÃOS-DE-BICO SECOS</v>
          </cell>
          <cell r="C382">
            <v>48658</v>
          </cell>
          <cell r="D382">
            <v>62773</v>
          </cell>
          <cell r="E382">
            <v>294278</v>
          </cell>
          <cell r="F382">
            <v>693388</v>
          </cell>
          <cell r="G382">
            <v>6241509</v>
          </cell>
          <cell r="H382">
            <v>8119494</v>
          </cell>
          <cell r="I382">
            <v>8042381</v>
          </cell>
          <cell r="J382">
            <v>10102995</v>
          </cell>
        </row>
        <row r="383">
          <cell r="A383" t="str">
            <v>INHAME</v>
          </cell>
          <cell r="B383" t="str">
            <v>(3º Nível) INHAME</v>
          </cell>
          <cell r="C383">
            <v>6333556</v>
          </cell>
          <cell r="D383">
            <v>5862268</v>
          </cell>
          <cell r="E383">
            <v>6612647</v>
          </cell>
          <cell r="F383">
            <v>7056624</v>
          </cell>
          <cell r="G383">
            <v>0</v>
          </cell>
          <cell r="H383">
            <v>0</v>
          </cell>
          <cell r="I383">
            <v>327</v>
          </cell>
          <cell r="J383">
            <v>100</v>
          </cell>
        </row>
        <row r="384">
          <cell r="A384" t="str">
            <v>IOGURTE</v>
          </cell>
          <cell r="B384" t="str">
            <v>(3º Nível) IOGURTE</v>
          </cell>
          <cell r="C384">
            <v>526685</v>
          </cell>
          <cell r="D384">
            <v>368448</v>
          </cell>
          <cell r="E384">
            <v>435664</v>
          </cell>
          <cell r="F384">
            <v>295902</v>
          </cell>
        </row>
        <row r="385">
          <cell r="A385" t="str">
            <v>KIWIS FRESCOS</v>
          </cell>
          <cell r="B385" t="str">
            <v>(3º Nível) KIWIS FRESCOS</v>
          </cell>
          <cell r="C385">
            <v>133766</v>
          </cell>
          <cell r="D385">
            <v>36114</v>
          </cell>
          <cell r="E385">
            <v>130402</v>
          </cell>
          <cell r="F385">
            <v>40281</v>
          </cell>
          <cell r="G385">
            <v>43976633</v>
          </cell>
          <cell r="H385">
            <v>28588853</v>
          </cell>
          <cell r="I385">
            <v>46076423</v>
          </cell>
          <cell r="J385">
            <v>25976445</v>
          </cell>
        </row>
        <row r="386">
          <cell r="A386" t="str">
            <v>LÃ  OU PELOS FINOS NÃO CARDADOS NEM PENTEADOS</v>
          </cell>
          <cell r="B386" t="str">
            <v>(3º Nível) LÃ  OU PELOS FINOS NÃO CARDADOS NEM PENTEADOS</v>
          </cell>
          <cell r="C386">
            <v>23045897</v>
          </cell>
          <cell r="D386">
            <v>7005710</v>
          </cell>
          <cell r="E386">
            <v>11570237</v>
          </cell>
          <cell r="F386">
            <v>4487114</v>
          </cell>
          <cell r="G386">
            <v>1555754</v>
          </cell>
          <cell r="H386">
            <v>682748</v>
          </cell>
          <cell r="I386">
            <v>292742</v>
          </cell>
          <cell r="J386">
            <v>94096</v>
          </cell>
        </row>
        <row r="387">
          <cell r="A387" t="str">
            <v>LÃ OU PELOS FINOS CARDADOS OU PENTEADOS</v>
          </cell>
          <cell r="B387" t="str">
            <v>(3º Nível) LÃ OU PELOS FINOS CARDADOS OU PENTEADOS</v>
          </cell>
          <cell r="C387">
            <v>2499557</v>
          </cell>
          <cell r="D387">
            <v>471720</v>
          </cell>
          <cell r="E387">
            <v>420541</v>
          </cell>
          <cell r="F387">
            <v>80664</v>
          </cell>
          <cell r="G387">
            <v>2720254</v>
          </cell>
          <cell r="H387">
            <v>227102</v>
          </cell>
          <cell r="I387">
            <v>530018</v>
          </cell>
          <cell r="J387">
            <v>71260</v>
          </cell>
        </row>
        <row r="388">
          <cell r="A388" t="str">
            <v>LAGOSTAS, CONGELADAS</v>
          </cell>
          <cell r="B388" t="str">
            <v>(3º Nível) LAGOSTAS, CONGELADAS</v>
          </cell>
          <cell r="C388">
            <v>87037832</v>
          </cell>
          <cell r="D388">
            <v>2737997</v>
          </cell>
          <cell r="E388">
            <v>74722011</v>
          </cell>
          <cell r="F388">
            <v>2643739</v>
          </cell>
        </row>
        <row r="389">
          <cell r="A389" t="str">
            <v>LAGOSTAS, NÃO CONGELADAS</v>
          </cell>
          <cell r="B389" t="str">
            <v>(3º Nível) LAGOSTAS, NÃO CONGELADAS</v>
          </cell>
          <cell r="C389">
            <v>3527500</v>
          </cell>
          <cell r="D389">
            <v>151489</v>
          </cell>
          <cell r="E389">
            <v>1278359</v>
          </cell>
          <cell r="F389">
            <v>69259</v>
          </cell>
        </row>
        <row r="390">
          <cell r="A390" t="str">
            <v>LARANJAS FRESCAS OU SECAS</v>
          </cell>
          <cell r="B390" t="str">
            <v>(3º Nível) LARANJAS FRESCAS OU SECAS</v>
          </cell>
          <cell r="C390">
            <v>1504904</v>
          </cell>
          <cell r="D390">
            <v>2775654</v>
          </cell>
          <cell r="E390">
            <v>4813491</v>
          </cell>
          <cell r="F390">
            <v>9709699</v>
          </cell>
          <cell r="G390">
            <v>22690676</v>
          </cell>
          <cell r="H390">
            <v>29793840</v>
          </cell>
          <cell r="I390">
            <v>19425516</v>
          </cell>
          <cell r="J390">
            <v>22110609</v>
          </cell>
        </row>
        <row r="391">
          <cell r="A391" t="str">
            <v>LEITE CONDENSADO</v>
          </cell>
          <cell r="B391" t="str">
            <v>(3º Nível) LEITE CONDENSADO</v>
          </cell>
          <cell r="C391">
            <v>14573932</v>
          </cell>
          <cell r="D391">
            <v>8443219</v>
          </cell>
          <cell r="E391">
            <v>18629213</v>
          </cell>
          <cell r="F391">
            <v>11431925</v>
          </cell>
        </row>
        <row r="392">
          <cell r="A392" t="str">
            <v>LEITE EM PÓ</v>
          </cell>
          <cell r="B392" t="str">
            <v>(3º Nível) LEITE EM PÓ</v>
          </cell>
          <cell r="C392">
            <v>3834485</v>
          </cell>
          <cell r="D392">
            <v>1310628</v>
          </cell>
          <cell r="E392">
            <v>867599</v>
          </cell>
          <cell r="F392">
            <v>320365</v>
          </cell>
          <cell r="G392">
            <v>222405173</v>
          </cell>
          <cell r="H392">
            <v>76436845</v>
          </cell>
          <cell r="I392">
            <v>380455670</v>
          </cell>
          <cell r="J392">
            <v>128617490</v>
          </cell>
        </row>
        <row r="393">
          <cell r="A393" t="str">
            <v>LEITE FLUIDO</v>
          </cell>
          <cell r="B393" t="str">
            <v>(3º Nível) LEITE FLUIDO</v>
          </cell>
          <cell r="C393">
            <v>1387310</v>
          </cell>
          <cell r="D393">
            <v>1929131</v>
          </cell>
          <cell r="E393">
            <v>1644522</v>
          </cell>
          <cell r="F393">
            <v>3069602</v>
          </cell>
          <cell r="G393">
            <v>61837</v>
          </cell>
          <cell r="H393">
            <v>102208</v>
          </cell>
          <cell r="I393">
            <v>24156</v>
          </cell>
          <cell r="J393">
            <v>42056</v>
          </cell>
        </row>
        <row r="394">
          <cell r="A394" t="str">
            <v>LEITE MODIFICADO</v>
          </cell>
          <cell r="B394" t="str">
            <v>(3º Nível) LEITE MODIFICADO</v>
          </cell>
          <cell r="C394">
            <v>3485306</v>
          </cell>
          <cell r="D394">
            <v>974836</v>
          </cell>
          <cell r="E394">
            <v>13978828</v>
          </cell>
          <cell r="F394">
            <v>3842379</v>
          </cell>
          <cell r="G394">
            <v>20580603</v>
          </cell>
          <cell r="H394">
            <v>2286492</v>
          </cell>
          <cell r="I394">
            <v>11000305</v>
          </cell>
          <cell r="J394">
            <v>1147467</v>
          </cell>
        </row>
        <row r="395">
          <cell r="A395" t="str">
            <v>LEITELHO</v>
          </cell>
          <cell r="B395" t="str">
            <v>(3º Nível) LEITELHO</v>
          </cell>
          <cell r="C395">
            <v>591354</v>
          </cell>
          <cell r="D395">
            <v>516212</v>
          </cell>
          <cell r="E395">
            <v>457882</v>
          </cell>
          <cell r="F395">
            <v>434445</v>
          </cell>
          <cell r="G395">
            <v>1685006</v>
          </cell>
          <cell r="H395">
            <v>373965</v>
          </cell>
          <cell r="I395">
            <v>3171946</v>
          </cell>
          <cell r="J395">
            <v>1067089</v>
          </cell>
        </row>
        <row r="396">
          <cell r="A396" t="str">
            <v>LENTILHAS SECAS</v>
          </cell>
          <cell r="B396" t="str">
            <v>(3º Nível) LENTILHAS SECAS</v>
          </cell>
          <cell r="C396">
            <v>56646</v>
          </cell>
          <cell r="D396">
            <v>24955</v>
          </cell>
          <cell r="E396">
            <v>97510</v>
          </cell>
          <cell r="F396">
            <v>50383</v>
          </cell>
          <cell r="G396">
            <v>8313482</v>
          </cell>
          <cell r="H396">
            <v>15353675</v>
          </cell>
          <cell r="I396">
            <v>13623262</v>
          </cell>
          <cell r="J396">
            <v>20897319</v>
          </cell>
        </row>
        <row r="397">
          <cell r="A397" t="str">
            <v>LEVEDURAS E PÓS PARA LEVEDAR</v>
          </cell>
          <cell r="B397" t="str">
            <v>(3º Nível) LEVEDURAS E PÓS PARA LEVEDAR</v>
          </cell>
          <cell r="C397">
            <v>92667210</v>
          </cell>
          <cell r="D397">
            <v>52320319</v>
          </cell>
          <cell r="E397">
            <v>119522721</v>
          </cell>
          <cell r="F397">
            <v>66722573</v>
          </cell>
          <cell r="G397">
            <v>53083674</v>
          </cell>
          <cell r="H397">
            <v>28376111</v>
          </cell>
          <cell r="I397">
            <v>55352287</v>
          </cell>
          <cell r="J397">
            <v>30967161</v>
          </cell>
        </row>
        <row r="398">
          <cell r="A398" t="str">
            <v>LIMÕES E LIMAS FRESCOS OU SECOS</v>
          </cell>
          <cell r="B398" t="str">
            <v>(3º Nível) LIMÕES E LIMAS FRESCOS OU SECOS</v>
          </cell>
          <cell r="C398">
            <v>99120090</v>
          </cell>
          <cell r="D398">
            <v>115603777</v>
          </cell>
          <cell r="E398">
            <v>100799806</v>
          </cell>
          <cell r="F398">
            <v>115500726</v>
          </cell>
          <cell r="G398">
            <v>3231952</v>
          </cell>
          <cell r="H398">
            <v>3237865</v>
          </cell>
          <cell r="I398">
            <v>2402446</v>
          </cell>
          <cell r="J398">
            <v>2508355</v>
          </cell>
        </row>
        <row r="399">
          <cell r="A399" t="str">
            <v>LINHO EM BRUTO, PENTEADO OU TRABALHADO DE OUTRA FORMA</v>
          </cell>
          <cell r="B399" t="str">
            <v>(3º Nível) LINHO EM BRUTO, PENTEADO OU TRABALHADO DE OUTRA FORMA</v>
          </cell>
          <cell r="C399">
            <v>141</v>
          </cell>
          <cell r="D399">
            <v>1</v>
          </cell>
          <cell r="E399">
            <v>7338</v>
          </cell>
          <cell r="F399">
            <v>430</v>
          </cell>
          <cell r="G399">
            <v>2624375</v>
          </cell>
          <cell r="H399">
            <v>733390</v>
          </cell>
          <cell r="I399">
            <v>1983360</v>
          </cell>
          <cell r="J399">
            <v>507150</v>
          </cell>
        </row>
        <row r="400">
          <cell r="A400" t="str">
            <v>LINTERES DE ALGODÃO</v>
          </cell>
          <cell r="B400" t="str">
            <v>(3º Nível) LINTERES DE ALGODÃO</v>
          </cell>
          <cell r="C400">
            <v>11773930</v>
          </cell>
          <cell r="D400">
            <v>30570239</v>
          </cell>
          <cell r="E400">
            <v>8565728</v>
          </cell>
          <cell r="F400">
            <v>30427277</v>
          </cell>
          <cell r="G400">
            <v>14</v>
          </cell>
          <cell r="H400">
            <v>1</v>
          </cell>
          <cell r="I400">
            <v>182</v>
          </cell>
          <cell r="J400">
            <v>5</v>
          </cell>
        </row>
        <row r="401">
          <cell r="A401" t="str">
            <v>MAÇÃS FRESCAS</v>
          </cell>
          <cell r="B401" t="str">
            <v>(3º Nível) MAÇÃS FRESCAS</v>
          </cell>
          <cell r="C401">
            <v>45529970</v>
          </cell>
          <cell r="D401">
            <v>62201106</v>
          </cell>
          <cell r="E401">
            <v>53518527</v>
          </cell>
          <cell r="F401">
            <v>76780011</v>
          </cell>
          <cell r="G401">
            <v>68656870</v>
          </cell>
          <cell r="H401">
            <v>80824175</v>
          </cell>
          <cell r="I401">
            <v>88671448</v>
          </cell>
          <cell r="J401">
            <v>101888363</v>
          </cell>
        </row>
        <row r="402">
          <cell r="A402" t="str">
            <v>MAÇÃS SECAS</v>
          </cell>
          <cell r="B402" t="str">
            <v>(3º Nível) MAÇÃS SECAS</v>
          </cell>
          <cell r="C402">
            <v>26337</v>
          </cell>
          <cell r="D402">
            <v>12135</v>
          </cell>
          <cell r="E402">
            <v>11463</v>
          </cell>
          <cell r="F402">
            <v>9740</v>
          </cell>
          <cell r="G402">
            <v>75651</v>
          </cell>
          <cell r="H402">
            <v>12520</v>
          </cell>
          <cell r="I402">
            <v>18541</v>
          </cell>
          <cell r="J402">
            <v>6000</v>
          </cell>
        </row>
        <row r="403">
          <cell r="A403" t="str">
            <v>MACIS</v>
          </cell>
          <cell r="B403" t="str">
            <v>(3º Nível) MACIS</v>
          </cell>
          <cell r="C403">
            <v>35</v>
          </cell>
          <cell r="D403">
            <v>1</v>
          </cell>
          <cell r="E403">
            <v>0</v>
          </cell>
          <cell r="F403">
            <v>0</v>
          </cell>
        </row>
        <row r="404">
          <cell r="A404" t="str">
            <v>MADEIRA COMPENSADA OU CONTRAPLACADA</v>
          </cell>
          <cell r="B404" t="str">
            <v>(3º Nível) MADEIRA COMPENSADA OU CONTRAPLACADA</v>
          </cell>
          <cell r="C404">
            <v>501700372</v>
          </cell>
          <cell r="D404">
            <v>1130684878</v>
          </cell>
          <cell r="E404">
            <v>739389634</v>
          </cell>
          <cell r="F404">
            <v>1393452319</v>
          </cell>
          <cell r="G404">
            <v>2282543</v>
          </cell>
          <cell r="H404">
            <v>730868</v>
          </cell>
          <cell r="I404">
            <v>2128333</v>
          </cell>
          <cell r="J404">
            <v>650530</v>
          </cell>
        </row>
        <row r="405">
          <cell r="A405" t="str">
            <v>MADEIRA EM BRUTO</v>
          </cell>
          <cell r="B405" t="str">
            <v>(3º Nível) MADEIRA EM BRUTO</v>
          </cell>
          <cell r="C405">
            <v>95665581</v>
          </cell>
          <cell r="D405">
            <v>945125619</v>
          </cell>
          <cell r="E405">
            <v>128666963</v>
          </cell>
          <cell r="F405">
            <v>1601485367</v>
          </cell>
          <cell r="G405">
            <v>590840</v>
          </cell>
          <cell r="H405">
            <v>11321873</v>
          </cell>
          <cell r="I405">
            <v>441426</v>
          </cell>
          <cell r="J405">
            <v>8999208</v>
          </cell>
        </row>
        <row r="406">
          <cell r="A406" t="str">
            <v>MADEIRA EM ESTILHAS OU EM PARTÍCULAS</v>
          </cell>
          <cell r="B406" t="str">
            <v>(3º Nível) MADEIRA EM ESTILHAS OU EM PARTÍCULAS</v>
          </cell>
          <cell r="C406">
            <v>147598215</v>
          </cell>
          <cell r="D406">
            <v>1453658636</v>
          </cell>
          <cell r="E406">
            <v>144344605</v>
          </cell>
          <cell r="F406">
            <v>1740987977</v>
          </cell>
          <cell r="G406">
            <v>946646</v>
          </cell>
          <cell r="H406">
            <v>729923</v>
          </cell>
          <cell r="I406">
            <v>1416151</v>
          </cell>
          <cell r="J406">
            <v>880838</v>
          </cell>
        </row>
        <row r="407">
          <cell r="A407" t="str">
            <v>MADEIRA LAMINADA</v>
          </cell>
          <cell r="B407" t="str">
            <v>(3º Nível) MADEIRA LAMINADA</v>
          </cell>
          <cell r="C407">
            <v>34648828</v>
          </cell>
          <cell r="D407">
            <v>90777806</v>
          </cell>
          <cell r="E407">
            <v>42635161</v>
          </cell>
          <cell r="F407">
            <v>138421959</v>
          </cell>
          <cell r="G407">
            <v>6214110</v>
          </cell>
          <cell r="H407">
            <v>2090110</v>
          </cell>
          <cell r="I407">
            <v>6274567</v>
          </cell>
          <cell r="J407">
            <v>2111271</v>
          </cell>
        </row>
        <row r="408">
          <cell r="A408" t="str">
            <v>MADEIRA PERFILADA</v>
          </cell>
          <cell r="B408" t="str">
            <v>(3º Nível) MADEIRA PERFILADA</v>
          </cell>
          <cell r="C408">
            <v>542494525</v>
          </cell>
          <cell r="D408">
            <v>341115422</v>
          </cell>
          <cell r="E408">
            <v>589287822</v>
          </cell>
          <cell r="F408">
            <v>373717375</v>
          </cell>
          <cell r="G408">
            <v>549253</v>
          </cell>
          <cell r="H408">
            <v>321692</v>
          </cell>
          <cell r="I408">
            <v>1288399</v>
          </cell>
          <cell r="J408">
            <v>408996</v>
          </cell>
        </row>
        <row r="409">
          <cell r="A409" t="str">
            <v>MADEIRA SERRADA</v>
          </cell>
          <cell r="B409" t="str">
            <v>(3º Nível) MADEIRA SERRADA</v>
          </cell>
          <cell r="C409">
            <v>673648541</v>
          </cell>
          <cell r="D409">
            <v>1531058336</v>
          </cell>
          <cell r="E409">
            <v>719923786</v>
          </cell>
          <cell r="F409">
            <v>1754478499</v>
          </cell>
          <cell r="G409">
            <v>27138256</v>
          </cell>
          <cell r="H409">
            <v>16969448</v>
          </cell>
          <cell r="I409">
            <v>33052177</v>
          </cell>
          <cell r="J409">
            <v>11592887</v>
          </cell>
        </row>
        <row r="410">
          <cell r="A410" t="str">
            <v>MAIONESE</v>
          </cell>
          <cell r="B410" t="str">
            <v>(3º Nível) MAIONESE</v>
          </cell>
          <cell r="C410">
            <v>2626294</v>
          </cell>
          <cell r="D410">
            <v>1940870</v>
          </cell>
          <cell r="E410">
            <v>3911240</v>
          </cell>
          <cell r="F410">
            <v>3234086</v>
          </cell>
          <cell r="G410">
            <v>562342</v>
          </cell>
          <cell r="H410">
            <v>275624</v>
          </cell>
          <cell r="I410">
            <v>568005</v>
          </cell>
          <cell r="J410">
            <v>252512</v>
          </cell>
        </row>
        <row r="411">
          <cell r="A411" t="str">
            <v>MALTE</v>
          </cell>
          <cell r="B411" t="str">
            <v>(3º Nível) MALTE</v>
          </cell>
          <cell r="C411">
            <v>2199605</v>
          </cell>
          <cell r="D411">
            <v>2974845</v>
          </cell>
          <cell r="E411">
            <v>2706753</v>
          </cell>
          <cell r="F411">
            <v>3890112</v>
          </cell>
          <cell r="G411">
            <v>508196928</v>
          </cell>
          <cell r="H411">
            <v>1028379983</v>
          </cell>
          <cell r="I411">
            <v>616178721</v>
          </cell>
          <cell r="J411">
            <v>1334912847</v>
          </cell>
        </row>
        <row r="412">
          <cell r="A412" t="str">
            <v>MAMÕES (PAPAIA) FRESCOS</v>
          </cell>
          <cell r="B412" t="str">
            <v>(3º Nível) MAMÕES (PAPAIA) FRESCOS</v>
          </cell>
          <cell r="C412">
            <v>47346887</v>
          </cell>
          <cell r="D412">
            <v>45896177</v>
          </cell>
          <cell r="E412">
            <v>43189196</v>
          </cell>
          <cell r="F412">
            <v>43722653</v>
          </cell>
        </row>
        <row r="413">
          <cell r="A413" t="str">
            <v>MANDARINAS</v>
          </cell>
          <cell r="B413" t="str">
            <v>(3º Nível) MANDARINAS</v>
          </cell>
          <cell r="C413">
            <v>502723</v>
          </cell>
          <cell r="D413">
            <v>439590</v>
          </cell>
          <cell r="E413">
            <v>237610</v>
          </cell>
          <cell r="F413">
            <v>238329</v>
          </cell>
          <cell r="G413">
            <v>7405466</v>
          </cell>
          <cell r="H413">
            <v>8461504</v>
          </cell>
          <cell r="I413">
            <v>7112424</v>
          </cell>
          <cell r="J413">
            <v>7031490</v>
          </cell>
        </row>
        <row r="414">
          <cell r="A414" t="str">
            <v>MANDIOCA</v>
          </cell>
          <cell r="B414" t="str">
            <v>(3º Nível) MANDIOCA</v>
          </cell>
          <cell r="C414">
            <v>111343</v>
          </cell>
          <cell r="D414">
            <v>89381</v>
          </cell>
          <cell r="E414">
            <v>236937</v>
          </cell>
          <cell r="F414">
            <v>212149</v>
          </cell>
          <cell r="G414">
            <v>115795</v>
          </cell>
          <cell r="H414">
            <v>2554250</v>
          </cell>
          <cell r="I414">
            <v>6589</v>
          </cell>
          <cell r="J414">
            <v>173400</v>
          </cell>
        </row>
        <row r="415">
          <cell r="A415" t="str">
            <v>MANGAS FRESCAS OU SECAS</v>
          </cell>
          <cell r="B415" t="str">
            <v>(3º Nível) MANGAS FRESCAS OU SECAS</v>
          </cell>
          <cell r="C415">
            <v>211509663</v>
          </cell>
          <cell r="D415">
            <v>208459545</v>
          </cell>
          <cell r="E415">
            <v>249227636</v>
          </cell>
          <cell r="F415">
            <v>244068812</v>
          </cell>
          <cell r="G415">
            <v>9050</v>
          </cell>
          <cell r="H415">
            <v>1500</v>
          </cell>
          <cell r="I415">
            <v>15213</v>
          </cell>
          <cell r="J415">
            <v>2500</v>
          </cell>
        </row>
        <row r="416">
          <cell r="A416" t="str">
            <v>MANGOSTOES FRESCOS OU SECOS</v>
          </cell>
          <cell r="B416" t="str">
            <v>(3º Nível) MANGOSTOES FRESCOS OU SECOS</v>
          </cell>
          <cell r="C416">
            <v>47756</v>
          </cell>
          <cell r="D416">
            <v>15247</v>
          </cell>
          <cell r="E416">
            <v>1726</v>
          </cell>
          <cell r="F416">
            <v>2050</v>
          </cell>
        </row>
        <row r="417">
          <cell r="A417" t="str">
            <v>MANTEIGA</v>
          </cell>
          <cell r="B417" t="str">
            <v>(3º Nível) MANTEIGA</v>
          </cell>
          <cell r="C417">
            <v>2245365</v>
          </cell>
          <cell r="D417">
            <v>481545</v>
          </cell>
          <cell r="E417">
            <v>1215028</v>
          </cell>
          <cell r="F417">
            <v>286047</v>
          </cell>
          <cell r="G417">
            <v>8525990</v>
          </cell>
          <cell r="H417">
            <v>1542799</v>
          </cell>
          <cell r="I417">
            <v>7872942</v>
          </cell>
          <cell r="J417">
            <v>1705990</v>
          </cell>
        </row>
        <row r="418">
          <cell r="A418" t="str">
            <v>MANTEIGA, GORDURA E OLEO DE CACAU</v>
          </cell>
          <cell r="B418" t="str">
            <v>(3º Nível) MANTEIGA, GORDURA E OLEO DE CACAU</v>
          </cell>
          <cell r="C418">
            <v>120628591</v>
          </cell>
          <cell r="D418">
            <v>20675098</v>
          </cell>
          <cell r="E418">
            <v>136843612</v>
          </cell>
          <cell r="F418">
            <v>25464434</v>
          </cell>
          <cell r="G418">
            <v>499586</v>
          </cell>
          <cell r="H418">
            <v>77826</v>
          </cell>
          <cell r="I418">
            <v>1291383</v>
          </cell>
          <cell r="J418">
            <v>236080</v>
          </cell>
        </row>
        <row r="419">
          <cell r="A419" t="str">
            <v>MARGARINA</v>
          </cell>
          <cell r="B419" t="str">
            <v>(3º Nível) MARGARINA</v>
          </cell>
          <cell r="C419">
            <v>28455761</v>
          </cell>
          <cell r="D419">
            <v>22998985</v>
          </cell>
          <cell r="E419">
            <v>56976856</v>
          </cell>
          <cell r="F419">
            <v>47700233</v>
          </cell>
          <cell r="G419">
            <v>739952</v>
          </cell>
          <cell r="H419">
            <v>637370</v>
          </cell>
          <cell r="I419">
            <v>812995</v>
          </cell>
          <cell r="J419">
            <v>698690</v>
          </cell>
        </row>
        <row r="420">
          <cell r="A420" t="str">
            <v>MARMELOS FRESCOS</v>
          </cell>
          <cell r="B420" t="str">
            <v>(3º Nível) MARMELOS FRESCOS</v>
          </cell>
          <cell r="G420">
            <v>50106</v>
          </cell>
          <cell r="H420">
            <v>37926</v>
          </cell>
          <cell r="I420">
            <v>29314</v>
          </cell>
          <cell r="J420">
            <v>28403</v>
          </cell>
        </row>
        <row r="421">
          <cell r="A421" t="str">
            <v>MASSAS ALIMENTÍCIAS</v>
          </cell>
          <cell r="B421" t="str">
            <v>(3º Nível) MASSAS ALIMENTÍCIAS</v>
          </cell>
          <cell r="C421">
            <v>9850294</v>
          </cell>
          <cell r="D421">
            <v>8810703</v>
          </cell>
          <cell r="E421">
            <v>24800463</v>
          </cell>
          <cell r="F421">
            <v>29711115</v>
          </cell>
          <cell r="G421">
            <v>38183286</v>
          </cell>
          <cell r="H421">
            <v>30418620</v>
          </cell>
          <cell r="I421">
            <v>38748073</v>
          </cell>
          <cell r="J421">
            <v>27562267</v>
          </cell>
        </row>
        <row r="422">
          <cell r="A422" t="str">
            <v>MATE</v>
          </cell>
          <cell r="B422" t="str">
            <v>(3º Nível) MATE</v>
          </cell>
          <cell r="C422">
            <v>81547012</v>
          </cell>
          <cell r="D422">
            <v>37634510</v>
          </cell>
          <cell r="E422">
            <v>89803877</v>
          </cell>
          <cell r="F422">
            <v>53124209</v>
          </cell>
          <cell r="G422">
            <v>313941</v>
          </cell>
          <cell r="H422">
            <v>98435</v>
          </cell>
          <cell r="I422">
            <v>922384</v>
          </cell>
          <cell r="J422">
            <v>409535</v>
          </cell>
        </row>
        <row r="423">
          <cell r="A423" t="str">
            <v>MATERIAS CORANTES DE ORIGEM VEGETAL</v>
          </cell>
          <cell r="B423" t="str">
            <v>(3º Nível) MATERIAS CORANTES DE ORIGEM VEGETAL</v>
          </cell>
          <cell r="C423">
            <v>4917360</v>
          </cell>
          <cell r="D423">
            <v>619429</v>
          </cell>
          <cell r="E423">
            <v>4939102</v>
          </cell>
          <cell r="F423">
            <v>746831</v>
          </cell>
          <cell r="G423">
            <v>12075751</v>
          </cell>
          <cell r="H423">
            <v>567808</v>
          </cell>
          <cell r="I423">
            <v>11769469</v>
          </cell>
          <cell r="J423">
            <v>472893</v>
          </cell>
        </row>
        <row r="424">
          <cell r="A424" t="str">
            <v>MATÉRIAS PÉCTICAS, PECTINATOS E PECTATOS</v>
          </cell>
          <cell r="B424" t="str">
            <v>(3º Nível) MATÉRIAS PÉCTICAS, PECTINATOS E PECTATOS</v>
          </cell>
          <cell r="C424">
            <v>3919</v>
          </cell>
          <cell r="D424">
            <v>349</v>
          </cell>
          <cell r="E424">
            <v>85817</v>
          </cell>
          <cell r="F424">
            <v>6220</v>
          </cell>
          <cell r="G424">
            <v>514686</v>
          </cell>
          <cell r="H424">
            <v>74465</v>
          </cell>
          <cell r="I424">
            <v>423890</v>
          </cell>
          <cell r="J424">
            <v>64350</v>
          </cell>
        </row>
        <row r="425">
          <cell r="A425" t="str">
            <v>MEL NATURAL</v>
          </cell>
          <cell r="B425" t="str">
            <v>(3º Nível) MEL NATURAL</v>
          </cell>
          <cell r="C425">
            <v>70230060</v>
          </cell>
          <cell r="D425">
            <v>32842425</v>
          </cell>
          <cell r="E425">
            <v>129718092</v>
          </cell>
          <cell r="F425">
            <v>51972258</v>
          </cell>
          <cell r="G425">
            <v>1100</v>
          </cell>
          <cell r="H425">
            <v>16</v>
          </cell>
          <cell r="I425">
            <v>635</v>
          </cell>
          <cell r="J425">
            <v>81</v>
          </cell>
        </row>
        <row r="426">
          <cell r="A426" t="str">
            <v>MELAÇOS</v>
          </cell>
          <cell r="B426" t="str">
            <v>(3º Nível) MELAÇOS</v>
          </cell>
          <cell r="C426">
            <v>49410</v>
          </cell>
          <cell r="D426">
            <v>72289</v>
          </cell>
          <cell r="E426">
            <v>57611</v>
          </cell>
          <cell r="F426">
            <v>150359</v>
          </cell>
          <cell r="G426">
            <v>890543</v>
          </cell>
          <cell r="H426">
            <v>5356487</v>
          </cell>
          <cell r="I426">
            <v>1520284</v>
          </cell>
          <cell r="J426">
            <v>8497222</v>
          </cell>
        </row>
        <row r="427">
          <cell r="A427" t="str">
            <v>MELANCIAS FRESCAS</v>
          </cell>
          <cell r="B427" t="str">
            <v>(3º Nível) MELANCIAS FRESCAS</v>
          </cell>
          <cell r="C427">
            <v>38999094</v>
          </cell>
          <cell r="D427">
            <v>93955038</v>
          </cell>
          <cell r="E427">
            <v>46409892</v>
          </cell>
          <cell r="F427">
            <v>110938266</v>
          </cell>
        </row>
        <row r="428">
          <cell r="A428" t="str">
            <v>MELÕES FRESCOS</v>
          </cell>
          <cell r="B428" t="str">
            <v>(3º Nível) MELÕES FRESCOS</v>
          </cell>
          <cell r="C428">
            <v>151520796</v>
          </cell>
          <cell r="D428">
            <v>244704272</v>
          </cell>
          <cell r="E428">
            <v>150358585</v>
          </cell>
          <cell r="F428">
            <v>234436285</v>
          </cell>
        </row>
        <row r="429">
          <cell r="A429" t="str">
            <v>MILHO</v>
          </cell>
          <cell r="B429" t="str">
            <v>(3º Nível) MILHO</v>
          </cell>
          <cell r="C429">
            <v>6639880334</v>
          </cell>
          <cell r="D429">
            <v>39364460878</v>
          </cell>
          <cell r="E429">
            <v>5976359196</v>
          </cell>
          <cell r="F429">
            <v>34955705195</v>
          </cell>
          <cell r="G429">
            <v>221625081</v>
          </cell>
          <cell r="H429">
            <v>1678318567</v>
          </cell>
          <cell r="I429">
            <v>258691244</v>
          </cell>
          <cell r="J429">
            <v>1694409131</v>
          </cell>
        </row>
        <row r="430">
          <cell r="A430" t="str">
            <v>MILHO DOCE PREPARADO</v>
          </cell>
          <cell r="B430" t="str">
            <v>(3º Nível) MILHO DOCE PREPARADO</v>
          </cell>
          <cell r="C430">
            <v>13677864</v>
          </cell>
          <cell r="D430">
            <v>16295186</v>
          </cell>
          <cell r="E430">
            <v>17911355</v>
          </cell>
          <cell r="F430">
            <v>20666663</v>
          </cell>
          <cell r="G430">
            <v>524972</v>
          </cell>
          <cell r="H430">
            <v>306962</v>
          </cell>
          <cell r="I430">
            <v>667462</v>
          </cell>
          <cell r="J430">
            <v>389610</v>
          </cell>
        </row>
        <row r="431">
          <cell r="A431" t="str">
            <v>MIUDEZAS DE CARNE BOVINA</v>
          </cell>
          <cell r="B431" t="str">
            <v>(3º Nível) MIUDEZAS DE CARNE BOVINA</v>
          </cell>
          <cell r="C431">
            <v>488914161</v>
          </cell>
          <cell r="D431">
            <v>187801484</v>
          </cell>
          <cell r="E431">
            <v>426231113</v>
          </cell>
          <cell r="F431">
            <v>179204078</v>
          </cell>
          <cell r="G431">
            <v>10886700</v>
          </cell>
          <cell r="H431">
            <v>9232283</v>
          </cell>
          <cell r="I431">
            <v>18618896</v>
          </cell>
          <cell r="J431">
            <v>14853881</v>
          </cell>
        </row>
        <row r="432">
          <cell r="A432" t="str">
            <v>MIUDEZAS DE CARNE DE OVINO</v>
          </cell>
          <cell r="B432" t="str">
            <v>(3º Nível) MIUDEZAS DE CARNE DE OVINO</v>
          </cell>
          <cell r="C432">
            <v>0</v>
          </cell>
          <cell r="D432">
            <v>0</v>
          </cell>
          <cell r="E432">
            <v>207</v>
          </cell>
          <cell r="F432">
            <v>8</v>
          </cell>
          <cell r="G432">
            <v>10830094</v>
          </cell>
          <cell r="H432">
            <v>1363535</v>
          </cell>
          <cell r="I432">
            <v>11541997</v>
          </cell>
          <cell r="J432">
            <v>1367355</v>
          </cell>
        </row>
        <row r="433">
          <cell r="A433" t="str">
            <v>MIUDEZAS DE CARNE SUÍNA</v>
          </cell>
          <cell r="B433" t="str">
            <v>(3º Nível) MIUDEZAS DE CARNE SUÍNA</v>
          </cell>
          <cell r="C433">
            <v>92376409</v>
          </cell>
          <cell r="D433">
            <v>81424752</v>
          </cell>
          <cell r="E433">
            <v>116899037</v>
          </cell>
          <cell r="F433">
            <v>98958199</v>
          </cell>
          <cell r="G433">
            <v>163121505</v>
          </cell>
          <cell r="H433">
            <v>16317870</v>
          </cell>
          <cell r="I433">
            <v>154946368</v>
          </cell>
          <cell r="J433">
            <v>17280903</v>
          </cell>
        </row>
        <row r="434">
          <cell r="A434" t="str">
            <v>MOLHOS E PREPARAÇÕES PARA MOLHOS</v>
          </cell>
          <cell r="B434" t="str">
            <v>(3º Nível) MOLHOS E PREPARAÇÕES PARA MOLHOS</v>
          </cell>
          <cell r="C434">
            <v>7840192</v>
          </cell>
          <cell r="D434">
            <v>6714594</v>
          </cell>
          <cell r="E434">
            <v>8832354</v>
          </cell>
          <cell r="F434">
            <v>8637701</v>
          </cell>
          <cell r="G434">
            <v>15656341</v>
          </cell>
          <cell r="H434">
            <v>7756464</v>
          </cell>
          <cell r="I434">
            <v>16973479</v>
          </cell>
          <cell r="J434">
            <v>8264431</v>
          </cell>
        </row>
        <row r="435">
          <cell r="A435" t="str">
            <v>MORANGOS CONGELADOS</v>
          </cell>
          <cell r="B435" t="str">
            <v>(3º Nível) MORANGOS CONGELADOS</v>
          </cell>
          <cell r="C435">
            <v>23821</v>
          </cell>
          <cell r="D435">
            <v>7095</v>
          </cell>
          <cell r="E435">
            <v>7043</v>
          </cell>
          <cell r="F435">
            <v>3686</v>
          </cell>
          <cell r="G435">
            <v>9360854</v>
          </cell>
          <cell r="H435">
            <v>6440552</v>
          </cell>
          <cell r="I435">
            <v>6039573</v>
          </cell>
          <cell r="J435">
            <v>4297564</v>
          </cell>
        </row>
        <row r="436">
          <cell r="A436" t="str">
            <v>MORANGOS FRESCOS</v>
          </cell>
          <cell r="B436" t="str">
            <v>(3º Nível) MORANGOS FRESCOS</v>
          </cell>
          <cell r="C436">
            <v>233004</v>
          </cell>
          <cell r="D436">
            <v>173965</v>
          </cell>
          <cell r="E436">
            <v>37299</v>
          </cell>
          <cell r="F436">
            <v>14003</v>
          </cell>
          <cell r="G436">
            <v>107010</v>
          </cell>
          <cell r="H436">
            <v>14457</v>
          </cell>
          <cell r="I436">
            <v>0</v>
          </cell>
          <cell r="J436">
            <v>0</v>
          </cell>
        </row>
        <row r="437">
          <cell r="A437" t="str">
            <v>MORANGOS PREPARADOS OU CONSERVADOS</v>
          </cell>
          <cell r="B437" t="str">
            <v>(3º Nível) MORANGOS PREPARADOS OU CONSERVADOS</v>
          </cell>
          <cell r="C437">
            <v>225459</v>
          </cell>
          <cell r="D437">
            <v>42105</v>
          </cell>
          <cell r="E437">
            <v>111173</v>
          </cell>
          <cell r="F437">
            <v>29562</v>
          </cell>
          <cell r="G437">
            <v>38233</v>
          </cell>
          <cell r="H437">
            <v>5547</v>
          </cell>
          <cell r="I437">
            <v>39870</v>
          </cell>
          <cell r="J437">
            <v>6459</v>
          </cell>
        </row>
        <row r="438">
          <cell r="A438" t="str">
            <v>MÓVEIS DE MADEIRA</v>
          </cell>
          <cell r="B438" t="str">
            <v>(3º Nível) MÓVEIS DE MADEIRA</v>
          </cell>
          <cell r="C438">
            <v>522516523</v>
          </cell>
          <cell r="D438">
            <v>310742356</v>
          </cell>
          <cell r="E438">
            <v>558043011</v>
          </cell>
          <cell r="F438">
            <v>354657347</v>
          </cell>
          <cell r="G438">
            <v>14980764</v>
          </cell>
          <cell r="H438">
            <v>5043398</v>
          </cell>
          <cell r="I438">
            <v>11375216</v>
          </cell>
          <cell r="J438">
            <v>3472729</v>
          </cell>
        </row>
        <row r="439">
          <cell r="A439" t="str">
            <v>MUDAS DE PLANTAS NÃO ORNAMENTAIS</v>
          </cell>
          <cell r="B439" t="str">
            <v>(3º Nível) MUDAS DE PLANTAS NÃO ORNAMENTAIS</v>
          </cell>
          <cell r="C439">
            <v>241143</v>
          </cell>
          <cell r="D439">
            <v>37992</v>
          </cell>
          <cell r="E439">
            <v>516374</v>
          </cell>
          <cell r="F439">
            <v>265360</v>
          </cell>
          <cell r="G439">
            <v>9477346</v>
          </cell>
          <cell r="H439">
            <v>1057996</v>
          </cell>
          <cell r="I439">
            <v>10959742</v>
          </cell>
          <cell r="J439">
            <v>1038702</v>
          </cell>
        </row>
        <row r="440">
          <cell r="A440" t="str">
            <v>MUDAS DE PLANTAS ORNAMENTAIS</v>
          </cell>
          <cell r="B440" t="str">
            <v>(3º Nível) MUDAS DE PLANTAS ORNAMENTAIS</v>
          </cell>
          <cell r="C440">
            <v>3692411</v>
          </cell>
          <cell r="D440">
            <v>502555</v>
          </cell>
          <cell r="E440">
            <v>4264048</v>
          </cell>
          <cell r="F440">
            <v>395791</v>
          </cell>
          <cell r="G440">
            <v>24248771</v>
          </cell>
          <cell r="H440">
            <v>927530</v>
          </cell>
          <cell r="I440">
            <v>22264804</v>
          </cell>
          <cell r="J440">
            <v>871596</v>
          </cell>
        </row>
        <row r="441">
          <cell r="A441" t="str">
            <v>NOZ-MOSCADA</v>
          </cell>
          <cell r="B441" t="str">
            <v>(3º Nível) NOZ-MOSCADA</v>
          </cell>
          <cell r="C441">
            <v>5744</v>
          </cell>
          <cell r="D441">
            <v>463</v>
          </cell>
          <cell r="E441">
            <v>18332</v>
          </cell>
          <cell r="F441">
            <v>3771</v>
          </cell>
          <cell r="G441">
            <v>1285342</v>
          </cell>
          <cell r="H441">
            <v>257150</v>
          </cell>
          <cell r="I441">
            <v>2026051</v>
          </cell>
          <cell r="J441">
            <v>398621</v>
          </cell>
        </row>
        <row r="442">
          <cell r="A442" t="str">
            <v>NOZES</v>
          </cell>
          <cell r="B442" t="str">
            <v>(3º Nível) NOZES</v>
          </cell>
          <cell r="C442">
            <v>6234335</v>
          </cell>
          <cell r="D442">
            <v>472559</v>
          </cell>
          <cell r="E442">
            <v>5251083</v>
          </cell>
          <cell r="F442">
            <v>366453</v>
          </cell>
          <cell r="G442">
            <v>28094576</v>
          </cell>
          <cell r="H442">
            <v>4331195</v>
          </cell>
          <cell r="I442">
            <v>23521794</v>
          </cell>
          <cell r="J442">
            <v>4506136</v>
          </cell>
        </row>
        <row r="443">
          <cell r="A443" t="str">
            <v>OBRAS DE MARCENARIA OU CARPINTARIA</v>
          </cell>
          <cell r="B443" t="str">
            <v>(3º Nível) OBRAS DE MARCENARIA OU CARPINTARIA</v>
          </cell>
          <cell r="C443">
            <v>343246516</v>
          </cell>
          <cell r="D443">
            <v>205342077</v>
          </cell>
          <cell r="E443">
            <v>439286772</v>
          </cell>
          <cell r="F443">
            <v>250867791</v>
          </cell>
          <cell r="G443">
            <v>2667701</v>
          </cell>
          <cell r="H443">
            <v>1458058</v>
          </cell>
          <cell r="I443">
            <v>2404976</v>
          </cell>
          <cell r="J443">
            <v>1501777</v>
          </cell>
        </row>
        <row r="444">
          <cell r="A444" t="str">
            <v>OLEO DE ALGODÃO</v>
          </cell>
          <cell r="B444" t="str">
            <v>(3º Nível) OLEO DE ALGODÃO</v>
          </cell>
          <cell r="C444">
            <v>4330552</v>
          </cell>
          <cell r="D444">
            <v>4836441</v>
          </cell>
          <cell r="E444">
            <v>3151955</v>
          </cell>
          <cell r="F444">
            <v>3343749</v>
          </cell>
          <cell r="G444">
            <v>1250109</v>
          </cell>
          <cell r="H444">
            <v>1866359</v>
          </cell>
          <cell r="I444">
            <v>3297761</v>
          </cell>
          <cell r="J444">
            <v>3530439</v>
          </cell>
        </row>
        <row r="445">
          <cell r="A445" t="str">
            <v>ÒLEO DE AMENDOIM</v>
          </cell>
          <cell r="B445" t="str">
            <v>(3º Nível) ÒLEO DE AMENDOIM</v>
          </cell>
          <cell r="C445">
            <v>57549547</v>
          </cell>
          <cell r="D445">
            <v>45311483</v>
          </cell>
          <cell r="E445">
            <v>117500698</v>
          </cell>
          <cell r="F445">
            <v>68692384</v>
          </cell>
          <cell r="G445">
            <v>252274</v>
          </cell>
          <cell r="H445">
            <v>33750</v>
          </cell>
          <cell r="I445">
            <v>385772</v>
          </cell>
          <cell r="J445">
            <v>38403</v>
          </cell>
        </row>
        <row r="446">
          <cell r="A446" t="str">
            <v>OLEO DE BABAÇU</v>
          </cell>
          <cell r="B446" t="str">
            <v>(3º Nível) OLEO DE BABAÇU</v>
          </cell>
          <cell r="C446">
            <v>975408</v>
          </cell>
          <cell r="D446">
            <v>204576</v>
          </cell>
          <cell r="E446">
            <v>1142921</v>
          </cell>
          <cell r="F446">
            <v>245610</v>
          </cell>
        </row>
        <row r="447">
          <cell r="A447" t="str">
            <v>OLEO DE COCO</v>
          </cell>
          <cell r="B447" t="str">
            <v>(3º Nível) OLEO DE COCO</v>
          </cell>
          <cell r="C447">
            <v>362909</v>
          </cell>
          <cell r="D447">
            <v>41530</v>
          </cell>
          <cell r="E447">
            <v>1082216</v>
          </cell>
          <cell r="F447">
            <v>219313</v>
          </cell>
          <cell r="G447">
            <v>9685476</v>
          </cell>
          <cell r="H447">
            <v>4845165</v>
          </cell>
          <cell r="I447">
            <v>13581448</v>
          </cell>
          <cell r="J447">
            <v>5962771</v>
          </cell>
        </row>
        <row r="448">
          <cell r="A448" t="str">
            <v>OLEO DE DENDÊ OU DE PALMA</v>
          </cell>
          <cell r="B448" t="str">
            <v>(3º Nível) OLEO DE DENDÊ OU DE PALMA</v>
          </cell>
          <cell r="C448">
            <v>11911425</v>
          </cell>
          <cell r="D448">
            <v>17983946</v>
          </cell>
          <cell r="E448">
            <v>9194959</v>
          </cell>
          <cell r="F448">
            <v>11741248</v>
          </cell>
          <cell r="G448">
            <v>235855735</v>
          </cell>
          <cell r="H448">
            <v>355006720</v>
          </cell>
          <cell r="I448">
            <v>420933344</v>
          </cell>
          <cell r="J448">
            <v>536986456</v>
          </cell>
        </row>
        <row r="449">
          <cell r="A449" t="str">
            <v>OLEO DE GIRASSOL</v>
          </cell>
          <cell r="B449" t="str">
            <v>(3º Nível) OLEO DE GIRASSOL</v>
          </cell>
          <cell r="C449">
            <v>204029</v>
          </cell>
          <cell r="D449">
            <v>113004</v>
          </cell>
          <cell r="E449">
            <v>323763</v>
          </cell>
          <cell r="F449">
            <v>228102</v>
          </cell>
          <cell r="G449">
            <v>37447779</v>
          </cell>
          <cell r="H449">
            <v>50147414</v>
          </cell>
          <cell r="I449">
            <v>49682422</v>
          </cell>
          <cell r="J449">
            <v>58439797</v>
          </cell>
        </row>
        <row r="450">
          <cell r="A450" t="str">
            <v>OLEO DE MILHO</v>
          </cell>
          <cell r="B450" t="str">
            <v>(3º Nível) OLEO DE MILHO</v>
          </cell>
          <cell r="C450">
            <v>11938039</v>
          </cell>
          <cell r="D450">
            <v>18500323</v>
          </cell>
          <cell r="E450">
            <v>34211281</v>
          </cell>
          <cell r="F450">
            <v>37513684</v>
          </cell>
          <cell r="G450">
            <v>8806059</v>
          </cell>
          <cell r="H450">
            <v>19871851</v>
          </cell>
          <cell r="I450">
            <v>5507002</v>
          </cell>
          <cell r="J450">
            <v>8856053</v>
          </cell>
        </row>
        <row r="451">
          <cell r="A451" t="str">
            <v>OLEO DE SOJA EM BRUTO</v>
          </cell>
          <cell r="B451" t="str">
            <v>(3º Nível) OLEO DE SOJA EM BRUTO</v>
          </cell>
          <cell r="C451">
            <v>633341296</v>
          </cell>
          <cell r="D451">
            <v>964557032</v>
          </cell>
          <cell r="E451">
            <v>629385061</v>
          </cell>
          <cell r="F451">
            <v>932574433</v>
          </cell>
          <cell r="G451">
            <v>37413949</v>
          </cell>
          <cell r="H451">
            <v>52870000</v>
          </cell>
          <cell r="I451">
            <v>213159609</v>
          </cell>
          <cell r="J451">
            <v>253774507</v>
          </cell>
        </row>
        <row r="452">
          <cell r="A452" t="str">
            <v>OLEO DE SOJA REFINADO</v>
          </cell>
          <cell r="B452" t="str">
            <v>(3º Nível) OLEO DE SOJA REFINADO</v>
          </cell>
          <cell r="C452">
            <v>100711660</v>
          </cell>
          <cell r="D452">
            <v>104441639</v>
          </cell>
          <cell r="E452">
            <v>192645249</v>
          </cell>
          <cell r="F452">
            <v>187766409</v>
          </cell>
          <cell r="G452">
            <v>99873</v>
          </cell>
          <cell r="H452">
            <v>40900</v>
          </cell>
          <cell r="I452">
            <v>4612618</v>
          </cell>
          <cell r="J452">
            <v>4229617</v>
          </cell>
        </row>
        <row r="453">
          <cell r="A453" t="str">
            <v>OLEO ESSENCIAL DE LARANJA</v>
          </cell>
          <cell r="B453" t="str">
            <v>(3º Nível) OLEO ESSENCIAL DE LARANJA</v>
          </cell>
          <cell r="C453">
            <v>160929164</v>
          </cell>
          <cell r="D453">
            <v>30308227</v>
          </cell>
          <cell r="E453">
            <v>159875495</v>
          </cell>
          <cell r="F453">
            <v>32454723</v>
          </cell>
          <cell r="G453">
            <v>2645220</v>
          </cell>
          <cell r="H453">
            <v>238527</v>
          </cell>
          <cell r="I453">
            <v>2361074</v>
          </cell>
          <cell r="J453">
            <v>140857</v>
          </cell>
        </row>
        <row r="454">
          <cell r="A454" t="str">
            <v>OSSOS E OSSEÍNA</v>
          </cell>
          <cell r="B454" t="str">
            <v>(3º Nível) OSSOS E OSSEÍNA</v>
          </cell>
          <cell r="C454">
            <v>7381773</v>
          </cell>
          <cell r="D454">
            <v>11588537</v>
          </cell>
          <cell r="E454">
            <v>6714742</v>
          </cell>
          <cell r="F454">
            <v>12010759</v>
          </cell>
          <cell r="G454">
            <v>11305</v>
          </cell>
          <cell r="H454">
            <v>283</v>
          </cell>
          <cell r="I454">
            <v>0</v>
          </cell>
          <cell r="J454">
            <v>0</v>
          </cell>
        </row>
        <row r="455">
          <cell r="A455" t="str">
            <v>OUTRAS BEBIDAS ALCÓOLICAS</v>
          </cell>
          <cell r="B455" t="str">
            <v>(3º Nível) OUTRAS BEBIDAS ALCÓOLICAS</v>
          </cell>
          <cell r="C455">
            <v>20767365</v>
          </cell>
          <cell r="D455">
            <v>20060804</v>
          </cell>
          <cell r="E455">
            <v>22533158</v>
          </cell>
          <cell r="F455">
            <v>23030229</v>
          </cell>
          <cell r="G455">
            <v>38407431</v>
          </cell>
          <cell r="H455">
            <v>10735185</v>
          </cell>
          <cell r="I455">
            <v>33179009</v>
          </cell>
          <cell r="J455">
            <v>12888638</v>
          </cell>
        </row>
        <row r="456">
          <cell r="A456" t="str">
            <v>OUTRAS BEBIDAS NÃO ALCOÓLICAS</v>
          </cell>
          <cell r="B456" t="str">
            <v>(3º Nível) OUTRAS BEBIDAS NÃO ALCOÓLICAS</v>
          </cell>
          <cell r="C456">
            <v>6411437</v>
          </cell>
          <cell r="D456">
            <v>13875506</v>
          </cell>
          <cell r="E456">
            <v>6900640</v>
          </cell>
          <cell r="F456">
            <v>14004445</v>
          </cell>
          <cell r="G456">
            <v>104098518</v>
          </cell>
          <cell r="H456">
            <v>100212452</v>
          </cell>
          <cell r="I456">
            <v>75351101</v>
          </cell>
          <cell r="J456">
            <v>98275455</v>
          </cell>
        </row>
        <row r="457">
          <cell r="A457" t="str">
            <v>OUTRAS FRUTAS CONGELADAS</v>
          </cell>
          <cell r="B457" t="str">
            <v>(3º Nível) OUTRAS FRUTAS CONGELADAS</v>
          </cell>
          <cell r="C457">
            <v>8683801</v>
          </cell>
          <cell r="D457">
            <v>3490253</v>
          </cell>
          <cell r="E457">
            <v>11341954</v>
          </cell>
          <cell r="F457">
            <v>5065729</v>
          </cell>
          <cell r="G457">
            <v>10065766</v>
          </cell>
          <cell r="H457">
            <v>4242597</v>
          </cell>
          <cell r="I457">
            <v>10185324</v>
          </cell>
          <cell r="J457">
            <v>3564491</v>
          </cell>
        </row>
        <row r="458">
          <cell r="A458" t="str">
            <v>OUTRAS FRUTAS PREPARADAS OU CONSERVADAS</v>
          </cell>
          <cell r="B458" t="str">
            <v>(3º Nível) OUTRAS FRUTAS PREPARADAS OU CONSERVADAS</v>
          </cell>
          <cell r="C458">
            <v>72307903</v>
          </cell>
          <cell r="D458">
            <v>39109806</v>
          </cell>
          <cell r="E458">
            <v>70227311</v>
          </cell>
          <cell r="F458">
            <v>48445747</v>
          </cell>
          <cell r="G458">
            <v>38344650</v>
          </cell>
          <cell r="H458">
            <v>17116849</v>
          </cell>
          <cell r="I458">
            <v>41062351</v>
          </cell>
          <cell r="J458">
            <v>14286246</v>
          </cell>
        </row>
        <row r="459">
          <cell r="A459" t="str">
            <v>OUTRAS FRUTAS SECAS OU FRESCAS</v>
          </cell>
          <cell r="B459" t="str">
            <v>(3º Nível) OUTRAS FRUTAS SECAS OU FRESCAS</v>
          </cell>
          <cell r="C459">
            <v>10154774</v>
          </cell>
          <cell r="D459">
            <v>7342429</v>
          </cell>
          <cell r="E459">
            <v>8104731</v>
          </cell>
          <cell r="F459">
            <v>3794097</v>
          </cell>
          <cell r="G459">
            <v>53291458</v>
          </cell>
          <cell r="H459">
            <v>43430656</v>
          </cell>
          <cell r="I459">
            <v>27009635</v>
          </cell>
          <cell r="J459">
            <v>18820534</v>
          </cell>
        </row>
        <row r="460">
          <cell r="A460" t="str">
            <v>OUTRAS GORDURAS E OLEOS DE ORIGEM ANIMAL</v>
          </cell>
          <cell r="B460" t="str">
            <v>(3º Nível) OUTRAS GORDURAS E OLEOS DE ORIGEM ANIMAL</v>
          </cell>
          <cell r="C460">
            <v>5144645</v>
          </cell>
          <cell r="D460">
            <v>2637460</v>
          </cell>
          <cell r="E460">
            <v>8361982</v>
          </cell>
          <cell r="F460">
            <v>6710182</v>
          </cell>
          <cell r="G460">
            <v>23107110</v>
          </cell>
          <cell r="H460">
            <v>5231743</v>
          </cell>
          <cell r="I460">
            <v>21084794</v>
          </cell>
          <cell r="J460">
            <v>5888782</v>
          </cell>
        </row>
        <row r="461">
          <cell r="A461" t="str">
            <v>OUTRAS LAGOSTAS</v>
          </cell>
          <cell r="B461" t="str">
            <v>(3º Nível) OUTRAS LAGOSTAS</v>
          </cell>
          <cell r="C461">
            <v>202</v>
          </cell>
          <cell r="D461">
            <v>17</v>
          </cell>
          <cell r="E461">
            <v>591</v>
          </cell>
          <cell r="F461">
            <v>57</v>
          </cell>
        </row>
        <row r="462">
          <cell r="A462" t="str">
            <v>OUTRAS PLANTAS VIVAS, ESTACAS E ENXERTOS</v>
          </cell>
          <cell r="B462" t="str">
            <v>(3º Nível) OUTRAS PLANTAS VIVAS, ESTACAS E ENXERTOS</v>
          </cell>
          <cell r="C462">
            <v>714084</v>
          </cell>
          <cell r="D462">
            <v>187746</v>
          </cell>
          <cell r="E462">
            <v>709764</v>
          </cell>
          <cell r="F462">
            <v>327156</v>
          </cell>
          <cell r="G462">
            <v>20498</v>
          </cell>
          <cell r="H462">
            <v>539</v>
          </cell>
          <cell r="I462">
            <v>78573</v>
          </cell>
          <cell r="J462">
            <v>5013</v>
          </cell>
        </row>
        <row r="463">
          <cell r="A463" t="str">
            <v>OUTRAS PREPARAÇÕES ALIMENTÍCIAS</v>
          </cell>
          <cell r="B463" t="str">
            <v>(3º Nível) OUTRAS PREPARAÇÕES ALIMENTÍCIAS</v>
          </cell>
          <cell r="C463">
            <v>206992758</v>
          </cell>
          <cell r="D463">
            <v>52091591</v>
          </cell>
          <cell r="E463">
            <v>154852590</v>
          </cell>
          <cell r="F463">
            <v>42541214</v>
          </cell>
          <cell r="G463">
            <v>197620917</v>
          </cell>
          <cell r="H463">
            <v>35504939</v>
          </cell>
          <cell r="I463">
            <v>175486943</v>
          </cell>
          <cell r="J463">
            <v>35120652</v>
          </cell>
        </row>
        <row r="464">
          <cell r="A464" t="str">
            <v>OUTRAS PREPARAÇÕES ALIMENTÍCIAS A BASE DE CEREAIS</v>
          </cell>
          <cell r="B464" t="str">
            <v>(3º Nível) OUTRAS PREPARAÇÕES ALIMENTÍCIAS A BASE DE CEREAIS</v>
          </cell>
          <cell r="C464">
            <v>66445291</v>
          </cell>
          <cell r="D464">
            <v>51757977</v>
          </cell>
          <cell r="E464">
            <v>120365234</v>
          </cell>
          <cell r="F464">
            <v>96542321</v>
          </cell>
          <cell r="G464">
            <v>60151317</v>
          </cell>
          <cell r="H464">
            <v>24366923</v>
          </cell>
          <cell r="I464">
            <v>60804444</v>
          </cell>
          <cell r="J464">
            <v>21867166</v>
          </cell>
        </row>
        <row r="465">
          <cell r="A465" t="str">
            <v>OUTRAS RAÇÕES PARA ANIMAIS DOMÉSTICOS</v>
          </cell>
          <cell r="B465" t="str">
            <v>(3º Nível) OUTRAS RAÇÕES PARA ANIMAIS DOMÉSTICOS</v>
          </cell>
          <cell r="C465">
            <v>234472299</v>
          </cell>
          <cell r="D465">
            <v>235054385</v>
          </cell>
          <cell r="E465">
            <v>283639201</v>
          </cell>
          <cell r="F465">
            <v>295513378</v>
          </cell>
          <cell r="G465">
            <v>278938528</v>
          </cell>
          <cell r="H465">
            <v>137663828</v>
          </cell>
          <cell r="I465">
            <v>323352903</v>
          </cell>
          <cell r="J465">
            <v>165754672</v>
          </cell>
        </row>
        <row r="466">
          <cell r="A466" t="str">
            <v>OUTRAS SUBSTÂNCIAS PROTEICAS</v>
          </cell>
          <cell r="B466" t="str">
            <v>(3º Nível) OUTRAS SUBSTÂNCIAS PROTEICAS</v>
          </cell>
          <cell r="C466">
            <v>134932675</v>
          </cell>
          <cell r="D466">
            <v>37924688</v>
          </cell>
          <cell r="E466">
            <v>145690832</v>
          </cell>
          <cell r="F466">
            <v>44168944</v>
          </cell>
          <cell r="G466">
            <v>26926188</v>
          </cell>
          <cell r="H466">
            <v>2159115</v>
          </cell>
          <cell r="I466">
            <v>20993231</v>
          </cell>
          <cell r="J466">
            <v>2469182</v>
          </cell>
        </row>
        <row r="467">
          <cell r="A467" t="str">
            <v>OUTROS ANIMAIS VIVOS</v>
          </cell>
          <cell r="B467" t="str">
            <v>(3º Nível) OUTROS ANIMAIS VIVOS</v>
          </cell>
          <cell r="C467">
            <v>77303</v>
          </cell>
          <cell r="D467">
            <v>1719</v>
          </cell>
          <cell r="E467">
            <v>128952</v>
          </cell>
          <cell r="F467">
            <v>2295</v>
          </cell>
          <cell r="G467">
            <v>345309</v>
          </cell>
          <cell r="H467">
            <v>378</v>
          </cell>
          <cell r="I467">
            <v>185360</v>
          </cell>
          <cell r="J467">
            <v>373</v>
          </cell>
        </row>
        <row r="468">
          <cell r="A468" t="str">
            <v>OUTROS CAMARÕES</v>
          </cell>
          <cell r="B468" t="str">
            <v>(3º Nível) OUTROS CAMARÕES</v>
          </cell>
          <cell r="C468">
            <v>10556</v>
          </cell>
          <cell r="D468">
            <v>1015</v>
          </cell>
          <cell r="E468">
            <v>39793</v>
          </cell>
          <cell r="F468">
            <v>4546</v>
          </cell>
        </row>
        <row r="469">
          <cell r="A469" t="str">
            <v>OUTROS COUROS/PELES DE BOVINOS, CURTIDO</v>
          </cell>
          <cell r="B469" t="str">
            <v>(3º Nível) OUTROS COUROS/PELES DE BOVINOS, CURTIDO</v>
          </cell>
          <cell r="C469">
            <v>321338856</v>
          </cell>
          <cell r="D469">
            <v>387270017</v>
          </cell>
          <cell r="E469">
            <v>334616330</v>
          </cell>
          <cell r="F469">
            <v>375186645</v>
          </cell>
          <cell r="G469">
            <v>9090780</v>
          </cell>
          <cell r="H469">
            <v>5212132</v>
          </cell>
          <cell r="I469">
            <v>12089100</v>
          </cell>
          <cell r="J469">
            <v>7963314</v>
          </cell>
        </row>
        <row r="470">
          <cell r="A470" t="str">
            <v>OUTROS COUROS/PELES DE CAPRINOS, CURTIDOS</v>
          </cell>
          <cell r="B470" t="str">
            <v>(3º Nível) OUTROS COUROS/PELES DE CAPRINOS, CURTIDOS</v>
          </cell>
          <cell r="G470">
            <v>0</v>
          </cell>
          <cell r="H470">
            <v>0</v>
          </cell>
          <cell r="I470">
            <v>169</v>
          </cell>
          <cell r="J470">
            <v>9</v>
          </cell>
        </row>
        <row r="471">
          <cell r="A471" t="str">
            <v>OUTROS COUROS/PELES DE OVINOS, CURTIDAS</v>
          </cell>
          <cell r="B471" t="str">
            <v>(3º Nível) OUTROS COUROS/PELES DE OVINOS, CURTIDAS</v>
          </cell>
          <cell r="C471">
            <v>15427</v>
          </cell>
          <cell r="D471">
            <v>405</v>
          </cell>
          <cell r="E471">
            <v>0</v>
          </cell>
          <cell r="F471">
            <v>0</v>
          </cell>
          <cell r="G471">
            <v>153</v>
          </cell>
          <cell r="H471">
            <v>32</v>
          </cell>
          <cell r="I471">
            <v>0</v>
          </cell>
          <cell r="J471">
            <v>0</v>
          </cell>
        </row>
        <row r="472">
          <cell r="A472" t="str">
            <v>OUTROS FILES DE PEIXE SECOS, SALGADOS OU DEFUMADOS</v>
          </cell>
          <cell r="B472" t="str">
            <v>(3º Nível) OUTROS FILES DE PEIXE SECOS, SALGADOS OU DEFUMADOS</v>
          </cell>
          <cell r="C472">
            <v>4490</v>
          </cell>
          <cell r="D472">
            <v>390</v>
          </cell>
          <cell r="E472">
            <v>241902</v>
          </cell>
          <cell r="F472">
            <v>52800</v>
          </cell>
          <cell r="G472">
            <v>14697820</v>
          </cell>
          <cell r="H472">
            <v>3390398</v>
          </cell>
          <cell r="I472">
            <v>8081898</v>
          </cell>
          <cell r="J472">
            <v>2199639</v>
          </cell>
        </row>
        <row r="473">
          <cell r="A473" t="str">
            <v>OUTROS FILES DE PEIXE, CONGELADOS</v>
          </cell>
          <cell r="B473" t="str">
            <v>(3º Nível) OUTROS FILES DE PEIXE, CONGELADOS</v>
          </cell>
          <cell r="C473">
            <v>3934848</v>
          </cell>
          <cell r="D473">
            <v>833313</v>
          </cell>
          <cell r="E473">
            <v>2172576</v>
          </cell>
          <cell r="F473">
            <v>453183</v>
          </cell>
          <cell r="G473">
            <v>239443453</v>
          </cell>
          <cell r="H473">
            <v>70516482</v>
          </cell>
          <cell r="I473">
            <v>157765653</v>
          </cell>
          <cell r="J473">
            <v>59210631</v>
          </cell>
        </row>
        <row r="474">
          <cell r="A474" t="str">
            <v>OUTROS FILES DE PEIXE, FRESCOS OU REFRIGERADOS</v>
          </cell>
          <cell r="B474" t="str">
            <v>(3º Nível) OUTROS FILES DE PEIXE, FRESCOS OU REFRIGERADOS</v>
          </cell>
          <cell r="C474">
            <v>6426868</v>
          </cell>
          <cell r="D474">
            <v>940623</v>
          </cell>
          <cell r="E474">
            <v>5332706</v>
          </cell>
          <cell r="F474">
            <v>969655</v>
          </cell>
          <cell r="G474">
            <v>8320895</v>
          </cell>
          <cell r="H474">
            <v>919301</v>
          </cell>
          <cell r="I474">
            <v>5049651</v>
          </cell>
          <cell r="J474">
            <v>724353</v>
          </cell>
        </row>
        <row r="475">
          <cell r="A475" t="str">
            <v>OUTROS PEIXES CONGELADOS</v>
          </cell>
          <cell r="B475" t="str">
            <v>(3º Nível) OUTROS PEIXES CONGELADOS</v>
          </cell>
          <cell r="C475">
            <v>78587291</v>
          </cell>
          <cell r="D475">
            <v>23702365</v>
          </cell>
          <cell r="E475">
            <v>59728890</v>
          </cell>
          <cell r="F475">
            <v>23017383</v>
          </cell>
          <cell r="G475">
            <v>59936865</v>
          </cell>
          <cell r="H475">
            <v>29688491</v>
          </cell>
          <cell r="I475">
            <v>39106619</v>
          </cell>
          <cell r="J475">
            <v>27368799</v>
          </cell>
        </row>
        <row r="476">
          <cell r="A476" t="str">
            <v>OUTROS PEIXES FRESCOS OU REFRIGERADOS</v>
          </cell>
          <cell r="B476" t="str">
            <v>(3º Nível) OUTROS PEIXES FRESCOS OU REFRIGERADOS</v>
          </cell>
          <cell r="C476">
            <v>35116301</v>
          </cell>
          <cell r="D476">
            <v>5850830</v>
          </cell>
          <cell r="E476">
            <v>30516339</v>
          </cell>
          <cell r="F476">
            <v>5597837</v>
          </cell>
          <cell r="G476">
            <v>733605</v>
          </cell>
          <cell r="H476">
            <v>56331</v>
          </cell>
          <cell r="I476">
            <v>455196</v>
          </cell>
          <cell r="J476">
            <v>59989</v>
          </cell>
        </row>
        <row r="477">
          <cell r="A477" t="str">
            <v>OUTROS PEIXES SECOS, SALGADOS OU DEFUMADOS</v>
          </cell>
          <cell r="B477" t="str">
            <v>(3º Nível) OUTROS PEIXES SECOS, SALGADOS OU DEFUMADOS</v>
          </cell>
          <cell r="C477">
            <v>24181466</v>
          </cell>
          <cell r="D477">
            <v>613659</v>
          </cell>
          <cell r="E477">
            <v>24676730</v>
          </cell>
          <cell r="F477">
            <v>723408</v>
          </cell>
          <cell r="G477">
            <v>44827999</v>
          </cell>
          <cell r="H477">
            <v>10814480</v>
          </cell>
          <cell r="I477">
            <v>10382704</v>
          </cell>
          <cell r="J477">
            <v>2679333</v>
          </cell>
        </row>
        <row r="478">
          <cell r="A478" t="str">
            <v>OUTROS PRODUTOS DE ORIGEM ANIMAL</v>
          </cell>
          <cell r="B478" t="str">
            <v>(3º Nível) OUTROS PRODUTOS DE ORIGEM ANIMAL</v>
          </cell>
          <cell r="C478">
            <v>180751768</v>
          </cell>
          <cell r="D478">
            <v>76983486</v>
          </cell>
          <cell r="E478">
            <v>198471050</v>
          </cell>
          <cell r="F478">
            <v>87718470</v>
          </cell>
          <cell r="G478">
            <v>13157984</v>
          </cell>
          <cell r="H478">
            <v>17142497</v>
          </cell>
          <cell r="I478">
            <v>15358569</v>
          </cell>
          <cell r="J478">
            <v>18447175</v>
          </cell>
        </row>
        <row r="479">
          <cell r="A479" t="str">
            <v>OUTROS PRODUTOS DE ORIGEM VEGETAL</v>
          </cell>
          <cell r="B479" t="str">
            <v>(3º Nível) OUTROS PRODUTOS DE ORIGEM VEGETAL</v>
          </cell>
          <cell r="C479">
            <v>246341561</v>
          </cell>
          <cell r="D479">
            <v>230323640</v>
          </cell>
          <cell r="E479">
            <v>254703972</v>
          </cell>
          <cell r="F479">
            <v>363292894</v>
          </cell>
          <cell r="G479">
            <v>55666913</v>
          </cell>
          <cell r="H479">
            <v>37837735</v>
          </cell>
          <cell r="I479">
            <v>59119651</v>
          </cell>
          <cell r="J479">
            <v>40977367</v>
          </cell>
        </row>
        <row r="480">
          <cell r="A480" t="str">
            <v>OUTROS SUCOS</v>
          </cell>
          <cell r="B480" t="str">
            <v>(3º Nível) OUTROS SUCOS</v>
          </cell>
          <cell r="C480">
            <v>4587549</v>
          </cell>
          <cell r="D480">
            <v>2095764</v>
          </cell>
          <cell r="E480">
            <v>2565542</v>
          </cell>
          <cell r="F480">
            <v>1731314</v>
          </cell>
          <cell r="G480">
            <v>1403388</v>
          </cell>
          <cell r="H480">
            <v>719696</v>
          </cell>
          <cell r="I480">
            <v>1559818</v>
          </cell>
          <cell r="J480">
            <v>766919</v>
          </cell>
        </row>
        <row r="481">
          <cell r="A481" t="str">
            <v>OVINOS VIVOS</v>
          </cell>
          <cell r="B481" t="str">
            <v>(3º Nível) OVINOS VIVOS</v>
          </cell>
          <cell r="C481">
            <v>7</v>
          </cell>
          <cell r="D481">
            <v>1</v>
          </cell>
          <cell r="E481">
            <v>0</v>
          </cell>
          <cell r="F481">
            <v>0</v>
          </cell>
          <cell r="G481">
            <v>41136</v>
          </cell>
          <cell r="H481">
            <v>2679</v>
          </cell>
          <cell r="I481">
            <v>0</v>
          </cell>
          <cell r="J481">
            <v>0</v>
          </cell>
        </row>
        <row r="482">
          <cell r="A482" t="str">
            <v>OVOS</v>
          </cell>
          <cell r="B482" t="str">
            <v>(3º Nível) OVOS</v>
          </cell>
          <cell r="C482">
            <v>59931425</v>
          </cell>
          <cell r="D482">
            <v>17480188</v>
          </cell>
          <cell r="E482">
            <v>47480305</v>
          </cell>
          <cell r="F482">
            <v>16649958</v>
          </cell>
          <cell r="G482">
            <v>45460638</v>
          </cell>
          <cell r="H482">
            <v>427327</v>
          </cell>
          <cell r="I482">
            <v>45211224</v>
          </cell>
          <cell r="J482">
            <v>292643</v>
          </cell>
        </row>
        <row r="483">
          <cell r="A483" t="str">
            <v>PÃES, BISCOITOS E PRODUTOS DE PASTELARIA</v>
          </cell>
          <cell r="B483" t="str">
            <v>(3º Nível) PÃES, BISCOITOS E PRODUTOS DE PASTELARIA</v>
          </cell>
          <cell r="C483">
            <v>82283954</v>
          </cell>
          <cell r="D483">
            <v>46060487</v>
          </cell>
          <cell r="E483">
            <v>83246079</v>
          </cell>
          <cell r="F483">
            <v>50809071</v>
          </cell>
          <cell r="G483">
            <v>56529891</v>
          </cell>
          <cell r="H483">
            <v>14856138</v>
          </cell>
          <cell r="I483">
            <v>37777373</v>
          </cell>
          <cell r="J483">
            <v>10102556</v>
          </cell>
        </row>
        <row r="484">
          <cell r="A484" t="str">
            <v>PAINÇO</v>
          </cell>
          <cell r="B484" t="str">
            <v>(3º Nível) PAINÇO</v>
          </cell>
          <cell r="C484">
            <v>557161</v>
          </cell>
          <cell r="D484">
            <v>1254696</v>
          </cell>
          <cell r="E484">
            <v>125545</v>
          </cell>
          <cell r="F484">
            <v>351432</v>
          </cell>
          <cell r="G484">
            <v>481371</v>
          </cell>
          <cell r="H484">
            <v>914519</v>
          </cell>
          <cell r="I484">
            <v>1650511</v>
          </cell>
          <cell r="J484">
            <v>4414348</v>
          </cell>
        </row>
        <row r="485">
          <cell r="A485" t="str">
            <v>PAINÉIS DE FIBRAS OU DE PARTÍCULAS DE MADEIRA</v>
          </cell>
          <cell r="B485" t="str">
            <v>(3º Nível) PAINÉIS DE FIBRAS OU DE PARTÍCULAS DE MADEIRA</v>
          </cell>
          <cell r="C485">
            <v>307904692</v>
          </cell>
          <cell r="D485">
            <v>991926829</v>
          </cell>
          <cell r="E485">
            <v>319278415</v>
          </cell>
          <cell r="F485">
            <v>1049451780</v>
          </cell>
          <cell r="G485">
            <v>5210577</v>
          </cell>
          <cell r="H485">
            <v>6744519</v>
          </cell>
          <cell r="I485">
            <v>9501305</v>
          </cell>
          <cell r="J485">
            <v>23534525</v>
          </cell>
        </row>
        <row r="486">
          <cell r="A486" t="str">
            <v>PALMITOS PREPARADOS OU CONSERVADOS</v>
          </cell>
          <cell r="B486" t="str">
            <v>(3º Nível) PALMITOS PREPARADOS OU CONSERVADOS</v>
          </cell>
          <cell r="C486">
            <v>864553</v>
          </cell>
          <cell r="D486">
            <v>142681</v>
          </cell>
          <cell r="E486">
            <v>727501</v>
          </cell>
          <cell r="F486">
            <v>175655</v>
          </cell>
          <cell r="G486">
            <v>101491</v>
          </cell>
          <cell r="H486">
            <v>22599</v>
          </cell>
          <cell r="I486">
            <v>77525</v>
          </cell>
          <cell r="J486">
            <v>15579</v>
          </cell>
        </row>
        <row r="487">
          <cell r="A487" t="str">
            <v>PAPEL</v>
          </cell>
          <cell r="B487" t="str">
            <v>(3º Nível) PAPEL</v>
          </cell>
          <cell r="C487">
            <v>1971410894</v>
          </cell>
          <cell r="D487">
            <v>2199260290</v>
          </cell>
          <cell r="E487">
            <v>1671705288</v>
          </cell>
          <cell r="F487">
            <v>2044930848</v>
          </cell>
          <cell r="G487">
            <v>838325587</v>
          </cell>
          <cell r="H487">
            <v>710517419</v>
          </cell>
          <cell r="I487">
            <v>705979588</v>
          </cell>
          <cell r="J487">
            <v>607389365</v>
          </cell>
        </row>
        <row r="488">
          <cell r="A488" t="str">
            <v>PARGOS CONGELADOS</v>
          </cell>
          <cell r="B488" t="str">
            <v>(3º Nível) PARGOS CONGELADOS</v>
          </cell>
          <cell r="C488">
            <v>30024562</v>
          </cell>
          <cell r="D488">
            <v>4621073</v>
          </cell>
          <cell r="E488">
            <v>29382276</v>
          </cell>
          <cell r="F488">
            <v>4673883</v>
          </cell>
          <cell r="G488">
            <v>19440</v>
          </cell>
          <cell r="H488">
            <v>27700</v>
          </cell>
          <cell r="I488">
            <v>0</v>
          </cell>
          <cell r="J488">
            <v>0</v>
          </cell>
        </row>
        <row r="489">
          <cell r="A489" t="str">
            <v>PASTA DE CACAU</v>
          </cell>
          <cell r="B489" t="str">
            <v>(3º Nível) PASTA DE CACAU</v>
          </cell>
          <cell r="C489">
            <v>22715687</v>
          </cell>
          <cell r="D489">
            <v>6760636</v>
          </cell>
          <cell r="E489">
            <v>22451253</v>
          </cell>
          <cell r="F489">
            <v>6266955</v>
          </cell>
          <cell r="G489">
            <v>18458449</v>
          </cell>
          <cell r="H489">
            <v>13355877</v>
          </cell>
          <cell r="I489">
            <v>27348150</v>
          </cell>
          <cell r="J489">
            <v>15593565</v>
          </cell>
        </row>
        <row r="490">
          <cell r="A490" t="str">
            <v>PATOS VIVOS</v>
          </cell>
          <cell r="B490" t="str">
            <v>(3º Nível) PATOS VIVOS</v>
          </cell>
          <cell r="C490">
            <v>70</v>
          </cell>
          <cell r="D490">
            <v>20</v>
          </cell>
          <cell r="E490">
            <v>0</v>
          </cell>
          <cell r="F490">
            <v>0</v>
          </cell>
          <cell r="G490">
            <v>54922</v>
          </cell>
          <cell r="H490">
            <v>802</v>
          </cell>
          <cell r="I490">
            <v>43484</v>
          </cell>
          <cell r="J490">
            <v>584</v>
          </cell>
        </row>
        <row r="491">
          <cell r="A491" t="str">
            <v>PEIXES ORNAMENTAIS VIVOS</v>
          </cell>
          <cell r="B491" t="str">
            <v>(3º Nível) PEIXES ORNAMENTAIS VIVOS</v>
          </cell>
          <cell r="C491">
            <v>6314111</v>
          </cell>
          <cell r="D491">
            <v>63053</v>
          </cell>
          <cell r="E491">
            <v>5900181</v>
          </cell>
          <cell r="F491">
            <v>46524</v>
          </cell>
          <cell r="G491">
            <v>214129</v>
          </cell>
          <cell r="H491">
            <v>20505</v>
          </cell>
          <cell r="I491">
            <v>114236</v>
          </cell>
          <cell r="J491">
            <v>11125</v>
          </cell>
        </row>
        <row r="492">
          <cell r="A492" t="str">
            <v>PEIXES SECOS, SALGADOS OU DEFUMADOS</v>
          </cell>
          <cell r="B492" t="str">
            <v>(3º Nível) PEIXES SECOS, SALGADOS OU DEFUMADOS</v>
          </cell>
          <cell r="C492">
            <v>42833</v>
          </cell>
          <cell r="D492">
            <v>1918</v>
          </cell>
          <cell r="E492">
            <v>25779</v>
          </cell>
          <cell r="F492">
            <v>1068</v>
          </cell>
          <cell r="G492">
            <v>31334247</v>
          </cell>
          <cell r="H492">
            <v>8017196</v>
          </cell>
          <cell r="I492">
            <v>35130414</v>
          </cell>
          <cell r="J492">
            <v>9137855</v>
          </cell>
        </row>
        <row r="493">
          <cell r="A493" t="str">
            <v>PEIXES VIVOS</v>
          </cell>
          <cell r="B493" t="str">
            <v>(3º Nível) PEIXES VIVOS</v>
          </cell>
          <cell r="G493">
            <v>15015</v>
          </cell>
          <cell r="H493">
            <v>44</v>
          </cell>
          <cell r="I493">
            <v>19627</v>
          </cell>
          <cell r="J493">
            <v>200</v>
          </cell>
        </row>
        <row r="494">
          <cell r="A494" t="str">
            <v>PELETERIA</v>
          </cell>
          <cell r="B494" t="str">
            <v>(3º Nível) PELETERIA</v>
          </cell>
          <cell r="C494">
            <v>34847826</v>
          </cell>
          <cell r="D494">
            <v>1739869</v>
          </cell>
          <cell r="E494">
            <v>36386938</v>
          </cell>
          <cell r="F494">
            <v>2179205</v>
          </cell>
          <cell r="G494">
            <v>2839550</v>
          </cell>
          <cell r="H494">
            <v>143315</v>
          </cell>
          <cell r="I494">
            <v>1785923</v>
          </cell>
          <cell r="J494">
            <v>90043</v>
          </cell>
        </row>
        <row r="495">
          <cell r="A495" t="str">
            <v>PENAS E PELES DE AVES</v>
          </cell>
          <cell r="B495" t="str">
            <v>(3º Nível) PENAS E PELES DE AVES</v>
          </cell>
          <cell r="C495">
            <v>3726573</v>
          </cell>
          <cell r="D495">
            <v>11341197</v>
          </cell>
          <cell r="E495">
            <v>2924424</v>
          </cell>
          <cell r="F495">
            <v>11527577</v>
          </cell>
          <cell r="G495">
            <v>964352</v>
          </cell>
          <cell r="H495">
            <v>629514</v>
          </cell>
          <cell r="I495">
            <v>671766</v>
          </cell>
          <cell r="J495">
            <v>467298</v>
          </cell>
        </row>
        <row r="496">
          <cell r="A496" t="str">
            <v>PEPINOS PREPARADOS OU CONSERVADOS</v>
          </cell>
          <cell r="B496" t="str">
            <v>(3º Nível) PEPINOS PREPARADOS OU CONSERVADOS</v>
          </cell>
          <cell r="C496">
            <v>505048</v>
          </cell>
          <cell r="D496">
            <v>262357</v>
          </cell>
          <cell r="E496">
            <v>555438</v>
          </cell>
          <cell r="F496">
            <v>361230</v>
          </cell>
          <cell r="G496">
            <v>3519691</v>
          </cell>
          <cell r="H496">
            <v>3512111</v>
          </cell>
          <cell r="I496">
            <v>2761142</v>
          </cell>
          <cell r="J496">
            <v>2531807</v>
          </cell>
        </row>
        <row r="497">
          <cell r="A497" t="str">
            <v>PEPTONAS E SEUS DERIVADOS</v>
          </cell>
          <cell r="B497" t="str">
            <v>(3º Nível) PEPTONAS E SEUS DERIVADOS</v>
          </cell>
          <cell r="C497">
            <v>21370961</v>
          </cell>
          <cell r="D497">
            <v>2809211</v>
          </cell>
          <cell r="E497">
            <v>18629738</v>
          </cell>
          <cell r="F497">
            <v>2076633</v>
          </cell>
          <cell r="G497">
            <v>1363733</v>
          </cell>
          <cell r="H497">
            <v>99231</v>
          </cell>
          <cell r="I497">
            <v>1392062</v>
          </cell>
          <cell r="J497">
            <v>65269</v>
          </cell>
        </row>
        <row r="498">
          <cell r="A498" t="str">
            <v>PÊRAS FRESCAS</v>
          </cell>
          <cell r="B498" t="str">
            <v>(3º Nível) PÊRAS FRESCAS</v>
          </cell>
          <cell r="C498">
            <v>207232</v>
          </cell>
          <cell r="D498">
            <v>87670</v>
          </cell>
          <cell r="E498">
            <v>177949</v>
          </cell>
          <cell r="F498">
            <v>82294</v>
          </cell>
          <cell r="G498">
            <v>122076870</v>
          </cell>
          <cell r="H498">
            <v>151528403</v>
          </cell>
          <cell r="I498">
            <v>101206753</v>
          </cell>
          <cell r="J498">
            <v>135775254</v>
          </cell>
        </row>
        <row r="499">
          <cell r="A499" t="str">
            <v>PÊRAS PREPARADAS OU CONSERVADAS</v>
          </cell>
          <cell r="B499" t="str">
            <v>(3º Nível) PÊRAS PREPARADAS OU CONSERVADAS</v>
          </cell>
          <cell r="C499">
            <v>370</v>
          </cell>
          <cell r="D499">
            <v>66</v>
          </cell>
          <cell r="E499">
            <v>763</v>
          </cell>
          <cell r="F499">
            <v>258</v>
          </cell>
          <cell r="G499">
            <v>25495</v>
          </cell>
          <cell r="H499">
            <v>27054</v>
          </cell>
          <cell r="I499">
            <v>65539</v>
          </cell>
          <cell r="J499">
            <v>61334</v>
          </cell>
        </row>
        <row r="500">
          <cell r="A500" t="str">
            <v>PÊRAS SECAS</v>
          </cell>
          <cell r="B500" t="str">
            <v>(3º Nível) PÊRAS SECAS</v>
          </cell>
          <cell r="C500">
            <v>53</v>
          </cell>
          <cell r="D500">
            <v>25</v>
          </cell>
          <cell r="E500">
            <v>809</v>
          </cell>
          <cell r="F500">
            <v>339</v>
          </cell>
          <cell r="G500">
            <v>78270</v>
          </cell>
          <cell r="H500">
            <v>17450</v>
          </cell>
          <cell r="I500">
            <v>45776</v>
          </cell>
          <cell r="J500">
            <v>8950</v>
          </cell>
        </row>
        <row r="501">
          <cell r="A501" t="str">
            <v>PERUS VIVOS</v>
          </cell>
          <cell r="B501" t="str">
            <v>(3º Nível) PERUS VIVOS</v>
          </cell>
          <cell r="C501">
            <v>40</v>
          </cell>
          <cell r="D501">
            <v>10</v>
          </cell>
          <cell r="E501">
            <v>0</v>
          </cell>
          <cell r="F501">
            <v>0</v>
          </cell>
        </row>
        <row r="502">
          <cell r="A502" t="str">
            <v>PÊSSEGOS FRESCOS</v>
          </cell>
          <cell r="B502" t="str">
            <v>(3º Nível) PÊSSEGOS FRESCOS</v>
          </cell>
          <cell r="C502">
            <v>91988</v>
          </cell>
          <cell r="D502">
            <v>38130</v>
          </cell>
          <cell r="E502">
            <v>181048</v>
          </cell>
          <cell r="F502">
            <v>69735</v>
          </cell>
          <cell r="G502">
            <v>13386293</v>
          </cell>
          <cell r="H502">
            <v>11420051</v>
          </cell>
          <cell r="I502">
            <v>8940203</v>
          </cell>
          <cell r="J502">
            <v>7331499</v>
          </cell>
        </row>
        <row r="503">
          <cell r="A503" t="str">
            <v>PÊSSEGOS PREPARADOS OU CONSERVADOS</v>
          </cell>
          <cell r="B503" t="str">
            <v>(3º Nível) PÊSSEGOS PREPARADOS OU CONSERVADOS</v>
          </cell>
          <cell r="C503">
            <v>609550</v>
          </cell>
          <cell r="D503">
            <v>605476</v>
          </cell>
          <cell r="E503">
            <v>1886004</v>
          </cell>
          <cell r="F503">
            <v>2000490</v>
          </cell>
          <cell r="G503">
            <v>2834822</v>
          </cell>
          <cell r="H503">
            <v>3021131</v>
          </cell>
          <cell r="I503">
            <v>1347438</v>
          </cell>
          <cell r="J503">
            <v>1170369</v>
          </cell>
        </row>
        <row r="504">
          <cell r="A504" t="str">
            <v>PIMENTA PIPER SECA, TRITURADA OU EM PÓ</v>
          </cell>
          <cell r="B504" t="str">
            <v>(3º Nível) PIMENTA PIPER SECA, TRITURADA OU EM PÓ</v>
          </cell>
          <cell r="C504">
            <v>166709848</v>
          </cell>
          <cell r="D504">
            <v>81130227</v>
          </cell>
          <cell r="E504">
            <v>203933805</v>
          </cell>
          <cell r="F504">
            <v>91208634</v>
          </cell>
          <cell r="G504">
            <v>938947</v>
          </cell>
          <cell r="H504">
            <v>248857</v>
          </cell>
          <cell r="I504">
            <v>781327</v>
          </cell>
          <cell r="J504">
            <v>144290</v>
          </cell>
        </row>
        <row r="505">
          <cell r="A505" t="str">
            <v>PIMENTÕES E PIMENTAS</v>
          </cell>
          <cell r="B505" t="str">
            <v>(3º Nível) PIMENTÕES E PIMENTAS</v>
          </cell>
          <cell r="C505">
            <v>641007</v>
          </cell>
          <cell r="D505">
            <v>432583</v>
          </cell>
          <cell r="E505">
            <v>520567</v>
          </cell>
          <cell r="F505">
            <v>399344</v>
          </cell>
        </row>
        <row r="506">
          <cell r="A506" t="str">
            <v>PIMENTÕES E PIMENTAS SECOS, PÓ</v>
          </cell>
          <cell r="B506" t="str">
            <v>(3º Nível) PIMENTÕES E PIMENTAS SECOS, PÓ</v>
          </cell>
          <cell r="C506">
            <v>4326878</v>
          </cell>
          <cell r="D506">
            <v>2360101</v>
          </cell>
          <cell r="E506">
            <v>3313998</v>
          </cell>
          <cell r="F506">
            <v>1729492</v>
          </cell>
          <cell r="G506">
            <v>5340780</v>
          </cell>
          <cell r="H506">
            <v>2496308</v>
          </cell>
          <cell r="I506">
            <v>8125590</v>
          </cell>
          <cell r="J506">
            <v>4170060</v>
          </cell>
        </row>
        <row r="507">
          <cell r="A507" t="str">
            <v>PLANTAS ORNAMENTAIS</v>
          </cell>
          <cell r="B507" t="str">
            <v>(3º Nível) PLANTAS ORNAMENTAIS</v>
          </cell>
          <cell r="C507">
            <v>32160</v>
          </cell>
          <cell r="D507">
            <v>12502</v>
          </cell>
          <cell r="E507">
            <v>58097</v>
          </cell>
          <cell r="F507">
            <v>22641</v>
          </cell>
        </row>
        <row r="508">
          <cell r="A508" t="str">
            <v>PLANTAS PARA MEDICINA OU PERFUMARIA</v>
          </cell>
          <cell r="B508" t="str">
            <v>(3º Nível) PLANTAS PARA MEDICINA OU PERFUMARIA</v>
          </cell>
          <cell r="C508">
            <v>10267861</v>
          </cell>
          <cell r="D508">
            <v>1548229</v>
          </cell>
          <cell r="E508">
            <v>9516884</v>
          </cell>
          <cell r="F508">
            <v>1563733</v>
          </cell>
          <cell r="G508">
            <v>21202970</v>
          </cell>
          <cell r="H508">
            <v>9241914</v>
          </cell>
          <cell r="I508">
            <v>29658216</v>
          </cell>
          <cell r="J508">
            <v>14377867</v>
          </cell>
        </row>
        <row r="509">
          <cell r="A509" t="str">
            <v>POLVOS</v>
          </cell>
          <cell r="B509" t="str">
            <v>(3º Nível) POLVOS</v>
          </cell>
          <cell r="C509">
            <v>37598</v>
          </cell>
          <cell r="D509">
            <v>3188</v>
          </cell>
          <cell r="E509">
            <v>633657</v>
          </cell>
          <cell r="F509">
            <v>128525</v>
          </cell>
          <cell r="G509">
            <v>4211788</v>
          </cell>
          <cell r="H509">
            <v>495877</v>
          </cell>
          <cell r="I509">
            <v>2606280</v>
          </cell>
          <cell r="J509">
            <v>339657</v>
          </cell>
        </row>
        <row r="510">
          <cell r="A510" t="str">
            <v>POMELOS</v>
          </cell>
          <cell r="B510" t="str">
            <v>(3º Nível) POMELOS</v>
          </cell>
          <cell r="C510">
            <v>35649</v>
          </cell>
          <cell r="D510">
            <v>11125</v>
          </cell>
          <cell r="E510">
            <v>26276</v>
          </cell>
          <cell r="F510">
            <v>8929</v>
          </cell>
          <cell r="G510">
            <v>371304</v>
          </cell>
          <cell r="H510">
            <v>352443</v>
          </cell>
          <cell r="I510">
            <v>302682</v>
          </cell>
          <cell r="J510">
            <v>262157</v>
          </cell>
        </row>
        <row r="511">
          <cell r="A511" t="str">
            <v>PREPARAÇÕES ALIMENTÍCIAS HOMOGENEIZADAS</v>
          </cell>
          <cell r="B511" t="str">
            <v>(3º Nível) PREPARAÇÕES ALIMENTÍCIAS HOMOGENEIZADAS</v>
          </cell>
          <cell r="C511">
            <v>42616</v>
          </cell>
          <cell r="D511">
            <v>10150</v>
          </cell>
          <cell r="E511">
            <v>13181</v>
          </cell>
          <cell r="F511">
            <v>1850</v>
          </cell>
          <cell r="G511">
            <v>35856</v>
          </cell>
          <cell r="H511">
            <v>61539</v>
          </cell>
          <cell r="I511">
            <v>46551</v>
          </cell>
          <cell r="J511">
            <v>14538</v>
          </cell>
        </row>
        <row r="512">
          <cell r="A512" t="str">
            <v>PREPARAÇÕES DE CRUSTÁCEOS E MOLUSCOS</v>
          </cell>
          <cell r="B512" t="str">
            <v>(3º Nível) PREPARAÇÕES DE CRUSTÁCEOS E MOLUSCOS</v>
          </cell>
          <cell r="C512">
            <v>64304</v>
          </cell>
          <cell r="D512">
            <v>9864</v>
          </cell>
          <cell r="E512">
            <v>70330</v>
          </cell>
          <cell r="F512">
            <v>11714</v>
          </cell>
          <cell r="G512">
            <v>1766249</v>
          </cell>
          <cell r="H512">
            <v>611209</v>
          </cell>
          <cell r="I512">
            <v>1531533</v>
          </cell>
          <cell r="J512">
            <v>480982</v>
          </cell>
        </row>
        <row r="513">
          <cell r="A513" t="str">
            <v>PREPARAÇÕES E CONSERVAS DE ATUNS</v>
          </cell>
          <cell r="B513" t="str">
            <v>(3º Nível) PREPARAÇÕES E CONSERVAS DE ATUNS</v>
          </cell>
          <cell r="C513">
            <v>7891088</v>
          </cell>
          <cell r="D513">
            <v>2070427</v>
          </cell>
          <cell r="E513">
            <v>12802813</v>
          </cell>
          <cell r="F513">
            <v>3522104</v>
          </cell>
          <cell r="G513">
            <v>17071419</v>
          </cell>
          <cell r="H513">
            <v>5410612</v>
          </cell>
          <cell r="I513">
            <v>12097859</v>
          </cell>
          <cell r="J513">
            <v>4645820</v>
          </cell>
        </row>
        <row r="514">
          <cell r="A514" t="str">
            <v>PREPARAÇÕES E CONSERVAS DE DEMAIS PEIXES</v>
          </cell>
          <cell r="B514" t="str">
            <v>(3º Nível) PREPARAÇÕES E CONSERVAS DE DEMAIS PEIXES</v>
          </cell>
          <cell r="C514">
            <v>288723</v>
          </cell>
          <cell r="D514">
            <v>85241</v>
          </cell>
          <cell r="E514">
            <v>157903</v>
          </cell>
          <cell r="F514">
            <v>117042</v>
          </cell>
          <cell r="G514">
            <v>26544243</v>
          </cell>
          <cell r="H514">
            <v>8266771</v>
          </cell>
          <cell r="I514">
            <v>28578454</v>
          </cell>
          <cell r="J514">
            <v>9937393</v>
          </cell>
        </row>
        <row r="515">
          <cell r="A515" t="str">
            <v>PREPARAÇÕES E CONSERVAS DE SARDINHAS</v>
          </cell>
          <cell r="B515" t="str">
            <v>(3º Nível) PREPARAÇÕES E CONSERVAS DE SARDINHAS</v>
          </cell>
          <cell r="C515">
            <v>1822417</v>
          </cell>
          <cell r="D515">
            <v>601970</v>
          </cell>
          <cell r="E515">
            <v>1650087</v>
          </cell>
          <cell r="F515">
            <v>531537</v>
          </cell>
          <cell r="G515">
            <v>578824</v>
          </cell>
          <cell r="H515">
            <v>146761</v>
          </cell>
          <cell r="I515">
            <v>336381</v>
          </cell>
          <cell r="J515">
            <v>93678</v>
          </cell>
        </row>
        <row r="516">
          <cell r="A516" t="str">
            <v>PREPARAÇÕES P/ ELABORAÇÃO DE BEBIDAS</v>
          </cell>
          <cell r="B516" t="str">
            <v>(3º Nível) PREPARAÇÕES P/ ELABORAÇÃO DE BEBIDAS</v>
          </cell>
          <cell r="C516">
            <v>211622629</v>
          </cell>
          <cell r="D516">
            <v>13522414</v>
          </cell>
          <cell r="E516">
            <v>154516348</v>
          </cell>
          <cell r="F516">
            <v>12825731</v>
          </cell>
          <cell r="G516">
            <v>54230826</v>
          </cell>
          <cell r="H516">
            <v>6492696</v>
          </cell>
          <cell r="I516">
            <v>54367000</v>
          </cell>
          <cell r="J516">
            <v>6196631</v>
          </cell>
        </row>
        <row r="517">
          <cell r="A517" t="str">
            <v>PREPARAÇÕES PARA ALIMENTAÇÃO INFANTIL</v>
          </cell>
          <cell r="B517" t="str">
            <v>(3º Nível) PREPARAÇÕES PARA ALIMENTAÇÃO INFANTIL</v>
          </cell>
          <cell r="C517">
            <v>19284630</v>
          </cell>
          <cell r="D517">
            <v>7210664</v>
          </cell>
          <cell r="E517">
            <v>21514938</v>
          </cell>
          <cell r="F517">
            <v>8375322</v>
          </cell>
          <cell r="G517">
            <v>35667840</v>
          </cell>
          <cell r="H517">
            <v>4813911</v>
          </cell>
          <cell r="I517">
            <v>34678706</v>
          </cell>
          <cell r="J517">
            <v>4530520</v>
          </cell>
        </row>
        <row r="518">
          <cell r="A518" t="str">
            <v>PRODUTOS DE CONFEITARIA</v>
          </cell>
          <cell r="B518" t="str">
            <v>(3º Nível) PRODUTOS DE CONFEITARIA</v>
          </cell>
          <cell r="C518">
            <v>151650657</v>
          </cell>
          <cell r="D518">
            <v>90839443</v>
          </cell>
          <cell r="E518">
            <v>137312211</v>
          </cell>
          <cell r="F518">
            <v>89414192</v>
          </cell>
          <cell r="G518">
            <v>48018682</v>
          </cell>
          <cell r="H518">
            <v>9681687</v>
          </cell>
          <cell r="I518">
            <v>27609611</v>
          </cell>
          <cell r="J518">
            <v>5329946</v>
          </cell>
        </row>
        <row r="519">
          <cell r="A519" t="str">
            <v>PRODUTOS DE LINHO</v>
          </cell>
          <cell r="B519" t="str">
            <v>(3º Nível) PRODUTOS DE LINHO</v>
          </cell>
          <cell r="C519">
            <v>1326536</v>
          </cell>
          <cell r="D519">
            <v>77046</v>
          </cell>
          <cell r="E519">
            <v>1522108</v>
          </cell>
          <cell r="F519">
            <v>115151</v>
          </cell>
          <cell r="G519">
            <v>13913632</v>
          </cell>
          <cell r="H519">
            <v>1467456</v>
          </cell>
          <cell r="I519">
            <v>10060540</v>
          </cell>
          <cell r="J519">
            <v>1154580</v>
          </cell>
        </row>
        <row r="520">
          <cell r="A520" t="str">
            <v>PRODUTOS HORTÍCOLAS HOMOGENEIZADOS PREPARADOS OU CONSERVADOS</v>
          </cell>
          <cell r="B520" t="str">
            <v>(3º Nível) PRODUTOS HORTÍCOLAS HOMOGENEIZADOS PREPARADOS OU CONSERVADOS</v>
          </cell>
          <cell r="C520">
            <v>14707</v>
          </cell>
          <cell r="D520">
            <v>1468</v>
          </cell>
          <cell r="E520">
            <v>59984</v>
          </cell>
          <cell r="F520">
            <v>41118</v>
          </cell>
          <cell r="G520">
            <v>5402</v>
          </cell>
          <cell r="H520">
            <v>1196</v>
          </cell>
          <cell r="I520">
            <v>11414</v>
          </cell>
          <cell r="J520">
            <v>2369</v>
          </cell>
        </row>
        <row r="521">
          <cell r="A521" t="str">
            <v>PRODUTOS MUCILAGINOSOS E ESPESSANTES</v>
          </cell>
          <cell r="B521" t="str">
            <v>(3º Nível) PRODUTOS MUCILAGINOSOS E ESPESSANTES</v>
          </cell>
          <cell r="C521">
            <v>333983</v>
          </cell>
          <cell r="D521">
            <v>58805</v>
          </cell>
          <cell r="E521">
            <v>628330</v>
          </cell>
          <cell r="F521">
            <v>124219</v>
          </cell>
          <cell r="G521">
            <v>48774535</v>
          </cell>
          <cell r="H521">
            <v>7261313</v>
          </cell>
          <cell r="I521">
            <v>50055291</v>
          </cell>
          <cell r="J521">
            <v>8422489</v>
          </cell>
        </row>
        <row r="522">
          <cell r="A522" t="str">
            <v>PSITACIFORMES (INCL.OS PAPAGAIOS,AS ARARAS,ETC) VIVOS</v>
          </cell>
          <cell r="B522" t="str">
            <v>(3º Nível) PSITACIFORMES (INCL.OS PAPAGAIOS,AS ARARAS,ETC) VIVOS</v>
          </cell>
          <cell r="C522">
            <v>119412</v>
          </cell>
          <cell r="D522">
            <v>12</v>
          </cell>
          <cell r="E522">
            <v>77945</v>
          </cell>
          <cell r="F522">
            <v>11</v>
          </cell>
          <cell r="G522">
            <v>19997</v>
          </cell>
          <cell r="H522">
            <v>76</v>
          </cell>
          <cell r="I522">
            <v>9507</v>
          </cell>
          <cell r="J522">
            <v>53</v>
          </cell>
        </row>
        <row r="523">
          <cell r="A523" t="str">
            <v>QUEIJOS</v>
          </cell>
          <cell r="B523" t="str">
            <v>(3º Nível) QUEIJOS</v>
          </cell>
          <cell r="C523">
            <v>16573769</v>
          </cell>
          <cell r="D523">
            <v>3298947</v>
          </cell>
          <cell r="E523">
            <v>20464941</v>
          </cell>
          <cell r="F523">
            <v>4478687</v>
          </cell>
          <cell r="G523">
            <v>116472324</v>
          </cell>
          <cell r="H523">
            <v>27465783</v>
          </cell>
          <cell r="I523">
            <v>131606257</v>
          </cell>
          <cell r="J523">
            <v>32789217</v>
          </cell>
        </row>
        <row r="524">
          <cell r="A524" t="str">
            <v>REFRIGERANTE</v>
          </cell>
          <cell r="B524" t="str">
            <v>(3º Nível) REFRIGERANTE</v>
          </cell>
          <cell r="C524">
            <v>12971749</v>
          </cell>
          <cell r="D524">
            <v>33314767</v>
          </cell>
          <cell r="E524">
            <v>12638029</v>
          </cell>
          <cell r="F524">
            <v>33808974</v>
          </cell>
          <cell r="G524">
            <v>355334</v>
          </cell>
          <cell r="H524">
            <v>301765</v>
          </cell>
          <cell r="I524">
            <v>848856</v>
          </cell>
          <cell r="J524">
            <v>872252</v>
          </cell>
        </row>
        <row r="525">
          <cell r="A525" t="str">
            <v>RÉPTEIS VIVOS</v>
          </cell>
          <cell r="B525" t="str">
            <v>(3º Nível) RÉPTEIS VIVOS</v>
          </cell>
          <cell r="C525">
            <v>175716</v>
          </cell>
          <cell r="D525">
            <v>489</v>
          </cell>
          <cell r="E525">
            <v>143963</v>
          </cell>
          <cell r="F525">
            <v>471</v>
          </cell>
          <cell r="G525">
            <v>0</v>
          </cell>
          <cell r="H525">
            <v>0</v>
          </cell>
          <cell r="I525">
            <v>3853</v>
          </cell>
          <cell r="J525">
            <v>10</v>
          </cell>
        </row>
        <row r="526">
          <cell r="A526" t="str">
            <v>RESÍDUOS DO CAFÉ</v>
          </cell>
          <cell r="B526" t="str">
            <v>(3º Nível) RESÍDUOS DO CAFÉ</v>
          </cell>
          <cell r="C526">
            <v>58332</v>
          </cell>
          <cell r="D526">
            <v>5119</v>
          </cell>
          <cell r="E526">
            <v>69985</v>
          </cell>
          <cell r="F526">
            <v>26703</v>
          </cell>
          <cell r="G526">
            <v>535</v>
          </cell>
          <cell r="H526">
            <v>72</v>
          </cell>
          <cell r="I526">
            <v>1336</v>
          </cell>
          <cell r="J526">
            <v>198</v>
          </cell>
        </row>
        <row r="527">
          <cell r="A527" t="str">
            <v>SALMÕES CONGELADOS</v>
          </cell>
          <cell r="B527" t="str">
            <v>(3º Nível) SALMÕES CONGELADOS</v>
          </cell>
          <cell r="C527">
            <v>175160</v>
          </cell>
          <cell r="D527">
            <v>34081</v>
          </cell>
          <cell r="E527">
            <v>163886</v>
          </cell>
          <cell r="F527">
            <v>25281</v>
          </cell>
          <cell r="G527">
            <v>31132017</v>
          </cell>
          <cell r="H527">
            <v>6620490</v>
          </cell>
          <cell r="I527">
            <v>20523479</v>
          </cell>
          <cell r="J527">
            <v>7436959</v>
          </cell>
        </row>
        <row r="528">
          <cell r="A528" t="str">
            <v>SALMÕES, FRESCOS OU REFRIGERADOS</v>
          </cell>
          <cell r="B528" t="str">
            <v>(3º Nível) SALMÕES, FRESCOS OU REFRIGERADOS</v>
          </cell>
          <cell r="C528">
            <v>36420</v>
          </cell>
          <cell r="D528">
            <v>8473</v>
          </cell>
          <cell r="E528">
            <v>35037</v>
          </cell>
          <cell r="F528">
            <v>7946</v>
          </cell>
          <cell r="G528">
            <v>508980102</v>
          </cell>
          <cell r="H528">
            <v>86196026</v>
          </cell>
          <cell r="I528">
            <v>366179821</v>
          </cell>
          <cell r="J528">
            <v>90763618</v>
          </cell>
        </row>
        <row r="529">
          <cell r="A529" t="str">
            <v>SALMÕES, SECOS, SALGADOS OU DEFUMDOS</v>
          </cell>
          <cell r="B529" t="str">
            <v>(3º Nível) SALMÕES, SECOS, SALGADOS OU DEFUMDOS</v>
          </cell>
          <cell r="C529">
            <v>16117</v>
          </cell>
          <cell r="D529">
            <v>630</v>
          </cell>
          <cell r="E529">
            <v>31304</v>
          </cell>
          <cell r="F529">
            <v>1409</v>
          </cell>
          <cell r="G529">
            <v>143531</v>
          </cell>
          <cell r="H529">
            <v>7346</v>
          </cell>
          <cell r="I529">
            <v>9173</v>
          </cell>
          <cell r="J529">
            <v>504</v>
          </cell>
        </row>
        <row r="530">
          <cell r="A530" t="str">
            <v>SARDINHAS CONGELADAS</v>
          </cell>
          <cell r="B530" t="str">
            <v>(3º Nível) SARDINHAS CONGELADAS</v>
          </cell>
          <cell r="C530">
            <v>646440</v>
          </cell>
          <cell r="D530">
            <v>647507</v>
          </cell>
          <cell r="E530">
            <v>75441</v>
          </cell>
          <cell r="F530">
            <v>47028</v>
          </cell>
          <cell r="G530">
            <v>69272654</v>
          </cell>
          <cell r="H530">
            <v>78429790</v>
          </cell>
          <cell r="I530">
            <v>61197839</v>
          </cell>
          <cell r="J530">
            <v>71826331</v>
          </cell>
        </row>
        <row r="531">
          <cell r="A531" t="str">
            <v>SEBO BOVINO</v>
          </cell>
          <cell r="B531" t="str">
            <v>(3º Nível) SEBO BOVINO</v>
          </cell>
          <cell r="C531">
            <v>9909537</v>
          </cell>
          <cell r="D531">
            <v>10113995</v>
          </cell>
          <cell r="E531">
            <v>10970083</v>
          </cell>
          <cell r="F531">
            <v>7500368</v>
          </cell>
          <cell r="G531">
            <v>28162791</v>
          </cell>
          <cell r="H531">
            <v>54393124</v>
          </cell>
          <cell r="I531">
            <v>73605207</v>
          </cell>
          <cell r="J531">
            <v>108814450</v>
          </cell>
        </row>
        <row r="532">
          <cell r="A532" t="str">
            <v>SEMEAS, FARELOS E OUTROS RESÍDUOS DE MILHO</v>
          </cell>
          <cell r="B532" t="str">
            <v>(3º Nível) SEMEAS, FARELOS E OUTROS RESÍDUOS DE MILHO</v>
          </cell>
          <cell r="C532">
            <v>16676150</v>
          </cell>
          <cell r="D532">
            <v>85317675</v>
          </cell>
          <cell r="E532">
            <v>1686884</v>
          </cell>
          <cell r="F532">
            <v>2510880</v>
          </cell>
          <cell r="G532">
            <v>6512709</v>
          </cell>
          <cell r="H532">
            <v>48287319</v>
          </cell>
          <cell r="I532">
            <v>7405453</v>
          </cell>
          <cell r="J532">
            <v>44479925</v>
          </cell>
        </row>
        <row r="533">
          <cell r="A533" t="str">
            <v>SÊMEN DE BOVINO</v>
          </cell>
          <cell r="B533" t="str">
            <v>(3º Nível) SÊMEN DE BOVINO</v>
          </cell>
          <cell r="C533">
            <v>2516922</v>
          </cell>
          <cell r="D533">
            <v>359</v>
          </cell>
          <cell r="E533">
            <v>2766043</v>
          </cell>
          <cell r="F533">
            <v>334</v>
          </cell>
          <cell r="G533">
            <v>32008327</v>
          </cell>
          <cell r="H533">
            <v>7384</v>
          </cell>
          <cell r="I533">
            <v>37735819</v>
          </cell>
          <cell r="J533">
            <v>8517</v>
          </cell>
        </row>
        <row r="534">
          <cell r="A534" t="str">
            <v>SÊMEN E EMBRIÕES DE OUTROS ANIMAIS</v>
          </cell>
          <cell r="B534" t="str">
            <v>(3º Nível) SÊMEN E EMBRIÕES DE OUTROS ANIMAIS</v>
          </cell>
          <cell r="C534">
            <v>454354</v>
          </cell>
          <cell r="D534">
            <v>5</v>
          </cell>
          <cell r="E534">
            <v>609867</v>
          </cell>
          <cell r="F534">
            <v>22</v>
          </cell>
          <cell r="G534">
            <v>1438956</v>
          </cell>
          <cell r="H534">
            <v>111</v>
          </cell>
          <cell r="I534">
            <v>1188370</v>
          </cell>
          <cell r="J534">
            <v>90</v>
          </cell>
        </row>
        <row r="535">
          <cell r="A535" t="str">
            <v>SEMENTES DE ANIS E BADIANA</v>
          </cell>
          <cell r="B535" t="str">
            <v>(3º Nível) SEMENTES DE ANIS E BADIANA</v>
          </cell>
          <cell r="C535">
            <v>24014</v>
          </cell>
          <cell r="D535">
            <v>1847</v>
          </cell>
          <cell r="E535">
            <v>36456</v>
          </cell>
          <cell r="F535">
            <v>2248</v>
          </cell>
          <cell r="G535">
            <v>5990979</v>
          </cell>
          <cell r="H535">
            <v>1823481</v>
          </cell>
          <cell r="I535">
            <v>7851240</v>
          </cell>
          <cell r="J535">
            <v>2429341</v>
          </cell>
        </row>
        <row r="536">
          <cell r="A536" t="str">
            <v>SEMENTES DE CEREAIS</v>
          </cell>
          <cell r="B536" t="str">
            <v>(3º Nível) SEMENTES DE CEREAIS</v>
          </cell>
          <cell r="C536">
            <v>79514485</v>
          </cell>
          <cell r="D536">
            <v>28815472</v>
          </cell>
          <cell r="E536">
            <v>75232524</v>
          </cell>
          <cell r="F536">
            <v>44212938</v>
          </cell>
          <cell r="G536">
            <v>9581253</v>
          </cell>
          <cell r="H536">
            <v>2436373</v>
          </cell>
          <cell r="I536">
            <v>13540229</v>
          </cell>
          <cell r="J536">
            <v>3200203</v>
          </cell>
        </row>
        <row r="537">
          <cell r="A537" t="str">
            <v>SEMENTES DE COENTRO</v>
          </cell>
          <cell r="B537" t="str">
            <v>(3º Nível) SEMENTES DE COENTRO</v>
          </cell>
          <cell r="C537">
            <v>25957</v>
          </cell>
          <cell r="D537">
            <v>27379</v>
          </cell>
          <cell r="E537">
            <v>65040</v>
          </cell>
          <cell r="F537">
            <v>44097</v>
          </cell>
          <cell r="G537">
            <v>1818111</v>
          </cell>
          <cell r="H537">
            <v>1649704</v>
          </cell>
          <cell r="I537">
            <v>2902282</v>
          </cell>
          <cell r="J537">
            <v>2525377</v>
          </cell>
        </row>
        <row r="538">
          <cell r="A538" t="str">
            <v>SEMENTES DE COMINHO</v>
          </cell>
          <cell r="B538" t="str">
            <v>(3º Nível) SEMENTES DE COMINHO</v>
          </cell>
          <cell r="C538">
            <v>39385</v>
          </cell>
          <cell r="D538">
            <v>23647</v>
          </cell>
          <cell r="E538">
            <v>66061</v>
          </cell>
          <cell r="F538">
            <v>20577</v>
          </cell>
          <cell r="G538">
            <v>9697895</v>
          </cell>
          <cell r="H538">
            <v>5557857</v>
          </cell>
          <cell r="I538">
            <v>9463888</v>
          </cell>
          <cell r="J538">
            <v>6960990</v>
          </cell>
        </row>
        <row r="539">
          <cell r="A539" t="str">
            <v>SEMENTES DE HORTÍCOLAS, LEGUMINOSAS, RAÍZES E TUBÉRCULOS</v>
          </cell>
          <cell r="B539" t="str">
            <v>(3º Nível) SEMENTES DE HORTÍCOLAS, LEGUMINOSAS, RAÍZES E TUBÉRCULOS</v>
          </cell>
          <cell r="C539">
            <v>15582717</v>
          </cell>
          <cell r="D539">
            <v>328161</v>
          </cell>
          <cell r="E539">
            <v>16694464</v>
          </cell>
          <cell r="F539">
            <v>354850</v>
          </cell>
          <cell r="G539">
            <v>85198760</v>
          </cell>
          <cell r="H539">
            <v>7309650</v>
          </cell>
          <cell r="I539">
            <v>83140823</v>
          </cell>
          <cell r="J539">
            <v>7260830</v>
          </cell>
        </row>
        <row r="540">
          <cell r="A540" t="str">
            <v>SEMENTES DE OLEAGINOSAS (EXCLUI SOJA)</v>
          </cell>
          <cell r="B540" t="str">
            <v>(3º Nível) SEMENTES DE OLEAGINOSAS (EXCLUI SOJA)</v>
          </cell>
          <cell r="C540">
            <v>39370673</v>
          </cell>
          <cell r="D540">
            <v>67937406</v>
          </cell>
          <cell r="E540">
            <v>87274085</v>
          </cell>
          <cell r="F540">
            <v>111152123</v>
          </cell>
          <cell r="G540">
            <v>19877248</v>
          </cell>
          <cell r="H540">
            <v>18978430</v>
          </cell>
          <cell r="I540">
            <v>23305398</v>
          </cell>
          <cell r="J540">
            <v>24809248</v>
          </cell>
        </row>
        <row r="541">
          <cell r="A541" t="str">
            <v>SEMENTES DE OLEAGINOSAS PARA SEMEADURA</v>
          </cell>
          <cell r="B541" t="str">
            <v>(3º Nível) SEMENTES DE OLEAGINOSAS PARA SEMEADURA</v>
          </cell>
          <cell r="C541">
            <v>5027194</v>
          </cell>
          <cell r="D541">
            <v>4845194</v>
          </cell>
          <cell r="E541">
            <v>4751908</v>
          </cell>
          <cell r="F541">
            <v>5240077</v>
          </cell>
          <cell r="G541">
            <v>3477262</v>
          </cell>
          <cell r="H541">
            <v>648178</v>
          </cell>
          <cell r="I541">
            <v>2827493</v>
          </cell>
          <cell r="J541">
            <v>387698</v>
          </cell>
        </row>
        <row r="542">
          <cell r="A542" t="str">
            <v>SOJA EM GRÃOS</v>
          </cell>
          <cell r="B542" t="str">
            <v>(3º Nível) SOJA EM GRÃOS</v>
          </cell>
          <cell r="C542">
            <v>26349027294</v>
          </cell>
          <cell r="D542">
            <v>75392578525</v>
          </cell>
          <cell r="E542">
            <v>29042218668</v>
          </cell>
          <cell r="F542">
            <v>82088247265</v>
          </cell>
          <cell r="G542">
            <v>61165668</v>
          </cell>
          <cell r="H542">
            <v>195373781</v>
          </cell>
          <cell r="I542">
            <v>319709262</v>
          </cell>
          <cell r="J542">
            <v>927841402</v>
          </cell>
        </row>
        <row r="543">
          <cell r="A543" t="str">
            <v>SORGO</v>
          </cell>
          <cell r="B543" t="str">
            <v>(3º Nível) SORGO</v>
          </cell>
          <cell r="C543">
            <v>133464</v>
          </cell>
          <cell r="D543">
            <v>452995</v>
          </cell>
          <cell r="E543">
            <v>9</v>
          </cell>
          <cell r="F543">
            <v>10</v>
          </cell>
          <cell r="G543">
            <v>0</v>
          </cell>
          <cell r="H543">
            <v>0</v>
          </cell>
          <cell r="I543">
            <v>195500</v>
          </cell>
          <cell r="J543">
            <v>2000000</v>
          </cell>
        </row>
        <row r="544">
          <cell r="A544" t="str">
            <v>SORO DE LEITE</v>
          </cell>
          <cell r="B544" t="str">
            <v>(3º Nível) SORO DE LEITE</v>
          </cell>
          <cell r="C544">
            <v>589937</v>
          </cell>
          <cell r="D544">
            <v>520148</v>
          </cell>
          <cell r="E544">
            <v>283399</v>
          </cell>
          <cell r="F544">
            <v>302495</v>
          </cell>
          <cell r="G544">
            <v>24525917</v>
          </cell>
          <cell r="H544">
            <v>16211998</v>
          </cell>
          <cell r="I544">
            <v>27773748</v>
          </cell>
          <cell r="J544">
            <v>18984928</v>
          </cell>
        </row>
        <row r="545">
          <cell r="A545" t="str">
            <v>SORVETES E PREPARAÇÕES P/ SORVETES, CREMES, ETC.</v>
          </cell>
          <cell r="B545" t="str">
            <v>(3º Nível) SORVETES E PREPARAÇÕES P/ SORVETES, CREMES, ETC.</v>
          </cell>
          <cell r="C545">
            <v>7367936</v>
          </cell>
          <cell r="D545">
            <v>1684392</v>
          </cell>
          <cell r="E545">
            <v>14399949</v>
          </cell>
          <cell r="F545">
            <v>3635558</v>
          </cell>
          <cell r="G545">
            <v>11282648</v>
          </cell>
          <cell r="H545">
            <v>2765558</v>
          </cell>
          <cell r="I545">
            <v>11449233</v>
          </cell>
          <cell r="J545">
            <v>2908203</v>
          </cell>
        </row>
        <row r="546">
          <cell r="A546" t="str">
            <v>SUBSTÂNCIAS ANIMAIS  PARA PREPARAÇÕES FARMACEUT.</v>
          </cell>
          <cell r="B546" t="str">
            <v>(3º Nível) SUBSTÂNCIAS ANIMAIS  PARA PREPARAÇÕES FARMACEUT.</v>
          </cell>
          <cell r="C546">
            <v>77323275</v>
          </cell>
          <cell r="D546">
            <v>1716397</v>
          </cell>
          <cell r="E546">
            <v>92829563</v>
          </cell>
          <cell r="F546">
            <v>1979647</v>
          </cell>
          <cell r="G546">
            <v>42053558</v>
          </cell>
          <cell r="H546">
            <v>2727972</v>
          </cell>
          <cell r="I546">
            <v>30643277</v>
          </cell>
          <cell r="J546">
            <v>5250378</v>
          </cell>
        </row>
        <row r="547">
          <cell r="A547" t="str">
            <v>SUCO DE TOMATE</v>
          </cell>
          <cell r="B547" t="str">
            <v>(3º Nível) SUCO DE TOMATE</v>
          </cell>
          <cell r="C547">
            <v>95764</v>
          </cell>
          <cell r="D547">
            <v>44719</v>
          </cell>
          <cell r="E547">
            <v>79655</v>
          </cell>
          <cell r="F547">
            <v>47501</v>
          </cell>
          <cell r="G547">
            <v>381822</v>
          </cell>
          <cell r="H547">
            <v>427121</v>
          </cell>
          <cell r="I547">
            <v>389778</v>
          </cell>
          <cell r="J547">
            <v>422063</v>
          </cell>
        </row>
        <row r="548">
          <cell r="A548" t="str">
            <v>SUCOS DE ABACAXI</v>
          </cell>
          <cell r="B548" t="str">
            <v>(3º Nível) SUCOS DE ABACAXI</v>
          </cell>
          <cell r="C548">
            <v>6798635</v>
          </cell>
          <cell r="D548">
            <v>5720621</v>
          </cell>
          <cell r="E548">
            <v>14516885</v>
          </cell>
          <cell r="F548">
            <v>8920773</v>
          </cell>
          <cell r="G548">
            <v>135794</v>
          </cell>
          <cell r="H548">
            <v>52907</v>
          </cell>
          <cell r="I548">
            <v>42000</v>
          </cell>
          <cell r="J548">
            <v>7000</v>
          </cell>
        </row>
        <row r="549">
          <cell r="A549" t="str">
            <v>SUCOS DE LARANJA</v>
          </cell>
          <cell r="B549" t="str">
            <v>(3º Nível) SUCOS DE LARANJA</v>
          </cell>
          <cell r="C549">
            <v>1836747366</v>
          </cell>
          <cell r="D549">
            <v>2189934949</v>
          </cell>
          <cell r="E549">
            <v>1455591280</v>
          </cell>
          <cell r="F549">
            <v>2102958196</v>
          </cell>
          <cell r="G549">
            <v>25411</v>
          </cell>
          <cell r="H549">
            <v>27789</v>
          </cell>
          <cell r="I549">
            <v>57358</v>
          </cell>
          <cell r="J549">
            <v>56602</v>
          </cell>
        </row>
        <row r="550">
          <cell r="A550" t="str">
            <v>SUCOS DE MAÇÃ</v>
          </cell>
          <cell r="B550" t="str">
            <v>(3º Nível) SUCOS DE MAÇÃ</v>
          </cell>
          <cell r="C550">
            <v>13720395</v>
          </cell>
          <cell r="D550">
            <v>11836414</v>
          </cell>
          <cell r="E550">
            <v>14291075</v>
          </cell>
          <cell r="F550">
            <v>13105582</v>
          </cell>
          <cell r="G550">
            <v>123110</v>
          </cell>
          <cell r="H550">
            <v>169892</v>
          </cell>
          <cell r="I550">
            <v>97214</v>
          </cell>
          <cell r="J550">
            <v>108109</v>
          </cell>
        </row>
        <row r="551">
          <cell r="A551" t="str">
            <v>SUCOS DE OUTROS CÍTRICOS</v>
          </cell>
          <cell r="B551" t="str">
            <v>(3º Nível) SUCOS DE OUTROS CÍTRICOS</v>
          </cell>
          <cell r="C551">
            <v>39920991</v>
          </cell>
          <cell r="D551">
            <v>24689770</v>
          </cell>
          <cell r="E551">
            <v>33071949</v>
          </cell>
          <cell r="F551">
            <v>26212347</v>
          </cell>
          <cell r="G551">
            <v>284066</v>
          </cell>
          <cell r="H551">
            <v>67070</v>
          </cell>
          <cell r="I551">
            <v>33374</v>
          </cell>
          <cell r="J551">
            <v>10884</v>
          </cell>
        </row>
        <row r="552">
          <cell r="A552" t="str">
            <v>SUCOS DE UVA</v>
          </cell>
          <cell r="B552" t="str">
            <v>(3º Nível) SUCOS DE UVA</v>
          </cell>
          <cell r="C552">
            <v>3883687</v>
          </cell>
          <cell r="D552">
            <v>1914760</v>
          </cell>
          <cell r="E552">
            <v>3097065</v>
          </cell>
          <cell r="F552">
            <v>1750439</v>
          </cell>
          <cell r="G552">
            <v>99073</v>
          </cell>
          <cell r="H552">
            <v>95366</v>
          </cell>
          <cell r="I552">
            <v>21535</v>
          </cell>
          <cell r="J552">
            <v>25650</v>
          </cell>
        </row>
        <row r="553">
          <cell r="A553" t="str">
            <v>SUCOS E EXTRATOS VEGETAIS</v>
          </cell>
          <cell r="B553" t="str">
            <v>(3º Nível) SUCOS E EXTRATOS VEGETAIS</v>
          </cell>
          <cell r="C553">
            <v>107281721</v>
          </cell>
          <cell r="D553">
            <v>17566211</v>
          </cell>
          <cell r="E553">
            <v>97952143</v>
          </cell>
          <cell r="F553">
            <v>17901967</v>
          </cell>
          <cell r="G553">
            <v>76603848</v>
          </cell>
          <cell r="H553">
            <v>2834994</v>
          </cell>
          <cell r="I553">
            <v>82013839</v>
          </cell>
          <cell r="J553">
            <v>3001863</v>
          </cell>
        </row>
        <row r="554">
          <cell r="A554" t="str">
            <v>SUÍNOS VIVOS</v>
          </cell>
          <cell r="B554" t="str">
            <v>(3º Nível) SUÍNOS VIVOS</v>
          </cell>
          <cell r="C554">
            <v>5346048</v>
          </cell>
          <cell r="D554">
            <v>466555</v>
          </cell>
          <cell r="E554">
            <v>3969621</v>
          </cell>
          <cell r="F554">
            <v>294043</v>
          </cell>
          <cell r="G554">
            <v>2021183</v>
          </cell>
          <cell r="H554">
            <v>131438</v>
          </cell>
          <cell r="I554">
            <v>2858879</v>
          </cell>
          <cell r="J554">
            <v>211639</v>
          </cell>
        </row>
        <row r="555">
          <cell r="A555" t="str">
            <v>SURUBINS CONGELADOS</v>
          </cell>
          <cell r="B555" t="str">
            <v>(3º Nível) SURUBINS CONGELADOS</v>
          </cell>
          <cell r="C555">
            <v>3929</v>
          </cell>
          <cell r="D555">
            <v>1941</v>
          </cell>
          <cell r="E555">
            <v>4335</v>
          </cell>
          <cell r="F555">
            <v>1767</v>
          </cell>
        </row>
        <row r="556">
          <cell r="A556" t="str">
            <v>SURUBINS, FRESCOS OU REFRIGERADOS</v>
          </cell>
          <cell r="B556" t="str">
            <v>(3º Nível) SURUBINS, FRESCOS OU REFRIGERADOS</v>
          </cell>
          <cell r="C556">
            <v>87935</v>
          </cell>
          <cell r="D556">
            <v>28886</v>
          </cell>
          <cell r="E556">
            <v>64319</v>
          </cell>
          <cell r="F556">
            <v>19500</v>
          </cell>
        </row>
        <row r="557">
          <cell r="A557" t="str">
            <v>TAMARAS FRESCAS</v>
          </cell>
          <cell r="B557" t="str">
            <v>(3º Nível) TAMARAS FRESCAS</v>
          </cell>
          <cell r="C557">
            <v>58857</v>
          </cell>
          <cell r="D557">
            <v>34788</v>
          </cell>
          <cell r="E557">
            <v>108938</v>
          </cell>
          <cell r="F557">
            <v>31942</v>
          </cell>
          <cell r="G557">
            <v>3024</v>
          </cell>
          <cell r="H557">
            <v>3337</v>
          </cell>
          <cell r="I557">
            <v>2392</v>
          </cell>
          <cell r="J557">
            <v>3625</v>
          </cell>
        </row>
        <row r="558">
          <cell r="A558" t="str">
            <v>TAMARAS SECAS</v>
          </cell>
          <cell r="B558" t="str">
            <v>(3º Nível) TAMARAS SECAS</v>
          </cell>
          <cell r="C558">
            <v>5496</v>
          </cell>
          <cell r="D558">
            <v>476</v>
          </cell>
          <cell r="E558">
            <v>7316</v>
          </cell>
          <cell r="F558">
            <v>797</v>
          </cell>
          <cell r="G558">
            <v>3181647</v>
          </cell>
          <cell r="H558">
            <v>1100646</v>
          </cell>
          <cell r="I558">
            <v>2992308</v>
          </cell>
          <cell r="J558">
            <v>1082037</v>
          </cell>
        </row>
        <row r="559">
          <cell r="A559" t="str">
            <v>TANGERINAS, MANDARINAS E SATOSUMAS FRESCAS OU SECAS</v>
          </cell>
          <cell r="B559" t="str">
            <v>(3º Nível) TANGERINAS, MANDARINAS E SATOSUMAS FRESCAS OU SECAS</v>
          </cell>
          <cell r="C559">
            <v>1780</v>
          </cell>
          <cell r="D559">
            <v>1486</v>
          </cell>
          <cell r="E559">
            <v>1033</v>
          </cell>
          <cell r="F559">
            <v>962</v>
          </cell>
          <cell r="G559">
            <v>1175725</v>
          </cell>
          <cell r="H559">
            <v>1672185</v>
          </cell>
          <cell r="I559">
            <v>682104</v>
          </cell>
          <cell r="J559">
            <v>692402</v>
          </cell>
        </row>
        <row r="560">
          <cell r="A560" t="str">
            <v>TAPIOCA E SEUS SUCEDÂNEOS</v>
          </cell>
          <cell r="B560" t="str">
            <v>(3º Nível) TAPIOCA E SEUS SUCEDÂNEOS</v>
          </cell>
          <cell r="C560">
            <v>3782795</v>
          </cell>
          <cell r="D560">
            <v>2419430</v>
          </cell>
          <cell r="E560">
            <v>4831244</v>
          </cell>
          <cell r="F560">
            <v>3200874</v>
          </cell>
          <cell r="G560">
            <v>25500</v>
          </cell>
          <cell r="H560">
            <v>29530</v>
          </cell>
          <cell r="I560">
            <v>14778</v>
          </cell>
          <cell r="J560">
            <v>10983</v>
          </cell>
        </row>
        <row r="561">
          <cell r="A561" t="str">
            <v>TECIDOS E OUTROS PRODUTOS TÊXTEIS DE SEDA</v>
          </cell>
          <cell r="B561" t="str">
            <v>(3º Nível) TECIDOS E OUTROS PRODUTOS TÊXTEIS DE SEDA</v>
          </cell>
          <cell r="C561">
            <v>463831</v>
          </cell>
          <cell r="D561">
            <v>2114</v>
          </cell>
          <cell r="E561">
            <v>153694</v>
          </cell>
          <cell r="F561">
            <v>3257</v>
          </cell>
          <cell r="G561">
            <v>7535027</v>
          </cell>
          <cell r="H561">
            <v>41538</v>
          </cell>
          <cell r="I561">
            <v>3641291</v>
          </cell>
          <cell r="J561">
            <v>19062</v>
          </cell>
        </row>
        <row r="562">
          <cell r="A562" t="str">
            <v>TILÁPIAS CONGELADAS</v>
          </cell>
          <cell r="B562" t="str">
            <v>(3º Nível) TILÁPIAS CONGELADAS</v>
          </cell>
          <cell r="C562">
            <v>335513</v>
          </cell>
          <cell r="D562">
            <v>166186</v>
          </cell>
          <cell r="E562">
            <v>1249959</v>
          </cell>
          <cell r="F562">
            <v>710893</v>
          </cell>
        </row>
        <row r="563">
          <cell r="A563" t="str">
            <v>TILÁPIAS, FRESCAS OU REFRIGERADAS</v>
          </cell>
          <cell r="B563" t="str">
            <v>(3º Nível) TILÁPIAS, FRESCAS OU REFRIGERADAS</v>
          </cell>
          <cell r="C563">
            <v>53531</v>
          </cell>
          <cell r="D563">
            <v>24563</v>
          </cell>
          <cell r="E563">
            <v>30303</v>
          </cell>
          <cell r="F563">
            <v>9372</v>
          </cell>
        </row>
        <row r="564">
          <cell r="A564" t="str">
            <v>TILÁPIAS, VIVAS</v>
          </cell>
          <cell r="B564" t="str">
            <v>(3º Nível) TILÁPIAS, VIVAS</v>
          </cell>
          <cell r="C564">
            <v>13044</v>
          </cell>
          <cell r="D564">
            <v>4254</v>
          </cell>
          <cell r="E564">
            <v>14593</v>
          </cell>
          <cell r="F564">
            <v>5264</v>
          </cell>
          <cell r="G564">
            <v>0</v>
          </cell>
          <cell r="H564">
            <v>0</v>
          </cell>
          <cell r="I564">
            <v>2292</v>
          </cell>
          <cell r="J564">
            <v>15</v>
          </cell>
        </row>
        <row r="565">
          <cell r="A565" t="str">
            <v>TOMATES</v>
          </cell>
          <cell r="B565" t="str">
            <v>(3º Nível) TOMATES</v>
          </cell>
          <cell r="C565">
            <v>624473</v>
          </cell>
          <cell r="D565">
            <v>952715</v>
          </cell>
          <cell r="E565">
            <v>1470016</v>
          </cell>
          <cell r="F565">
            <v>4052293</v>
          </cell>
          <cell r="G565">
            <v>938093</v>
          </cell>
          <cell r="H565">
            <v>1159504</v>
          </cell>
          <cell r="I565">
            <v>60556</v>
          </cell>
          <cell r="J565">
            <v>114824</v>
          </cell>
        </row>
        <row r="566">
          <cell r="A566" t="str">
            <v>TOMATES PREPARADOS OU CONSERVADOS</v>
          </cell>
          <cell r="B566" t="str">
            <v>(3º Nível) TOMATES PREPARADOS OU CONSERVADOS</v>
          </cell>
          <cell r="C566">
            <v>2757235</v>
          </cell>
          <cell r="D566">
            <v>2512959</v>
          </cell>
          <cell r="E566">
            <v>5011563</v>
          </cell>
          <cell r="F566">
            <v>5162266</v>
          </cell>
          <cell r="G566">
            <v>38324905</v>
          </cell>
          <cell r="H566">
            <v>49512836</v>
          </cell>
          <cell r="I566">
            <v>33527271</v>
          </cell>
          <cell r="J566">
            <v>39527839</v>
          </cell>
        </row>
        <row r="567">
          <cell r="A567" t="str">
            <v>TRIGO</v>
          </cell>
          <cell r="B567" t="str">
            <v>(3º Nível) TRIGO</v>
          </cell>
          <cell r="C567">
            <v>63739448</v>
          </cell>
          <cell r="D567">
            <v>322679784</v>
          </cell>
          <cell r="E567">
            <v>177934860</v>
          </cell>
          <cell r="F567">
            <v>844303607</v>
          </cell>
          <cell r="G567">
            <v>1431112541</v>
          </cell>
          <cell r="H567">
            <v>6519630778</v>
          </cell>
          <cell r="I567">
            <v>1394712104</v>
          </cell>
          <cell r="J567">
            <v>6030136903</v>
          </cell>
        </row>
        <row r="568">
          <cell r="A568" t="str">
            <v>TRIGO MOURISCO</v>
          </cell>
          <cell r="B568" t="str">
            <v>(3º Nível) TRIGO MOURISCO</v>
          </cell>
          <cell r="C568">
            <v>557459</v>
          </cell>
          <cell r="D568">
            <v>1221378</v>
          </cell>
          <cell r="E568">
            <v>1404563</v>
          </cell>
          <cell r="F568">
            <v>3047668</v>
          </cell>
          <cell r="G568">
            <v>0</v>
          </cell>
          <cell r="H568">
            <v>0</v>
          </cell>
          <cell r="I568">
            <v>1760</v>
          </cell>
          <cell r="J568">
            <v>540</v>
          </cell>
        </row>
        <row r="569">
          <cell r="A569" t="str">
            <v>TRUTAS CONGELADAS</v>
          </cell>
          <cell r="B569" t="str">
            <v>(3º Nível) TRUTAS CONGELADAS</v>
          </cell>
          <cell r="C569">
            <v>1590</v>
          </cell>
          <cell r="D569">
            <v>201</v>
          </cell>
          <cell r="E569">
            <v>1577</v>
          </cell>
          <cell r="F569">
            <v>167</v>
          </cell>
          <cell r="G569">
            <v>1115975</v>
          </cell>
          <cell r="H569">
            <v>311585</v>
          </cell>
          <cell r="I569">
            <v>29932</v>
          </cell>
          <cell r="J569">
            <v>11042</v>
          </cell>
        </row>
        <row r="570">
          <cell r="A570" t="str">
            <v>TRUTAS, VIVAS</v>
          </cell>
          <cell r="B570" t="str">
            <v>(3º Nível) TRUTAS, VIVAS</v>
          </cell>
          <cell r="C570">
            <v>1331</v>
          </cell>
          <cell r="D570">
            <v>375</v>
          </cell>
          <cell r="E570">
            <v>663</v>
          </cell>
          <cell r="F570">
            <v>240</v>
          </cell>
          <cell r="G570">
            <v>1634864</v>
          </cell>
          <cell r="H570">
            <v>289533</v>
          </cell>
          <cell r="I570">
            <v>0</v>
          </cell>
          <cell r="J570">
            <v>0</v>
          </cell>
        </row>
        <row r="571">
          <cell r="A571" t="str">
            <v>UÍSQUE</v>
          </cell>
          <cell r="B571" t="str">
            <v>(3º Nível) UÍSQUE</v>
          </cell>
          <cell r="C571">
            <v>2173906</v>
          </cell>
          <cell r="D571">
            <v>684365</v>
          </cell>
          <cell r="E571">
            <v>2601414</v>
          </cell>
          <cell r="F571">
            <v>784030</v>
          </cell>
          <cell r="G571">
            <v>106232813</v>
          </cell>
          <cell r="H571">
            <v>33285088</v>
          </cell>
          <cell r="I571">
            <v>84613469</v>
          </cell>
          <cell r="J571">
            <v>38599573</v>
          </cell>
        </row>
        <row r="572">
          <cell r="A572" t="str">
            <v>UVAS FRESCAS</v>
          </cell>
          <cell r="B572" t="str">
            <v>(3º Nível) UVAS FRESCAS</v>
          </cell>
          <cell r="C572">
            <v>88932383</v>
          </cell>
          <cell r="D572">
            <v>42785006</v>
          </cell>
          <cell r="E572">
            <v>114500555</v>
          </cell>
          <cell r="F572">
            <v>52251572</v>
          </cell>
          <cell r="G572">
            <v>15988592</v>
          </cell>
          <cell r="H572">
            <v>10816539</v>
          </cell>
          <cell r="I572">
            <v>8988084</v>
          </cell>
          <cell r="J572">
            <v>6435119</v>
          </cell>
        </row>
        <row r="573">
          <cell r="A573" t="str">
            <v>UVAS SECAS</v>
          </cell>
          <cell r="B573" t="str">
            <v>(3º Nível) UVAS SECAS</v>
          </cell>
          <cell r="C573">
            <v>29017</v>
          </cell>
          <cell r="D573">
            <v>6535</v>
          </cell>
          <cell r="E573">
            <v>164449</v>
          </cell>
          <cell r="F573">
            <v>112299</v>
          </cell>
          <cell r="G573">
            <v>56008671</v>
          </cell>
          <cell r="H573">
            <v>28110049</v>
          </cell>
          <cell r="I573">
            <v>39935081</v>
          </cell>
          <cell r="J573">
            <v>27581701</v>
          </cell>
        </row>
        <row r="574">
          <cell r="A574" t="str">
            <v>VESTUÁRIO E OUTROS PRODUTOS TÊXTEIS DE ALGODÃO</v>
          </cell>
          <cell r="B574" t="str">
            <v>(3º Nível) VESTUÁRIO E OUTROS PRODUTOS TÊXTEIS DE ALGODÃO</v>
          </cell>
          <cell r="C574">
            <v>109712462</v>
          </cell>
          <cell r="D574">
            <v>8749906</v>
          </cell>
          <cell r="E574">
            <v>77156660</v>
          </cell>
          <cell r="F574">
            <v>7471551</v>
          </cell>
          <cell r="G574">
            <v>550359816</v>
          </cell>
          <cell r="H574">
            <v>32647803</v>
          </cell>
          <cell r="I574">
            <v>338481066</v>
          </cell>
          <cell r="J574">
            <v>20869563</v>
          </cell>
        </row>
        <row r="575">
          <cell r="A575" t="str">
            <v>VESTUÁRIOS E PRODUTOS TÊXTEIS DE LÃ</v>
          </cell>
          <cell r="B575" t="str">
            <v>(3º Nível) VESTUÁRIOS E PRODUTOS TÊXTEIS DE LÃ</v>
          </cell>
          <cell r="C575">
            <v>1240411</v>
          </cell>
          <cell r="D575">
            <v>32622</v>
          </cell>
          <cell r="E575">
            <v>583263</v>
          </cell>
          <cell r="F575">
            <v>22237</v>
          </cell>
          <cell r="G575">
            <v>13826123</v>
          </cell>
          <cell r="H575">
            <v>292259</v>
          </cell>
          <cell r="I575">
            <v>8563722</v>
          </cell>
          <cell r="J575">
            <v>230356</v>
          </cell>
        </row>
        <row r="576">
          <cell r="A576" t="str">
            <v>VINAGRE</v>
          </cell>
          <cell r="B576" t="str">
            <v>(3º Nível) VINAGRE</v>
          </cell>
          <cell r="C576">
            <v>1053754</v>
          </cell>
          <cell r="D576">
            <v>2836787</v>
          </cell>
          <cell r="E576">
            <v>1212405</v>
          </cell>
          <cell r="F576">
            <v>3457461</v>
          </cell>
          <cell r="G576">
            <v>2185035</v>
          </cell>
          <cell r="H576">
            <v>1030604</v>
          </cell>
          <cell r="I576">
            <v>2208185</v>
          </cell>
          <cell r="J576">
            <v>926830</v>
          </cell>
        </row>
        <row r="577">
          <cell r="A577" t="str">
            <v>VINHO</v>
          </cell>
          <cell r="B577" t="str">
            <v>(3º Nível) VINHO</v>
          </cell>
          <cell r="C577">
            <v>8861330</v>
          </cell>
          <cell r="D577">
            <v>4294934</v>
          </cell>
          <cell r="E577">
            <v>8918207</v>
          </cell>
          <cell r="F577">
            <v>6034664</v>
          </cell>
          <cell r="G577">
            <v>379189404</v>
          </cell>
          <cell r="H577">
            <v>123620186</v>
          </cell>
          <cell r="I577">
            <v>448073486</v>
          </cell>
          <cell r="J577">
            <v>160910618</v>
          </cell>
        </row>
        <row r="578">
          <cell r="A578" t="str">
            <v>VODKA</v>
          </cell>
          <cell r="B578" t="str">
            <v>(3º Nível) VODKA</v>
          </cell>
          <cell r="C578">
            <v>1277475</v>
          </cell>
          <cell r="D578">
            <v>853308</v>
          </cell>
          <cell r="E578">
            <v>860903</v>
          </cell>
          <cell r="F578">
            <v>652387</v>
          </cell>
          <cell r="G578">
            <v>12337437</v>
          </cell>
          <cell r="H578">
            <v>3638681</v>
          </cell>
          <cell r="I578">
            <v>5270150</v>
          </cell>
          <cell r="J578">
            <v>3010086</v>
          </cell>
        </row>
        <row r="579">
          <cell r="A579" t="str">
            <v>WAFFLES E 'WAFERS'</v>
          </cell>
          <cell r="B579" t="str">
            <v>(3º Nível) WAFFLES E 'WAFERS'</v>
          </cell>
          <cell r="C579">
            <v>46143141</v>
          </cell>
          <cell r="D579">
            <v>19684096</v>
          </cell>
          <cell r="E579">
            <v>42444363</v>
          </cell>
          <cell r="F579">
            <v>19677941</v>
          </cell>
          <cell r="G579">
            <v>14932913</v>
          </cell>
          <cell r="H579">
            <v>3087769</v>
          </cell>
          <cell r="I579">
            <v>20791195</v>
          </cell>
          <cell r="J579">
            <v>4149657</v>
          </cell>
        </row>
        <row r="580">
          <cell r="A580" t="e">
            <v>#VALUE!</v>
          </cell>
        </row>
        <row r="581">
          <cell r="A581" t="e">
            <v>#VALUE!</v>
          </cell>
        </row>
        <row r="582">
          <cell r="A582" t="e">
            <v>#VALUE!</v>
          </cell>
        </row>
        <row r="583">
          <cell r="A583" t="e">
            <v>#VALUE!</v>
          </cell>
        </row>
        <row r="584">
          <cell r="A584" t="e">
            <v>#VALUE!</v>
          </cell>
        </row>
        <row r="585">
          <cell r="A585" t="e">
            <v>#VALUE!</v>
          </cell>
        </row>
        <row r="586">
          <cell r="A586" t="e">
            <v>#VALUE!</v>
          </cell>
        </row>
        <row r="587">
          <cell r="A587" t="e">
            <v>#VALUE!</v>
          </cell>
        </row>
        <row r="588">
          <cell r="A588" t="e">
            <v>#VALUE!</v>
          </cell>
        </row>
        <row r="589">
          <cell r="A589" t="e">
            <v>#VALUE!</v>
          </cell>
        </row>
        <row r="590">
          <cell r="A590" t="e">
            <v>#VALUE!</v>
          </cell>
        </row>
        <row r="591">
          <cell r="A591" t="e">
            <v>#VALUE!</v>
          </cell>
        </row>
        <row r="592">
          <cell r="A592" t="e">
            <v>#VALUE!</v>
          </cell>
        </row>
        <row r="593">
          <cell r="A593" t="e">
            <v>#VALUE!</v>
          </cell>
        </row>
        <row r="594">
          <cell r="A594" t="e">
            <v>#VALUE!</v>
          </cell>
        </row>
        <row r="595">
          <cell r="A595" t="e">
            <v>#VALUE!</v>
          </cell>
        </row>
        <row r="596">
          <cell r="A596" t="e">
            <v>#VALUE!</v>
          </cell>
        </row>
        <row r="597">
          <cell r="A597" t="e">
            <v>#VALUE!</v>
          </cell>
        </row>
        <row r="598">
          <cell r="A598" t="e">
            <v>#VALUE!</v>
          </cell>
        </row>
        <row r="599">
          <cell r="A599" t="e">
            <v>#VALUE!</v>
          </cell>
        </row>
        <row r="600">
          <cell r="A600" t="e">
            <v>#VALUE!</v>
          </cell>
        </row>
      </sheetData>
      <sheetData sheetId="3">
        <row r="5">
          <cell r="B5">
            <v>8995796524</v>
          </cell>
          <cell r="C5">
            <v>11570661969</v>
          </cell>
          <cell r="D5">
            <v>1279124126</v>
          </cell>
          <cell r="E5">
            <v>1336405010</v>
          </cell>
          <cell r="H5">
            <v>21026767720</v>
          </cell>
          <cell r="I5">
            <v>23525000052</v>
          </cell>
          <cell r="J5">
            <v>3566286861</v>
          </cell>
          <cell r="K5">
            <v>3860599234</v>
          </cell>
          <cell r="N5">
            <v>96404726241</v>
          </cell>
          <cell r="O5">
            <v>103200185962</v>
          </cell>
          <cell r="P5">
            <v>13769486820</v>
          </cell>
          <cell r="Q5">
            <v>13348660362</v>
          </cell>
        </row>
        <row r="35">
          <cell r="B35">
            <v>18312350349</v>
          </cell>
          <cell r="C35">
            <v>24386378758</v>
          </cell>
          <cell r="D35">
            <v>14266744622</v>
          </cell>
          <cell r="E35">
            <v>17857908231</v>
          </cell>
          <cell r="H35">
            <v>48098515136</v>
          </cell>
          <cell r="I35">
            <v>55649392229</v>
          </cell>
          <cell r="J35">
            <v>45306357889</v>
          </cell>
          <cell r="K35">
            <v>47741548048</v>
          </cell>
          <cell r="N35">
            <v>219660426180</v>
          </cell>
          <cell r="O35">
            <v>216731118748</v>
          </cell>
          <cell r="P35">
            <v>186148181393</v>
          </cell>
          <cell r="Q35">
            <v>161222012238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grostat.agricultura.gov.br/" TargetMode="External"/><Relationship Id="rId1" Type="http://schemas.openxmlformats.org/officeDocument/2006/relationships/hyperlink" Target="http://www.agricultura.gov.br/agro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3DCD-8E67-4FDA-B731-0422E997DE2D}">
  <sheetPr>
    <tabColor rgb="FFFF0000"/>
  </sheetPr>
  <dimension ref="A1:AC71"/>
  <sheetViews>
    <sheetView showGridLines="0" tabSelected="1" topLeftCell="B1" zoomScaleNormal="100" zoomScaleSheetLayoutView="75" workbookViewId="0">
      <selection activeCell="AE34" sqref="AE34"/>
    </sheetView>
  </sheetViews>
  <sheetFormatPr defaultRowHeight="9" x14ac:dyDescent="0.2"/>
  <cols>
    <col min="1" max="1" width="37.42578125" style="1" hidden="1" customWidth="1"/>
    <col min="2" max="2" width="30.42578125" style="1" customWidth="1"/>
    <col min="3" max="4" width="8" style="1" customWidth="1"/>
    <col min="5" max="5" width="5.42578125" style="1" bestFit="1" customWidth="1"/>
    <col min="6" max="7" width="8" style="1" customWidth="1"/>
    <col min="8" max="8" width="5.42578125" style="1" bestFit="1" customWidth="1"/>
    <col min="9" max="10" width="8" style="1" customWidth="1"/>
    <col min="11" max="11" width="5.42578125" style="1" bestFit="1" customWidth="1"/>
    <col min="12" max="13" width="7.85546875" style="1" customWidth="1"/>
    <col min="14" max="14" width="5.42578125" style="1" bestFit="1" customWidth="1"/>
    <col min="15" max="16" width="7.85546875" style="1" customWidth="1"/>
    <col min="17" max="17" width="5.42578125" style="1" bestFit="1" customWidth="1"/>
    <col min="18" max="19" width="7.7109375" style="1" customWidth="1"/>
    <col min="20" max="20" width="5.42578125" style="1" bestFit="1" customWidth="1"/>
    <col min="21" max="22" width="10.28515625" style="1" bestFit="1" customWidth="1"/>
    <col min="23" max="23" width="5.42578125" style="1" bestFit="1" customWidth="1"/>
    <col min="24" max="25" width="10.28515625" style="1" customWidth="1"/>
    <col min="26" max="26" width="5.42578125" style="1" bestFit="1" customWidth="1"/>
    <col min="27" max="28" width="10.28515625" style="1" customWidth="1"/>
    <col min="29" max="29" width="5.42578125" style="1" bestFit="1" customWidth="1"/>
    <col min="30" max="16384" width="9.140625" style="1"/>
  </cols>
  <sheetData>
    <row r="1" spans="1:29" x14ac:dyDescent="0.2">
      <c r="A1" s="35"/>
      <c r="B1" s="94" t="s">
        <v>107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9" x14ac:dyDescent="0.2">
      <c r="A2" s="93" t="s">
        <v>106</v>
      </c>
      <c r="B2" s="93" t="s">
        <v>105</v>
      </c>
      <c r="C2" s="26" t="str">
        <f>[1]Mês!M1</f>
        <v>Março</v>
      </c>
      <c r="D2" s="31"/>
      <c r="E2" s="31"/>
      <c r="F2" s="31"/>
      <c r="G2" s="31"/>
      <c r="H2" s="31"/>
      <c r="I2" s="31"/>
      <c r="J2" s="31"/>
      <c r="K2" s="92"/>
      <c r="L2" s="91" t="str">
        <f>"Janeiro"&amp;" - "&amp;C2</f>
        <v>Janeiro - Março</v>
      </c>
      <c r="M2" s="31"/>
      <c r="N2" s="31"/>
      <c r="O2" s="31"/>
      <c r="P2" s="31"/>
      <c r="Q2" s="31"/>
      <c r="R2" s="31"/>
      <c r="S2" s="31"/>
      <c r="T2" s="31"/>
      <c r="U2" s="91" t="s">
        <v>104</v>
      </c>
      <c r="V2" s="31"/>
      <c r="W2" s="31"/>
      <c r="X2" s="31"/>
      <c r="Y2" s="31"/>
      <c r="Z2" s="31"/>
      <c r="AA2" s="31"/>
      <c r="AB2" s="31"/>
      <c r="AC2" s="31"/>
    </row>
    <row r="3" spans="1:29" x14ac:dyDescent="0.2">
      <c r="A3" s="90"/>
      <c r="B3" s="90"/>
      <c r="C3" s="27" t="s">
        <v>103</v>
      </c>
      <c r="D3" s="27"/>
      <c r="E3" s="27"/>
      <c r="F3" s="27" t="s">
        <v>102</v>
      </c>
      <c r="G3" s="27"/>
      <c r="H3" s="27"/>
      <c r="I3" s="27" t="s">
        <v>101</v>
      </c>
      <c r="J3" s="27"/>
      <c r="K3" s="89"/>
      <c r="L3" s="28" t="s">
        <v>103</v>
      </c>
      <c r="M3" s="27"/>
      <c r="N3" s="27"/>
      <c r="O3" s="27" t="s">
        <v>102</v>
      </c>
      <c r="P3" s="27"/>
      <c r="Q3" s="27"/>
      <c r="R3" s="27" t="s">
        <v>101</v>
      </c>
      <c r="S3" s="27"/>
      <c r="T3" s="89"/>
      <c r="U3" s="28" t="s">
        <v>103</v>
      </c>
      <c r="V3" s="27"/>
      <c r="W3" s="27"/>
      <c r="X3" s="27" t="s">
        <v>102</v>
      </c>
      <c r="Y3" s="27"/>
      <c r="Z3" s="27"/>
      <c r="AA3" s="27" t="s">
        <v>101</v>
      </c>
      <c r="AB3" s="27"/>
      <c r="AC3" s="26"/>
    </row>
    <row r="4" spans="1:29" ht="18" x14ac:dyDescent="0.2">
      <c r="A4" s="88"/>
      <c r="B4" s="88"/>
      <c r="C4" s="20" t="str">
        <f>RIGHT([1]Mês!C1,4)</f>
        <v>2020</v>
      </c>
      <c r="D4" s="20" t="str">
        <f>RIGHT([1]Mês!E1,4)</f>
        <v>2021</v>
      </c>
      <c r="E4" s="22" t="s">
        <v>9</v>
      </c>
      <c r="F4" s="20" t="str">
        <f>$C$4</f>
        <v>2020</v>
      </c>
      <c r="G4" s="20" t="str">
        <f>$D$4</f>
        <v>2021</v>
      </c>
      <c r="H4" s="22" t="s">
        <v>9</v>
      </c>
      <c r="I4" s="20" t="str">
        <f>$C$4</f>
        <v>2020</v>
      </c>
      <c r="J4" s="20" t="str">
        <f>$D$4</f>
        <v>2021</v>
      </c>
      <c r="K4" s="87" t="s">
        <v>9</v>
      </c>
      <c r="L4" s="20" t="str">
        <f>$C$4</f>
        <v>2020</v>
      </c>
      <c r="M4" s="20" t="str">
        <f>$D$4</f>
        <v>2021</v>
      </c>
      <c r="N4" s="22" t="s">
        <v>9</v>
      </c>
      <c r="O4" s="20" t="str">
        <f>$C$4</f>
        <v>2020</v>
      </c>
      <c r="P4" s="20" t="str">
        <f>$D$4</f>
        <v>2021</v>
      </c>
      <c r="Q4" s="22" t="s">
        <v>9</v>
      </c>
      <c r="R4" s="20" t="str">
        <f>$C$4</f>
        <v>2020</v>
      </c>
      <c r="S4" s="20" t="str">
        <f>$D$4</f>
        <v>2021</v>
      </c>
      <c r="T4" s="87" t="s">
        <v>9</v>
      </c>
      <c r="U4" s="86" t="str">
        <f>'[1]12 meses'!C1</f>
        <v>Abril/19 - Março/20</v>
      </c>
      <c r="V4" s="85" t="str">
        <f>'[1]12 meses'!E1</f>
        <v>Abril/20 - Março/21</v>
      </c>
      <c r="W4" s="22" t="s">
        <v>9</v>
      </c>
      <c r="X4" s="85" t="str">
        <f>$U$4</f>
        <v>Abril/19 - Março/20</v>
      </c>
      <c r="Y4" s="85" t="str">
        <f>$V$4</f>
        <v>Abril/20 - Março/21</v>
      </c>
      <c r="Z4" s="22" t="s">
        <v>9</v>
      </c>
      <c r="AA4" s="85" t="str">
        <f>$U$4</f>
        <v>Abril/19 - Março/20</v>
      </c>
      <c r="AB4" s="85" t="str">
        <f>$V$4</f>
        <v>Abril/20 - Março/21</v>
      </c>
      <c r="AC4" s="84" t="s">
        <v>9</v>
      </c>
    </row>
    <row r="5" spans="1:29" x14ac:dyDescent="0.2">
      <c r="A5" s="76" t="s">
        <v>100</v>
      </c>
      <c r="B5" s="76" t="s">
        <v>100</v>
      </c>
      <c r="C5" s="74"/>
      <c r="D5" s="73"/>
      <c r="E5" s="75"/>
      <c r="F5" s="74"/>
      <c r="G5" s="73"/>
      <c r="H5" s="75"/>
      <c r="I5" s="74"/>
      <c r="J5" s="73"/>
      <c r="K5" s="72"/>
      <c r="L5" s="70"/>
      <c r="M5" s="70"/>
      <c r="N5" s="70"/>
      <c r="O5" s="71"/>
      <c r="P5" s="70"/>
      <c r="Q5" s="70"/>
      <c r="R5" s="71"/>
      <c r="S5" s="70"/>
      <c r="T5" s="70"/>
      <c r="U5" s="70"/>
      <c r="V5" s="70"/>
      <c r="W5" s="70"/>
      <c r="X5" s="71"/>
      <c r="Y5" s="70"/>
      <c r="Z5" s="70"/>
      <c r="AA5" s="71"/>
      <c r="AB5" s="70"/>
      <c r="AC5" s="70"/>
    </row>
    <row r="6" spans="1:29" s="35" customFormat="1" x14ac:dyDescent="0.2">
      <c r="A6" s="83" t="s">
        <v>99</v>
      </c>
      <c r="B6" s="83" t="s">
        <v>98</v>
      </c>
      <c r="C6" s="62">
        <f>VLOOKUP(A6,[1]Mês!$A$4:$J$560,3,FALSE)/1000000</f>
        <v>4349.5475059999999</v>
      </c>
      <c r="D6" s="39">
        <f>VLOOKUP(A6,[1]Mês!$A$4:$J$560,5,FALSE)/1000000</f>
        <v>6012.6879259999996</v>
      </c>
      <c r="E6" s="38">
        <f>(D6/C6-1)*100</f>
        <v>38.237090587142085</v>
      </c>
      <c r="F6" s="62">
        <f>VLOOKUP(A6,[1]Mês!$A$4:$J$560,4,FALSE)/1000000</f>
        <v>12485.998143999999</v>
      </c>
      <c r="G6" s="39">
        <f>VLOOKUP(A6,[1]Mês!$A$4:$J$560,6,FALSE)/1000000</f>
        <v>14840.736432</v>
      </c>
      <c r="H6" s="38">
        <f>(G6/F6-1)*100</f>
        <v>18.859031219154421</v>
      </c>
      <c r="I6" s="62">
        <f>C6/F6*1000</f>
        <v>348.35400869333978</v>
      </c>
      <c r="J6" s="39">
        <f>D6/G6*1000</f>
        <v>405.14754463500066</v>
      </c>
      <c r="K6" s="63">
        <f>(J6/I6-1)*100</f>
        <v>16.303396695416495</v>
      </c>
      <c r="L6" s="62">
        <f>VLOOKUP(A6,[1]Ano!$A$4:$J$616,3,FALSE)/1000000</f>
        <v>7224.5024329999997</v>
      </c>
      <c r="M6" s="39">
        <f>VLOOKUP(A6,[1]Ano!$A$4:$J$616,5,FALSE)/1000000</f>
        <v>8091.9219880000001</v>
      </c>
      <c r="N6" s="38">
        <f>(M6/L6-1)*100</f>
        <v>12.006633855333915</v>
      </c>
      <c r="O6" s="62">
        <f>VLOOKUP(A6,[1]Ano!$A$4:$J$616,4,FALSE)/1000000</f>
        <v>20582.949110000001</v>
      </c>
      <c r="P6" s="39">
        <f>VLOOKUP(A6,[1]Ano!$A$4:$J$616,6,FALSE)/1000000</f>
        <v>19712.756748</v>
      </c>
      <c r="Q6" s="38">
        <f>(P6/O6-1)*100</f>
        <v>-4.2277341179317585</v>
      </c>
      <c r="R6" s="62">
        <f>L6/O6*1000</f>
        <v>350.99452437017658</v>
      </c>
      <c r="S6" s="39">
        <f>M6/P6*1000</f>
        <v>410.49164718278092</v>
      </c>
      <c r="T6" s="38">
        <f>(S6/R6-1)*100</f>
        <v>16.951011677280658</v>
      </c>
      <c r="U6" s="62">
        <f>VLOOKUP(A6,'[1]12 meses'!$A$4:$J$600,3,FALSE)/1000000</f>
        <v>32757.88363</v>
      </c>
      <c r="V6" s="39">
        <f>VLOOKUP(A6,'[1]12 meses'!$A$4:$J$600,5,FALSE)/1000000</f>
        <v>36098.96862</v>
      </c>
      <c r="W6" s="38">
        <f>(V6/U6-1)*100</f>
        <v>10.199331030470482</v>
      </c>
      <c r="X6" s="62">
        <f>VLOOKUP(A6,'[1]12 meses'!$A$4:$J$600,4,FALSE)/1000000</f>
        <v>92891.803322000007</v>
      </c>
      <c r="Y6" s="39">
        <f>VLOOKUP(A6,'[1]12 meses'!$A$4:$J$600,6,FALSE)/1000000</f>
        <v>100145.90345899999</v>
      </c>
      <c r="Z6" s="38">
        <f>(Y6/X6-1)*100</f>
        <v>7.8091929293851559</v>
      </c>
      <c r="AA6" s="62">
        <f>U6/X6*1000</f>
        <v>352.64557752687955</v>
      </c>
      <c r="AB6" s="39">
        <f>V6/Y6*1000</f>
        <v>360.46375710993527</v>
      </c>
      <c r="AC6" s="38">
        <f>(AB6/AA6-1)*100</f>
        <v>2.2170076930738691</v>
      </c>
    </row>
    <row r="7" spans="1:29" x14ac:dyDescent="0.2">
      <c r="A7" s="69" t="s">
        <v>97</v>
      </c>
      <c r="B7" s="68" t="s">
        <v>96</v>
      </c>
      <c r="C7" s="66">
        <f>VLOOKUP(A7,[1]Mês!$A$4:$J$560,3,FALSE)/1000000</f>
        <v>3742.5309659999998</v>
      </c>
      <c r="D7" s="65">
        <f>VLOOKUP(A7,[1]Mês!$A$4:$J$560,5,FALSE)/1000000</f>
        <v>5356.5035330000001</v>
      </c>
      <c r="E7" s="11">
        <f>(D7/C7-1)*100</f>
        <v>43.125162668326752</v>
      </c>
      <c r="F7" s="66">
        <f>VLOOKUP(A7,[1]Mês!$A$4:$J$560,4,FALSE)/1000000</f>
        <v>10853.230036999999</v>
      </c>
      <c r="G7" s="65">
        <f>VLOOKUP(A7,[1]Mês!$A$4:$J$560,6,FALSE)/1000000</f>
        <v>13490.079467</v>
      </c>
      <c r="H7" s="11">
        <f>(G7/F7-1)*100</f>
        <v>24.295526963039158</v>
      </c>
      <c r="I7" s="66">
        <f>C7/F7*1000</f>
        <v>344.83107362888751</v>
      </c>
      <c r="J7" s="65">
        <f>D7/G7*1000</f>
        <v>397.06982795048049</v>
      </c>
      <c r="K7" s="67">
        <f>(J7/I7-1)*100</f>
        <v>15.149085542625173</v>
      </c>
      <c r="L7" s="66">
        <f>VLOOKUP(A7,[1]Ano!$A$4:$J$616,3,FALSE)/1000000</f>
        <v>5940.0609240000003</v>
      </c>
      <c r="M7" s="65">
        <f>VLOOKUP(A7,[1]Ano!$A$4:$J$616,5,FALSE)/1000000</f>
        <v>6421.6920190000001</v>
      </c>
      <c r="N7" s="11">
        <f>(M7/L7-1)*100</f>
        <v>8.1081844304666149</v>
      </c>
      <c r="O7" s="66">
        <f>VLOOKUP(A7,[1]Ano!$A$4:$J$616,4,FALSE)/1000000</f>
        <v>17084.212050999999</v>
      </c>
      <c r="P7" s="65">
        <f>VLOOKUP(A7,[1]Ano!$A$4:$J$616,6,FALSE)/1000000</f>
        <v>16204.217293</v>
      </c>
      <c r="Q7" s="11">
        <f>(P7/O7-1)*100</f>
        <v>-5.1509238785671148</v>
      </c>
      <c r="R7" s="66">
        <f>L7/O7*1000</f>
        <v>347.69299902551302</v>
      </c>
      <c r="S7" s="65">
        <f>M7/P7*1000</f>
        <v>396.29757506239338</v>
      </c>
      <c r="T7" s="11">
        <f>(S7/R7-1)*100</f>
        <v>13.979164427556935</v>
      </c>
      <c r="U7" s="66">
        <f>VLOOKUP(A7,'[1]12 meses'!$A$4:$J$600,3,FALSE)/1000000</f>
        <v>26349.027294</v>
      </c>
      <c r="V7" s="65">
        <f>VLOOKUP(A7,'[1]12 meses'!$A$4:$J$600,5,FALSE)/1000000</f>
        <v>29042.218668000001</v>
      </c>
      <c r="W7" s="11">
        <f>(V7/U7-1)*100</f>
        <v>10.221217443625608</v>
      </c>
      <c r="X7" s="66">
        <f>VLOOKUP(A7,'[1]12 meses'!$A$4:$J$600,4,FALSE)/1000000</f>
        <v>75392.578525000004</v>
      </c>
      <c r="Y7" s="65">
        <f>VLOOKUP(A7,'[1]12 meses'!$A$4:$J$600,6,FALSE)/1000000</f>
        <v>82088.247264999998</v>
      </c>
      <c r="Z7" s="11">
        <f>(Y7/X7-1)*100</f>
        <v>8.88107141444927</v>
      </c>
      <c r="AA7" s="66">
        <f>U7/X7*1000</f>
        <v>349.4909951284227</v>
      </c>
      <c r="AB7" s="65">
        <f>V7/Y7*1000</f>
        <v>353.79265163556181</v>
      </c>
      <c r="AC7" s="11">
        <f>(AB7/AA7-1)*100</f>
        <v>1.230834718805407</v>
      </c>
    </row>
    <row r="8" spans="1:29" x14ac:dyDescent="0.2">
      <c r="A8" s="82" t="s">
        <v>95</v>
      </c>
      <c r="B8" s="54" t="s">
        <v>94</v>
      </c>
      <c r="C8" s="52">
        <f>VLOOKUP(A8,[1]Mês!$A$4:$J$560,3,FALSE)/1000000</f>
        <v>521.59506599999997</v>
      </c>
      <c r="D8" s="51">
        <f>VLOOKUP(A8,[1]Mês!$A$4:$J$560,5,FALSE)/1000000</f>
        <v>538.66587900000002</v>
      </c>
      <c r="E8" s="17">
        <f>(D8/C8-1)*100</f>
        <v>3.27280952462079</v>
      </c>
      <c r="F8" s="52">
        <f>VLOOKUP(A8,[1]Mês!$A$4:$J$560,4,FALSE)/1000000</f>
        <v>1516.523023</v>
      </c>
      <c r="G8" s="51">
        <f>VLOOKUP(A8,[1]Mês!$A$4:$J$560,6,FALSE)/1000000</f>
        <v>1232.6453799999999</v>
      </c>
      <c r="H8" s="17">
        <f>(G8/F8-1)*100</f>
        <v>-18.718980107432238</v>
      </c>
      <c r="I8" s="52">
        <f>C8/F8*1000</f>
        <v>343.94140945395986</v>
      </c>
      <c r="J8" s="51">
        <f>D8/G8*1000</f>
        <v>436.99987663929755</v>
      </c>
      <c r="K8" s="53">
        <f>(J8/I8-1)*100</f>
        <v>27.056488293479109</v>
      </c>
      <c r="L8" s="52">
        <f>VLOOKUP(A8,[1]Ano!$A$4:$J$616,3,FALSE)/1000000</f>
        <v>1129.0226090000001</v>
      </c>
      <c r="M8" s="51">
        <f>VLOOKUP(A8,[1]Ano!$A$4:$J$616,5,FALSE)/1000000</f>
        <v>1454.017777</v>
      </c>
      <c r="N8" s="17">
        <f>(M8/L8-1)*100</f>
        <v>28.785532318777495</v>
      </c>
      <c r="O8" s="52">
        <f>VLOOKUP(A8,[1]Ano!$A$4:$J$616,4,FALSE)/1000000</f>
        <v>3298.7529479999998</v>
      </c>
      <c r="P8" s="51">
        <f>VLOOKUP(A8,[1]Ano!$A$4:$J$616,6,FALSE)/1000000</f>
        <v>3297.7804339999998</v>
      </c>
      <c r="Q8" s="17">
        <f>(P8/O8-1)*100</f>
        <v>-2.9481262020236709E-2</v>
      </c>
      <c r="R8" s="52">
        <f>L8/O8*1000</f>
        <v>342.2574005381382</v>
      </c>
      <c r="S8" s="51">
        <f>M8/P8*1000</f>
        <v>440.90800042632554</v>
      </c>
      <c r="T8" s="17">
        <f>(S8/R8-1)*100</f>
        <v>28.823511115633149</v>
      </c>
      <c r="U8" s="52">
        <f>VLOOKUP(A8,'[1]12 meses'!$A$4:$J$600,3,FALSE)/1000000</f>
        <v>5674.5818669999999</v>
      </c>
      <c r="V8" s="51">
        <f>VLOOKUP(A8,'[1]12 meses'!$A$4:$J$600,5,FALSE)/1000000</f>
        <v>6234.5381539999998</v>
      </c>
      <c r="W8" s="17">
        <f>(V8/U8-1)*100</f>
        <v>9.8677981941960091</v>
      </c>
      <c r="X8" s="52">
        <f>VLOOKUP(A8,'[1]12 meses'!$A$4:$J$600,4,FALSE)/1000000</f>
        <v>16430.022336999999</v>
      </c>
      <c r="Y8" s="51">
        <f>VLOOKUP(A8,'[1]12 meses'!$A$4:$J$600,6,FALSE)/1000000</f>
        <v>16937.166692999999</v>
      </c>
      <c r="Z8" s="17">
        <f>(Y8/X8-1)*100</f>
        <v>3.0866930403248727</v>
      </c>
      <c r="AA8" s="52">
        <f>U8/X8*1000</f>
        <v>345.37882850110213</v>
      </c>
      <c r="AB8" s="51">
        <f>V8/Y8*1000</f>
        <v>368.09805719020801</v>
      </c>
      <c r="AC8" s="17">
        <f>(AB8/AA8-1)*100</f>
        <v>6.578060614689174</v>
      </c>
    </row>
    <row r="9" spans="1:29" x14ac:dyDescent="0.2">
      <c r="A9" s="69" t="s">
        <v>93</v>
      </c>
      <c r="B9" s="68" t="s">
        <v>92</v>
      </c>
      <c r="C9" s="66">
        <f>VLOOKUP(A9,[1]Mês!$A$4:$J$560,3,FALSE)/1000000</f>
        <v>85.421474000000003</v>
      </c>
      <c r="D9" s="65">
        <f>VLOOKUP(A9,[1]Mês!$A$4:$J$560,5,FALSE)/1000000</f>
        <v>117.518514</v>
      </c>
      <c r="E9" s="11">
        <f>(D9/C9-1)*100</f>
        <v>37.574907686561332</v>
      </c>
      <c r="F9" s="66">
        <f>VLOOKUP(A9,[1]Mês!$A$4:$J$560,4,FALSE)/1000000</f>
        <v>116.24508400000001</v>
      </c>
      <c r="G9" s="65">
        <f>VLOOKUP(A9,[1]Mês!$A$4:$J$560,6,FALSE)/1000000</f>
        <v>118.011585</v>
      </c>
      <c r="H9" s="11">
        <f>(G9/F9-1)*100</f>
        <v>1.5196350152751226</v>
      </c>
      <c r="I9" s="66">
        <f>C9/F9*1000</f>
        <v>734.83945351185776</v>
      </c>
      <c r="J9" s="65">
        <f>D9/G9*1000</f>
        <v>995.82184240640436</v>
      </c>
      <c r="K9" s="67">
        <f>(J9/I9-1)*100</f>
        <v>35.515565699050391</v>
      </c>
      <c r="L9" s="66">
        <f>VLOOKUP(A9,[1]Ano!$A$4:$J$616,3,FALSE)/1000000</f>
        <v>155.41890000000001</v>
      </c>
      <c r="M9" s="65">
        <f>VLOOKUP(A9,[1]Ano!$A$4:$J$616,5,FALSE)/1000000</f>
        <v>216.21219199999999</v>
      </c>
      <c r="N9" s="11">
        <f>(M9/L9-1)*100</f>
        <v>39.115765199727946</v>
      </c>
      <c r="O9" s="66">
        <f>VLOOKUP(A9,[1]Ano!$A$4:$J$616,4,FALSE)/1000000</f>
        <v>199.98411100000001</v>
      </c>
      <c r="P9" s="65">
        <f>VLOOKUP(A9,[1]Ano!$A$4:$J$616,6,FALSE)/1000000</f>
        <v>210.75902099999999</v>
      </c>
      <c r="Q9" s="11">
        <f>(P9/O9-1)*100</f>
        <v>5.3878830403681244</v>
      </c>
      <c r="R9" s="66">
        <f>L9/O9*1000</f>
        <v>777.15624117758034</v>
      </c>
      <c r="S9" s="65">
        <f>M9/P9*1000</f>
        <v>1025.8739624720502</v>
      </c>
      <c r="T9" s="11">
        <f>(S9/R9-1)*100</f>
        <v>32.003567380170828</v>
      </c>
      <c r="U9" s="66">
        <f>VLOOKUP(A9,'[1]12 meses'!$A$4:$J$600,3,FALSE)/1000000</f>
        <v>734.27446899999995</v>
      </c>
      <c r="V9" s="65">
        <f>VLOOKUP(A9,'[1]12 meses'!$A$4:$J$600,5,FALSE)/1000000</f>
        <v>822.21179800000004</v>
      </c>
      <c r="W9" s="11">
        <f>(V9/U9-1)*100</f>
        <v>11.976084245413144</v>
      </c>
      <c r="X9" s="66">
        <f>VLOOKUP(A9,'[1]12 meses'!$A$4:$J$600,4,FALSE)/1000000</f>
        <v>1069.20246</v>
      </c>
      <c r="Y9" s="65">
        <f>VLOOKUP(A9,'[1]12 meses'!$A$4:$J$600,6,FALSE)/1000000</f>
        <v>1120.489501</v>
      </c>
      <c r="Z9" s="11">
        <f>(Y9/X9-1)*100</f>
        <v>4.7967567339865624</v>
      </c>
      <c r="AA9" s="66">
        <f>U9/X9*1000</f>
        <v>686.74970033271347</v>
      </c>
      <c r="AB9" s="65">
        <f>V9/Y9*1000</f>
        <v>733.79696754516942</v>
      </c>
      <c r="AC9" s="11">
        <f>(AB9/AA9-1)*100</f>
        <v>6.8507153610205762</v>
      </c>
    </row>
    <row r="10" spans="1:29" s="35" customFormat="1" x14ac:dyDescent="0.2">
      <c r="A10" s="83" t="s">
        <v>91</v>
      </c>
      <c r="B10" s="83" t="s">
        <v>90</v>
      </c>
      <c r="C10" s="62">
        <f>VLOOKUP(A10,[1]Mês!$A$4:$J$560,3,FALSE)/1000000</f>
        <v>1380.0699360000001</v>
      </c>
      <c r="D10" s="39">
        <f>VLOOKUP(A10,[1]Mês!$A$4:$J$560,5,FALSE)/1000000</f>
        <v>1602.7618150000001</v>
      </c>
      <c r="E10" s="38">
        <f>(D10/C10-1)*100</f>
        <v>16.136274922809424</v>
      </c>
      <c r="F10" s="62">
        <f>VLOOKUP(A10,[1]Mês!$A$4:$J$560,4,FALSE)/1000000</f>
        <v>580.29581399999995</v>
      </c>
      <c r="G10" s="39">
        <f>VLOOKUP(A10,[1]Mês!$A$4:$J$560,6,FALSE)/1000000</f>
        <v>676.61279400000001</v>
      </c>
      <c r="H10" s="38">
        <f>(G10/F10-1)*100</f>
        <v>16.597910527060968</v>
      </c>
      <c r="I10" s="62">
        <f>C10/F10*1000</f>
        <v>2378.2179755651314</v>
      </c>
      <c r="J10" s="39">
        <f>D10/G10*1000</f>
        <v>2368.8021113594259</v>
      </c>
      <c r="K10" s="63">
        <f>(J10/I10-1)*100</f>
        <v>-0.39592099220712162</v>
      </c>
      <c r="L10" s="62">
        <f>VLOOKUP(A10,[1]Ano!$A$4:$J$616,3,FALSE)/1000000</f>
        <v>4012.1407709999999</v>
      </c>
      <c r="M10" s="39">
        <f>VLOOKUP(A10,[1]Ano!$A$4:$J$616,5,FALSE)/1000000</f>
        <v>4031.6266099999998</v>
      </c>
      <c r="N10" s="38">
        <f>(M10/L10-1)*100</f>
        <v>0.48567186726957701</v>
      </c>
      <c r="O10" s="62">
        <f>VLOOKUP(A10,[1]Ano!$A$4:$J$616,4,FALSE)/1000000</f>
        <v>1677.761119</v>
      </c>
      <c r="P10" s="39">
        <f>VLOOKUP(A10,[1]Ano!$A$4:$J$616,6,FALSE)/1000000</f>
        <v>1732.2343129999999</v>
      </c>
      <c r="Q10" s="38">
        <f>(P10/O10-1)*100</f>
        <v>3.2467788997558644</v>
      </c>
      <c r="R10" s="62">
        <f>L10/O10*1000</f>
        <v>2391.3659254372078</v>
      </c>
      <c r="S10" s="39">
        <f>M10/P10*1000</f>
        <v>2327.4141262204635</v>
      </c>
      <c r="T10" s="38">
        <f>(S10/R10-1)*100</f>
        <v>-2.674279102854249</v>
      </c>
      <c r="U10" s="62">
        <f>VLOOKUP(A10,'[1]12 meses'!$A$4:$J$600,3,FALSE)/1000000</f>
        <v>17269.821324</v>
      </c>
      <c r="V10" s="39">
        <f>VLOOKUP(A10,'[1]12 meses'!$A$4:$J$600,5,FALSE)/1000000</f>
        <v>17178.299880999999</v>
      </c>
      <c r="W10" s="38">
        <f>(V10/U10-1)*100</f>
        <v>-0.52995014414429775</v>
      </c>
      <c r="X10" s="62">
        <f>VLOOKUP(A10,'[1]12 meses'!$A$4:$J$600,4,FALSE)/1000000</f>
        <v>7191.4013809999997</v>
      </c>
      <c r="Y10" s="39">
        <f>VLOOKUP(A10,'[1]12 meses'!$A$4:$J$600,6,FALSE)/1000000</f>
        <v>7471.7943740000001</v>
      </c>
      <c r="Z10" s="38">
        <f>(Y10/X10-1)*100</f>
        <v>3.8990035202430828</v>
      </c>
      <c r="AA10" s="62">
        <f>U10/X10*1000</f>
        <v>2401.4542380609755</v>
      </c>
      <c r="AB10" s="39">
        <f>V10/Y10*1000</f>
        <v>2299.086273141595</v>
      </c>
      <c r="AC10" s="38">
        <f>(AB10/AA10-1)*100</f>
        <v>-4.2627489334144508</v>
      </c>
    </row>
    <row r="11" spans="1:29" x14ac:dyDescent="0.2">
      <c r="A11" s="69" t="s">
        <v>89</v>
      </c>
      <c r="B11" s="68" t="s">
        <v>88</v>
      </c>
      <c r="C11" s="66">
        <f>VLOOKUP(A11,[1]Mês!$A$4:$J$560,3,FALSE)/1000000</f>
        <v>545.09811200000001</v>
      </c>
      <c r="D11" s="65">
        <f>VLOOKUP(A11,[1]Mês!$A$4:$J$560,5,FALSE)/1000000</f>
        <v>589.44658800000002</v>
      </c>
      <c r="E11" s="11">
        <f>(D11/C11-1)*100</f>
        <v>8.1358704100593204</v>
      </c>
      <c r="F11" s="66">
        <f>VLOOKUP(A11,[1]Mês!$A$4:$J$560,4,FALSE)/1000000</f>
        <v>343.34650699999997</v>
      </c>
      <c r="G11" s="65">
        <f>VLOOKUP(A11,[1]Mês!$A$4:$J$560,6,FALSE)/1000000</f>
        <v>383.93520799999999</v>
      </c>
      <c r="H11" s="11">
        <f>(G11/F11-1)*100</f>
        <v>11.821498157836219</v>
      </c>
      <c r="I11" s="66">
        <f>C11/F11*1000</f>
        <v>1587.6034876918088</v>
      </c>
      <c r="J11" s="65">
        <f>D11/G11*1000</f>
        <v>1535.2762021241876</v>
      </c>
      <c r="K11" s="67">
        <f>(J11/I11-1)*100</f>
        <v>-3.2959921021399996</v>
      </c>
      <c r="L11" s="66">
        <f>VLOOKUP(A11,[1]Ano!$A$4:$J$616,3,FALSE)/1000000</f>
        <v>1614.3969790000001</v>
      </c>
      <c r="M11" s="65">
        <f>VLOOKUP(A11,[1]Ano!$A$4:$J$616,5,FALSE)/1000000</f>
        <v>1524.2077389999999</v>
      </c>
      <c r="N11" s="11">
        <f>(M11/L11-1)*100</f>
        <v>-5.5865590169690282</v>
      </c>
      <c r="O11" s="66">
        <f>VLOOKUP(A11,[1]Ano!$A$4:$J$616,4,FALSE)/1000000</f>
        <v>1003.091594</v>
      </c>
      <c r="P11" s="65">
        <f>VLOOKUP(A11,[1]Ano!$A$4:$J$616,6,FALSE)/1000000</f>
        <v>1006.538847</v>
      </c>
      <c r="Q11" s="11">
        <f>(P11/O11-1)*100</f>
        <v>0.34366283404425602</v>
      </c>
      <c r="R11" s="66">
        <f>L11/O11*1000</f>
        <v>1609.4213017600068</v>
      </c>
      <c r="S11" s="65">
        <f>M11/P11*1000</f>
        <v>1514.3059242501347</v>
      </c>
      <c r="T11" s="11">
        <f>(S11/R11-1)*100</f>
        <v>-5.9099116810407137</v>
      </c>
      <c r="U11" s="66">
        <f>VLOOKUP(A11,'[1]12 meses'!$A$4:$J$600,3,FALSE)/1000000</f>
        <v>7067.5754029999998</v>
      </c>
      <c r="V11" s="65">
        <f>VLOOKUP(A11,'[1]12 meses'!$A$4:$J$600,5,FALSE)/1000000</f>
        <v>5899.1120440000004</v>
      </c>
      <c r="W11" s="11">
        <f>(V11/U11-1)*100</f>
        <v>-16.532732830894414</v>
      </c>
      <c r="X11" s="66">
        <f>VLOOKUP(A11,'[1]12 meses'!$A$4:$J$600,4,FALSE)/1000000</f>
        <v>4259.8774149999999</v>
      </c>
      <c r="Y11" s="65">
        <f>VLOOKUP(A11,'[1]12 meses'!$A$4:$J$600,6,FALSE)/1000000</f>
        <v>4128.1066659999997</v>
      </c>
      <c r="Z11" s="11">
        <f>(Y11/X11-1)*100</f>
        <v>-3.0932990826450846</v>
      </c>
      <c r="AA11" s="66">
        <f>U11/X11*1000</f>
        <v>1659.1030009721535</v>
      </c>
      <c r="AB11" s="65">
        <f>V11/Y11*1000</f>
        <v>1429.0115351394363</v>
      </c>
      <c r="AC11" s="11">
        <f>(AB11/AA11-1)*100</f>
        <v>-13.868425631072622</v>
      </c>
    </row>
    <row r="12" spans="1:29" x14ac:dyDescent="0.2">
      <c r="A12" s="82" t="s">
        <v>87</v>
      </c>
      <c r="B12" s="54" t="s">
        <v>80</v>
      </c>
      <c r="C12" s="52">
        <f>VLOOKUP(A12,[1]Mês!$A$4:$J$560,3,FALSE)/1000000</f>
        <v>524.07671200000004</v>
      </c>
      <c r="D12" s="51">
        <f>VLOOKUP(A12,[1]Mês!$A$4:$J$560,5,FALSE)/1000000</f>
        <v>567.03853500000002</v>
      </c>
      <c r="E12" s="17">
        <f>(D12/C12-1)*100</f>
        <v>8.1976210765114068</v>
      </c>
      <c r="F12" s="52">
        <f>VLOOKUP(A12,[1]Mês!$A$4:$J$560,4,FALSE)/1000000</f>
        <v>335.93878000000001</v>
      </c>
      <c r="G12" s="51">
        <f>VLOOKUP(A12,[1]Mês!$A$4:$J$560,6,FALSE)/1000000</f>
        <v>375.85607800000002</v>
      </c>
      <c r="H12" s="17">
        <f>(G12/F12-1)*100</f>
        <v>11.882313200041983</v>
      </c>
      <c r="I12" s="52">
        <f>C12/F12*1000</f>
        <v>1560.0363613870361</v>
      </c>
      <c r="J12" s="51">
        <f>D12/G12*1000</f>
        <v>1508.6586813157774</v>
      </c>
      <c r="K12" s="53">
        <f>(J12/I12-1)*100</f>
        <v>-3.2933642665596952</v>
      </c>
      <c r="L12" s="52">
        <f>VLOOKUP(A12,[1]Ano!$A$4:$J$616,3,FALSE)/1000000</f>
        <v>1552.1508140000001</v>
      </c>
      <c r="M12" s="51">
        <f>VLOOKUP(A12,[1]Ano!$A$4:$J$616,5,FALSE)/1000000</f>
        <v>1460.569927</v>
      </c>
      <c r="N12" s="17">
        <f>(M12/L12-1)*100</f>
        <v>-5.9002569965472489</v>
      </c>
      <c r="O12" s="52">
        <f>VLOOKUP(A12,[1]Ano!$A$4:$J$616,4,FALSE)/1000000</f>
        <v>980.99538399999994</v>
      </c>
      <c r="P12" s="51">
        <f>VLOOKUP(A12,[1]Ano!$A$4:$J$616,6,FALSE)/1000000</f>
        <v>983.38383999999996</v>
      </c>
      <c r="Q12" s="17">
        <f>(P12/O12-1)*100</f>
        <v>0.24347270527014242</v>
      </c>
      <c r="R12" s="52">
        <f>L12/O12*1000</f>
        <v>1582.2203032914579</v>
      </c>
      <c r="S12" s="51">
        <f>M12/P12*1000</f>
        <v>1485.2490630718521</v>
      </c>
      <c r="T12" s="17">
        <f>(S12/R12-1)*100</f>
        <v>-6.1288077278416004</v>
      </c>
      <c r="U12" s="52">
        <f>VLOOKUP(A12,'[1]12 meses'!$A$4:$J$600,3,FALSE)/1000000</f>
        <v>6793.2137489999996</v>
      </c>
      <c r="V12" s="51">
        <f>VLOOKUP(A12,'[1]12 meses'!$A$4:$J$600,5,FALSE)/1000000</f>
        <v>5645.4904710000001</v>
      </c>
      <c r="W12" s="17">
        <f>(V12/U12-1)*100</f>
        <v>-16.895144483992585</v>
      </c>
      <c r="X12" s="52">
        <f>VLOOKUP(A12,'[1]12 meses'!$A$4:$J$600,4,FALSE)/1000000</f>
        <v>4164.8227200000001</v>
      </c>
      <c r="Y12" s="51">
        <f>VLOOKUP(A12,'[1]12 meses'!$A$4:$J$600,6,FALSE)/1000000</f>
        <v>4035.260487</v>
      </c>
      <c r="Z12" s="17">
        <f>(Y12/X12-1)*100</f>
        <v>-3.1108702989403603</v>
      </c>
      <c r="AA12" s="52">
        <f>U12/X12*1000</f>
        <v>1631.0931354600368</v>
      </c>
      <c r="AB12" s="51">
        <f>V12/Y12*1000</f>
        <v>1399.0399106049088</v>
      </c>
      <c r="AC12" s="17">
        <f>(AB12/AA12-1)*100</f>
        <v>-14.226853133661145</v>
      </c>
    </row>
    <row r="13" spans="1:29" x14ac:dyDescent="0.2">
      <c r="A13" s="69" t="s">
        <v>86</v>
      </c>
      <c r="B13" s="68" t="s">
        <v>85</v>
      </c>
      <c r="C13" s="66">
        <f>VLOOKUP(A13,[1]Mês!$A$4:$J$560,3,FALSE)/1000000</f>
        <v>635.39055099999996</v>
      </c>
      <c r="D13" s="65">
        <f>VLOOKUP(A13,[1]Mês!$A$4:$J$560,5,FALSE)/1000000</f>
        <v>711.26646900000003</v>
      </c>
      <c r="E13" s="11">
        <f>(D13/C13-1)*100</f>
        <v>11.941618880007553</v>
      </c>
      <c r="F13" s="66">
        <f>VLOOKUP(A13,[1]Mês!$A$4:$J$560,4,FALSE)/1000000</f>
        <v>146.938976</v>
      </c>
      <c r="G13" s="65">
        <f>VLOOKUP(A13,[1]Mês!$A$4:$J$560,6,FALSE)/1000000</f>
        <v>158.34463400000001</v>
      </c>
      <c r="H13" s="11">
        <f>(G13/F13-1)*100</f>
        <v>7.7621733256123981</v>
      </c>
      <c r="I13" s="66">
        <f>C13/F13*1000</f>
        <v>4324.1797942024587</v>
      </c>
      <c r="J13" s="65">
        <f>D13/G13*1000</f>
        <v>4491.888679978887</v>
      </c>
      <c r="K13" s="67">
        <f>(J13/I13-1)*100</f>
        <v>3.8783976096757211</v>
      </c>
      <c r="L13" s="66">
        <f>VLOOKUP(A13,[1]Ano!$A$4:$J$616,3,FALSE)/1000000</f>
        <v>1812.907152</v>
      </c>
      <c r="M13" s="65">
        <f>VLOOKUP(A13,[1]Ano!$A$4:$J$616,5,FALSE)/1000000</f>
        <v>1810.181777</v>
      </c>
      <c r="N13" s="11">
        <f>(M13/L13-1)*100</f>
        <v>-0.15033174738118271</v>
      </c>
      <c r="O13" s="66">
        <f>VLOOKUP(A13,[1]Ano!$A$4:$J$616,4,FALSE)/1000000</f>
        <v>413.089743</v>
      </c>
      <c r="P13" s="65">
        <f>VLOOKUP(A13,[1]Ano!$A$4:$J$616,6,FALSE)/1000000</f>
        <v>408.062228</v>
      </c>
      <c r="Q13" s="11">
        <f>(P13/O13-1)*100</f>
        <v>-1.2170515209330657</v>
      </c>
      <c r="R13" s="66">
        <f>L13/O13*1000</f>
        <v>4388.6520610123207</v>
      </c>
      <c r="S13" s="65">
        <f>M13/P13*1000</f>
        <v>4436.0434580580686</v>
      </c>
      <c r="T13" s="11">
        <f>(S13/R13-1)*100</f>
        <v>1.0798622535324931</v>
      </c>
      <c r="U13" s="66">
        <f>VLOOKUP(A13,'[1]12 meses'!$A$4:$J$600,3,FALSE)/1000000</f>
        <v>7938.1525069999998</v>
      </c>
      <c r="V13" s="65">
        <f>VLOOKUP(A13,'[1]12 meses'!$A$4:$J$600,5,FALSE)/1000000</f>
        <v>8475.4906910000009</v>
      </c>
      <c r="W13" s="11">
        <f>(V13/U13-1)*100</f>
        <v>6.7690584619805039</v>
      </c>
      <c r="X13" s="66">
        <f>VLOOKUP(A13,'[1]12 meses'!$A$4:$J$600,4,FALSE)/1000000</f>
        <v>1872.5992630000001</v>
      </c>
      <c r="Y13" s="65">
        <f>VLOOKUP(A13,'[1]12 meses'!$A$4:$J$600,6,FALSE)/1000000</f>
        <v>2006.2120159999999</v>
      </c>
      <c r="Z13" s="11">
        <f>(Y13/X13-1)*100</f>
        <v>7.1351492890126211</v>
      </c>
      <c r="AA13" s="66">
        <f>U13/X13*1000</f>
        <v>4239.1090629196724</v>
      </c>
      <c r="AB13" s="65">
        <f>V13/Y13*1000</f>
        <v>4224.623630706039</v>
      </c>
      <c r="AC13" s="11">
        <f>(AB13/AA13-1)*100</f>
        <v>-0.34170935445705375</v>
      </c>
    </row>
    <row r="14" spans="1:29" x14ac:dyDescent="0.2">
      <c r="A14" s="82" t="s">
        <v>84</v>
      </c>
      <c r="B14" s="54" t="s">
        <v>80</v>
      </c>
      <c r="C14" s="52">
        <f>VLOOKUP(A14,[1]Mês!$A$4:$J$560,3,FALSE)/1000000</f>
        <v>552.99876400000005</v>
      </c>
      <c r="D14" s="51">
        <f>VLOOKUP(A14,[1]Mês!$A$4:$J$560,5,FALSE)/1000000</f>
        <v>617.22391100000004</v>
      </c>
      <c r="E14" s="17">
        <f>(D14/C14-1)*100</f>
        <v>11.613976591094154</v>
      </c>
      <c r="F14" s="52">
        <f>VLOOKUP(A14,[1]Mês!$A$4:$J$560,4,FALSE)/1000000</f>
        <v>125.882581</v>
      </c>
      <c r="G14" s="51">
        <f>VLOOKUP(A14,[1]Mês!$A$4:$J$560,6,FALSE)/1000000</f>
        <v>133.82116400000001</v>
      </c>
      <c r="H14" s="17">
        <f>(G14/F14-1)*100</f>
        <v>6.3063395562250157</v>
      </c>
      <c r="I14" s="52">
        <f>C14/F14*1000</f>
        <v>4392.9728768430641</v>
      </c>
      <c r="J14" s="51">
        <f>D14/G14*1000</f>
        <v>4612.3041569119814</v>
      </c>
      <c r="K14" s="53">
        <f>(J14/I14-1)*100</f>
        <v>4.992775649153014</v>
      </c>
      <c r="L14" s="52">
        <f>VLOOKUP(A14,[1]Ano!$A$4:$J$616,3,FALSE)/1000000</f>
        <v>1605.0412389999999</v>
      </c>
      <c r="M14" s="51">
        <f>VLOOKUP(A14,[1]Ano!$A$4:$J$616,5,FALSE)/1000000</f>
        <v>1564.8309830000001</v>
      </c>
      <c r="N14" s="17">
        <f>(M14/L14-1)*100</f>
        <v>-2.5052475302785537</v>
      </c>
      <c r="O14" s="52">
        <f>VLOOKUP(A14,[1]Ano!$A$4:$J$616,4,FALSE)/1000000</f>
        <v>353.416583</v>
      </c>
      <c r="P14" s="51">
        <f>VLOOKUP(A14,[1]Ano!$A$4:$J$616,6,FALSE)/1000000</f>
        <v>343.25167599999997</v>
      </c>
      <c r="Q14" s="17">
        <f>(P14/O14-1)*100</f>
        <v>-2.8761828077546792</v>
      </c>
      <c r="R14" s="52">
        <f>L14/O14*1000</f>
        <v>4541.4995113571113</v>
      </c>
      <c r="S14" s="51">
        <f>M14/P14*1000</f>
        <v>4558.8444060503298</v>
      </c>
      <c r="T14" s="17">
        <f>(S14/R14-1)*100</f>
        <v>0.38191999470313931</v>
      </c>
      <c r="U14" s="52">
        <f>VLOOKUP(A14,'[1]12 meses'!$A$4:$J$600,3,FALSE)/1000000</f>
        <v>6893.5697769999997</v>
      </c>
      <c r="V14" s="51">
        <f>VLOOKUP(A14,'[1]12 meses'!$A$4:$J$600,5,FALSE)/1000000</f>
        <v>7406.6758900000004</v>
      </c>
      <c r="W14" s="17">
        <f>(V14/U14-1)*100</f>
        <v>7.4432569713292818</v>
      </c>
      <c r="X14" s="52">
        <f>VLOOKUP(A14,'[1]12 meses'!$A$4:$J$600,4,FALSE)/1000000</f>
        <v>1586.719767</v>
      </c>
      <c r="Y14" s="51">
        <f>VLOOKUP(A14,'[1]12 meses'!$A$4:$J$600,6,FALSE)/1000000</f>
        <v>1714.2393179999999</v>
      </c>
      <c r="Z14" s="17">
        <f>(Y14/X14-1)*100</f>
        <v>8.0366775313513763</v>
      </c>
      <c r="AA14" s="52">
        <f>U14/X14*1000</f>
        <v>4344.5414372278374</v>
      </c>
      <c r="AB14" s="51">
        <f>V14/Y14*1000</f>
        <v>4320.6778728196223</v>
      </c>
      <c r="AC14" s="17">
        <f>(AB14/AA14-1)*100</f>
        <v>-0.54927694333241073</v>
      </c>
    </row>
    <row r="15" spans="1:29" x14ac:dyDescent="0.2">
      <c r="A15" s="69" t="s">
        <v>83</v>
      </c>
      <c r="B15" s="68" t="s">
        <v>82</v>
      </c>
      <c r="C15" s="66">
        <f>VLOOKUP(A15,[1]Mês!$A$4:$J$560,3,FALSE)/1000000</f>
        <v>165.03280899999999</v>
      </c>
      <c r="D15" s="65">
        <f>VLOOKUP(A15,[1]Mês!$A$4:$J$560,5,FALSE)/1000000</f>
        <v>259.82512500000001</v>
      </c>
      <c r="E15" s="11">
        <f>(D15/C15-1)*100</f>
        <v>57.438467280769622</v>
      </c>
      <c r="F15" s="66">
        <f>VLOOKUP(A15,[1]Mês!$A$4:$J$560,4,FALSE)/1000000</f>
        <v>71.212393000000006</v>
      </c>
      <c r="G15" s="65">
        <f>VLOOKUP(A15,[1]Mês!$A$4:$J$560,6,FALSE)/1000000</f>
        <v>107.642127</v>
      </c>
      <c r="H15" s="11">
        <f>(G15/F15-1)*100</f>
        <v>51.156452501181903</v>
      </c>
      <c r="I15" s="66">
        <f>C15/F15*1000</f>
        <v>2317.4731538652263</v>
      </c>
      <c r="J15" s="65">
        <f>D15/G15*1000</f>
        <v>2413.7866116302216</v>
      </c>
      <c r="K15" s="67">
        <f>(J15/I15-1)*100</f>
        <v>4.1559686507849136</v>
      </c>
      <c r="L15" s="66">
        <f>VLOOKUP(A15,[1]Ano!$A$4:$J$616,3,FALSE)/1000000</f>
        <v>482.29169999999999</v>
      </c>
      <c r="M15" s="65">
        <f>VLOOKUP(A15,[1]Ano!$A$4:$J$616,5,FALSE)/1000000</f>
        <v>589.274496</v>
      </c>
      <c r="N15" s="11">
        <f>(M15/L15-1)*100</f>
        <v>22.182176471210258</v>
      </c>
      <c r="O15" s="66">
        <f>VLOOKUP(A15,[1]Ano!$A$4:$J$616,4,FALSE)/1000000</f>
        <v>205.48011700000001</v>
      </c>
      <c r="P15" s="65">
        <f>VLOOKUP(A15,[1]Ano!$A$4:$J$616,6,FALSE)/1000000</f>
        <v>249.572664</v>
      </c>
      <c r="Q15" s="11">
        <f>(P15/O15-1)*100</f>
        <v>21.45830343283286</v>
      </c>
      <c r="R15" s="66">
        <f>L15/O15*1000</f>
        <v>2347.1453444811887</v>
      </c>
      <c r="S15" s="65">
        <f>M15/P15*1000</f>
        <v>2361.133974191981</v>
      </c>
      <c r="T15" s="11">
        <f>(S15/R15-1)*100</f>
        <v>0.59598480953400035</v>
      </c>
      <c r="U15" s="66">
        <f>VLOOKUP(A15,'[1]12 meses'!$A$4:$J$600,3,FALSE)/1000000</f>
        <v>1786.81042</v>
      </c>
      <c r="V15" s="65">
        <f>VLOOKUP(A15,'[1]12 meses'!$A$4:$J$600,5,FALSE)/1000000</f>
        <v>2361.2610770000001</v>
      </c>
      <c r="W15" s="11">
        <f>(V15/U15-1)*100</f>
        <v>32.149502295828334</v>
      </c>
      <c r="X15" s="66">
        <f>VLOOKUP(A15,'[1]12 meses'!$A$4:$J$600,4,FALSE)/1000000</f>
        <v>796.28510400000005</v>
      </c>
      <c r="Y15" s="65">
        <f>VLOOKUP(A15,'[1]12 meses'!$A$4:$J$600,6,FALSE)/1000000</f>
        <v>1054.216291</v>
      </c>
      <c r="Z15" s="11">
        <f>(Y15/X15-1)*100</f>
        <v>32.391813648695347</v>
      </c>
      <c r="AA15" s="66">
        <f>U15/X15*1000</f>
        <v>2243.9329971441989</v>
      </c>
      <c r="AB15" s="65">
        <f>V15/Y15*1000</f>
        <v>2239.826017828063</v>
      </c>
      <c r="AC15" s="11">
        <f>(AB15/AA15-1)*100</f>
        <v>-0.18302593354448948</v>
      </c>
    </row>
    <row r="16" spans="1:29" x14ac:dyDescent="0.2">
      <c r="A16" s="82" t="s">
        <v>81</v>
      </c>
      <c r="B16" s="54" t="s">
        <v>80</v>
      </c>
      <c r="C16" s="52">
        <f>VLOOKUP(A16,[1]Mês!$A$4:$J$560,3,FALSE)/1000000</f>
        <v>155.923833</v>
      </c>
      <c r="D16" s="51">
        <f>VLOOKUP(A16,[1]Mês!$A$4:$J$560,5,FALSE)/1000000</f>
        <v>244.30829299999999</v>
      </c>
      <c r="E16" s="17">
        <f>(D16/C16-1)*100</f>
        <v>56.684381277363791</v>
      </c>
      <c r="F16" s="52">
        <f>VLOOKUP(A16,[1]Mês!$A$4:$J$560,4,FALSE)/1000000</f>
        <v>63.296855999999998</v>
      </c>
      <c r="G16" s="51">
        <f>VLOOKUP(A16,[1]Mês!$A$4:$J$560,6,FALSE)/1000000</f>
        <v>96.822873999999999</v>
      </c>
      <c r="H16" s="17">
        <f>(G16/F16-1)*100</f>
        <v>52.966324267353812</v>
      </c>
      <c r="I16" s="52">
        <f>C16/F16*1000</f>
        <v>2463.3740576309197</v>
      </c>
      <c r="J16" s="51">
        <f>D16/G16*1000</f>
        <v>2523.2497539785895</v>
      </c>
      <c r="K16" s="53">
        <f>(J16/I16-1)*100</f>
        <v>2.4306376111329797</v>
      </c>
      <c r="L16" s="52">
        <f>VLOOKUP(A16,[1]Ano!$A$4:$J$616,3,FALSE)/1000000</f>
        <v>451.50520899999998</v>
      </c>
      <c r="M16" s="51">
        <f>VLOOKUP(A16,[1]Ano!$A$4:$J$616,5,FALSE)/1000000</f>
        <v>554.83408199999997</v>
      </c>
      <c r="N16" s="17">
        <f>(M16/L16-1)*100</f>
        <v>22.885422125882936</v>
      </c>
      <c r="O16" s="52">
        <f>VLOOKUP(A16,[1]Ano!$A$4:$J$616,4,FALSE)/1000000</f>
        <v>180.64356100000001</v>
      </c>
      <c r="P16" s="51">
        <f>VLOOKUP(A16,[1]Ano!$A$4:$J$616,6,FALSE)/1000000</f>
        <v>224.106854</v>
      </c>
      <c r="Q16" s="17">
        <f>(P16/O16-1)*100</f>
        <v>24.060250340171272</v>
      </c>
      <c r="R16" s="52">
        <f>L16/O16*1000</f>
        <v>2499.4259773255908</v>
      </c>
      <c r="S16" s="51">
        <f>M16/P16*1000</f>
        <v>2475.7568637325121</v>
      </c>
      <c r="T16" s="17">
        <f>(S16/R16-1)*100</f>
        <v>-0.94698197937451711</v>
      </c>
      <c r="U16" s="52">
        <f>VLOOKUP(A16,'[1]12 meses'!$A$4:$J$600,3,FALSE)/1000000</f>
        <v>1667.603572</v>
      </c>
      <c r="V16" s="51">
        <f>VLOOKUP(A16,'[1]12 meses'!$A$4:$J$600,5,FALSE)/1000000</f>
        <v>2223.7928149999998</v>
      </c>
      <c r="W16" s="17">
        <f>(V16/U16-1)*100</f>
        <v>33.352605639537437</v>
      </c>
      <c r="X16" s="52">
        <f>VLOOKUP(A16,'[1]12 meses'!$A$4:$J$600,4,FALSE)/1000000</f>
        <v>702.50221899999997</v>
      </c>
      <c r="Y16" s="51">
        <f>VLOOKUP(A16,'[1]12 meses'!$A$4:$J$600,6,FALSE)/1000000</f>
        <v>944.56532500000003</v>
      </c>
      <c r="Z16" s="17">
        <f>(Y16/X16-1)*100</f>
        <v>34.457272796173186</v>
      </c>
      <c r="AA16" s="52">
        <f>U16/X16*1000</f>
        <v>2373.8054156950643</v>
      </c>
      <c r="AB16" s="51">
        <f>V16/Y16*1000</f>
        <v>2354.3028270702184</v>
      </c>
      <c r="AC16" s="17">
        <f>(AB16/AA16-1)*100</f>
        <v>-0.82157486438859673</v>
      </c>
    </row>
    <row r="17" spans="1:29" s="35" customFormat="1" x14ac:dyDescent="0.2">
      <c r="A17" s="83" t="s">
        <v>40</v>
      </c>
      <c r="B17" s="60" t="s">
        <v>79</v>
      </c>
      <c r="C17" s="58">
        <f>VLOOKUP(A17,[1]Mês!$A$4:$J$560,3,FALSE)/1000000</f>
        <v>1021.184758</v>
      </c>
      <c r="D17" s="57">
        <f>VLOOKUP(A17,[1]Mês!$A$4:$J$560,5,FALSE)/1000000</f>
        <v>1049.8337610000001</v>
      </c>
      <c r="E17" s="56">
        <f>(D17/C17-1)*100</f>
        <v>2.8054671571978274</v>
      </c>
      <c r="F17" s="58">
        <f>VLOOKUP(A17,[1]Mês!$A$4:$J$560,4,FALSE)/1000000</f>
        <v>2245.1382229999999</v>
      </c>
      <c r="G17" s="57">
        <f>VLOOKUP(A17,[1]Mês!$A$4:$J$560,6,FALSE)/1000000</f>
        <v>2499.8893629999998</v>
      </c>
      <c r="H17" s="56">
        <f>(G17/F17-1)*100</f>
        <v>11.346790918716621</v>
      </c>
      <c r="I17" s="58">
        <f>C17/F17*1000</f>
        <v>454.84271192687277</v>
      </c>
      <c r="J17" s="57">
        <f>D17/G17*1000</f>
        <v>419.95208929572141</v>
      </c>
      <c r="K17" s="59">
        <f>(J17/I17-1)*100</f>
        <v>-7.6709204558521922</v>
      </c>
      <c r="L17" s="58">
        <f>VLOOKUP(A17,[1]Ano!$A$4:$J$616,3,FALSE)/1000000</f>
        <v>2763.3283919999999</v>
      </c>
      <c r="M17" s="57">
        <f>VLOOKUP(A17,[1]Ano!$A$4:$J$616,5,FALSE)/1000000</f>
        <v>2723.1594580000001</v>
      </c>
      <c r="N17" s="56">
        <f>(M17/L17-1)*100</f>
        <v>-1.4536431542588768</v>
      </c>
      <c r="O17" s="58">
        <f>VLOOKUP(A17,[1]Ano!$A$4:$J$616,4,FALSE)/1000000</f>
        <v>6259.0714479999997</v>
      </c>
      <c r="P17" s="57">
        <f>VLOOKUP(A17,[1]Ano!$A$4:$J$616,6,FALSE)/1000000</f>
        <v>6630.3947200000002</v>
      </c>
      <c r="Q17" s="56">
        <f>(P17/O17-1)*100</f>
        <v>5.9325616440862206</v>
      </c>
      <c r="R17" s="58">
        <f>L17/O17*1000</f>
        <v>441.49174761105877</v>
      </c>
      <c r="S17" s="57">
        <f>M17/P17*1000</f>
        <v>410.70849821140058</v>
      </c>
      <c r="T17" s="56">
        <f>(S17/R17-1)*100</f>
        <v>-6.9725537490175959</v>
      </c>
      <c r="U17" s="58">
        <f>VLOOKUP(A17,'[1]12 meses'!$A$4:$J$600,3,FALSE)/1000000</f>
        <v>12129.020049999999</v>
      </c>
      <c r="V17" s="57">
        <f>VLOOKUP(A17,'[1]12 meses'!$A$4:$J$600,5,FALSE)/1000000</f>
        <v>11374.455017</v>
      </c>
      <c r="W17" s="56">
        <f>(V17/U17-1)*100</f>
        <v>-6.2211541401483554</v>
      </c>
      <c r="X17" s="58">
        <f>VLOOKUP(A17,'[1]12 meses'!$A$4:$J$600,4,FALSE)/1000000</f>
        <v>24837.857119</v>
      </c>
      <c r="Y17" s="57">
        <f>VLOOKUP(A17,'[1]12 meses'!$A$4:$J$600,6,FALSE)/1000000</f>
        <v>27435.575628999999</v>
      </c>
      <c r="Z17" s="56">
        <f>(Y17/X17-1)*100</f>
        <v>10.458706230389115</v>
      </c>
      <c r="AA17" s="58">
        <f>U17/X17*1000</f>
        <v>488.32795807983643</v>
      </c>
      <c r="AB17" s="57">
        <f>V17/Y17*1000</f>
        <v>414.58780274239825</v>
      </c>
      <c r="AC17" s="56">
        <f>(AB17/AA17-1)*100</f>
        <v>-15.100539323489325</v>
      </c>
    </row>
    <row r="18" spans="1:29" x14ac:dyDescent="0.2">
      <c r="A18" s="82" t="s">
        <v>78</v>
      </c>
      <c r="B18" s="54" t="s">
        <v>77</v>
      </c>
      <c r="C18" s="52">
        <f>VLOOKUP(A18,[1]Mês!$A$4:$J$560,3,FALSE)/1000000</f>
        <v>563.87367800000004</v>
      </c>
      <c r="D18" s="51">
        <f>VLOOKUP(A18,[1]Mês!$A$4:$J$560,5,FALSE)/1000000</f>
        <v>534.00634400000001</v>
      </c>
      <c r="E18" s="17">
        <f>(D18/C18-1)*100</f>
        <v>-5.2968129503643935</v>
      </c>
      <c r="F18" s="52">
        <f>VLOOKUP(A18,[1]Mês!$A$4:$J$560,4,FALSE)/1000000</f>
        <v>1362.7476819999999</v>
      </c>
      <c r="G18" s="51">
        <f>VLOOKUP(A18,[1]Mês!$A$4:$J$560,6,FALSE)/1000000</f>
        <v>1447.463127</v>
      </c>
      <c r="H18" s="17">
        <f>(G18/F18-1)*100</f>
        <v>6.2165172701427629</v>
      </c>
      <c r="I18" s="52">
        <f>C18/F18*1000</f>
        <v>413.77702229692738</v>
      </c>
      <c r="J18" s="51">
        <f>D18/G18*1000</f>
        <v>368.92569768376558</v>
      </c>
      <c r="K18" s="53">
        <f>(J18/I18-1)*100</f>
        <v>-10.839491367642061</v>
      </c>
      <c r="L18" s="52">
        <f>VLOOKUP(A18,[1]Ano!$A$4:$J$616,3,FALSE)/1000000</f>
        <v>1511.933618</v>
      </c>
      <c r="M18" s="51">
        <f>VLOOKUP(A18,[1]Ano!$A$4:$J$616,5,FALSE)/1000000</f>
        <v>1325.766061</v>
      </c>
      <c r="N18" s="17">
        <f>(M18/L18-1)*100</f>
        <v>-12.313209706009721</v>
      </c>
      <c r="O18" s="52">
        <f>VLOOKUP(A18,[1]Ano!$A$4:$J$616,4,FALSE)/1000000</f>
        <v>3854.0699180000001</v>
      </c>
      <c r="P18" s="51">
        <f>VLOOKUP(A18,[1]Ano!$A$4:$J$616,6,FALSE)/1000000</f>
        <v>3827.3781180000001</v>
      </c>
      <c r="Q18" s="17">
        <f>(P18/O18-1)*100</f>
        <v>-0.69256138492296282</v>
      </c>
      <c r="R18" s="52">
        <f>L18/O18*1000</f>
        <v>392.29532680211224</v>
      </c>
      <c r="S18" s="51">
        <f>M18/P18*1000</f>
        <v>346.39014493106322</v>
      </c>
      <c r="T18" s="17">
        <f>(S18/R18-1)*100</f>
        <v>-11.701689705369656</v>
      </c>
      <c r="U18" s="52">
        <f>VLOOKUP(A18,'[1]12 meses'!$A$4:$J$600,3,FALSE)/1000000</f>
        <v>6784.694649</v>
      </c>
      <c r="V18" s="51">
        <f>VLOOKUP(A18,'[1]12 meses'!$A$4:$J$600,5,FALSE)/1000000</f>
        <v>5803.4160449999999</v>
      </c>
      <c r="W18" s="17">
        <f>(V18/U18-1)*100</f>
        <v>-14.463121109579058</v>
      </c>
      <c r="X18" s="52">
        <f>VLOOKUP(A18,'[1]12 meses'!$A$4:$J$600,4,FALSE)/1000000</f>
        <v>15159.210655000001</v>
      </c>
      <c r="Y18" s="51">
        <f>VLOOKUP(A18,'[1]12 meses'!$A$4:$J$600,6,FALSE)/1000000</f>
        <v>16189.956872999999</v>
      </c>
      <c r="Z18" s="17">
        <f>(Y18/X18-1)*100</f>
        <v>6.7994715652297089</v>
      </c>
      <c r="AA18" s="52">
        <f>U18/X18*1000</f>
        <v>447.56252838020873</v>
      </c>
      <c r="AB18" s="51">
        <f>V18/Y18*1000</f>
        <v>358.45778284180363</v>
      </c>
      <c r="AC18" s="17">
        <f>(AB18/AA18-1)*100</f>
        <v>-19.908893146369422</v>
      </c>
    </row>
    <row r="19" spans="1:29" x14ac:dyDescent="0.2">
      <c r="A19" s="69" t="s">
        <v>76</v>
      </c>
      <c r="B19" s="68" t="s">
        <v>75</v>
      </c>
      <c r="C19" s="66">
        <f>VLOOKUP(A19,[1]Mês!$A$4:$J$560,3,FALSE)/1000000</f>
        <v>305.20671399999998</v>
      </c>
      <c r="D19" s="65">
        <f>VLOOKUP(A19,[1]Mês!$A$4:$J$560,5,FALSE)/1000000</f>
        <v>384.98459400000002</v>
      </c>
      <c r="E19" s="11">
        <f>(D19/C19-1)*100</f>
        <v>26.138966261404086</v>
      </c>
      <c r="F19" s="66">
        <f>VLOOKUP(A19,[1]Mês!$A$4:$J$560,4,FALSE)/1000000</f>
        <v>707.70131300000003</v>
      </c>
      <c r="G19" s="65">
        <f>VLOOKUP(A19,[1]Mês!$A$4:$J$560,6,FALSE)/1000000</f>
        <v>897.08920699999999</v>
      </c>
      <c r="H19" s="11">
        <f>(G19/F19-1)*100</f>
        <v>26.760992317107647</v>
      </c>
      <c r="I19" s="66">
        <f>C19/F19*1000</f>
        <v>431.26486894054972</v>
      </c>
      <c r="J19" s="65">
        <f>D19/G19*1000</f>
        <v>429.14861866128774</v>
      </c>
      <c r="K19" s="67">
        <f>(J19/I19-1)*100</f>
        <v>-0.49070778346976818</v>
      </c>
      <c r="L19" s="66">
        <f>VLOOKUP(A19,[1]Ano!$A$4:$J$616,3,FALSE)/1000000</f>
        <v>800.80464199999994</v>
      </c>
      <c r="M19" s="65">
        <f>VLOOKUP(A19,[1]Ano!$A$4:$J$616,5,FALSE)/1000000</f>
        <v>1019.227917</v>
      </c>
      <c r="N19" s="11">
        <f>(M19/L19-1)*100</f>
        <v>27.275475633419234</v>
      </c>
      <c r="O19" s="66">
        <f>VLOOKUP(A19,[1]Ano!$A$4:$J$616,4,FALSE)/1000000</f>
        <v>1885.2761740000001</v>
      </c>
      <c r="P19" s="65">
        <f>VLOOKUP(A19,[1]Ano!$A$4:$J$616,6,FALSE)/1000000</f>
        <v>2342.8928900000001</v>
      </c>
      <c r="Q19" s="11">
        <f>(P19/O19-1)*100</f>
        <v>24.273192559850386</v>
      </c>
      <c r="R19" s="66">
        <f>L19/O19*1000</f>
        <v>424.76781547656685</v>
      </c>
      <c r="S19" s="65">
        <f>M19/P19*1000</f>
        <v>435.02966838573661</v>
      </c>
      <c r="T19" s="11">
        <f>(S19/R19-1)*100</f>
        <v>2.4158734572807816</v>
      </c>
      <c r="U19" s="66">
        <f>VLOOKUP(A19,'[1]12 meses'!$A$4:$J$600,3,FALSE)/1000000</f>
        <v>3372.4361279999998</v>
      </c>
      <c r="V19" s="65">
        <f>VLOOKUP(A19,'[1]12 meses'!$A$4:$J$600,5,FALSE)/1000000</f>
        <v>3896.0498769999999</v>
      </c>
      <c r="W19" s="11">
        <f>(V19/U19-1)*100</f>
        <v>15.526276232562065</v>
      </c>
      <c r="X19" s="66">
        <f>VLOOKUP(A19,'[1]12 meses'!$A$4:$J$600,4,FALSE)/1000000</f>
        <v>7479.1252530000002</v>
      </c>
      <c r="Y19" s="65">
        <f>VLOOKUP(A19,'[1]12 meses'!$A$4:$J$600,6,FALSE)/1000000</f>
        <v>9198.4952329999996</v>
      </c>
      <c r="Z19" s="11">
        <f>(Y19/X19-1)*100</f>
        <v>22.988918113255718</v>
      </c>
      <c r="AA19" s="66">
        <f>U19/X19*1000</f>
        <v>450.91317686480249</v>
      </c>
      <c r="AB19" s="65">
        <f>V19/Y19*1000</f>
        <v>423.55295929520651</v>
      </c>
      <c r="AC19" s="11">
        <f>(AB19/AA19-1)*100</f>
        <v>-6.0677352034445908</v>
      </c>
    </row>
    <row r="20" spans="1:29" x14ac:dyDescent="0.2">
      <c r="A20" s="82" t="s">
        <v>38</v>
      </c>
      <c r="B20" s="54" t="s">
        <v>37</v>
      </c>
      <c r="C20" s="52">
        <f>VLOOKUP(A20,[1]Mês!$A$4:$J$560,3,FALSE)/1000000</f>
        <v>152.07545200000001</v>
      </c>
      <c r="D20" s="51">
        <f>VLOOKUP(A20,[1]Mês!$A$4:$J$560,5,FALSE)/1000000</f>
        <v>130.77013099999999</v>
      </c>
      <c r="E20" s="17">
        <f>(D20/C20-1)*100</f>
        <v>-14.009704209197427</v>
      </c>
      <c r="F20" s="52">
        <f>VLOOKUP(A20,[1]Mês!$A$4:$J$560,4,FALSE)/1000000</f>
        <v>174.64245099999999</v>
      </c>
      <c r="G20" s="51">
        <f>VLOOKUP(A20,[1]Mês!$A$4:$J$560,6,FALSE)/1000000</f>
        <v>155.26394999999999</v>
      </c>
      <c r="H20" s="17">
        <f>(G20/F20-1)*100</f>
        <v>-11.096099996901664</v>
      </c>
      <c r="I20" s="52">
        <f>C20/F20*1000</f>
        <v>870.78170931075636</v>
      </c>
      <c r="J20" s="51">
        <f>D20/G20*1000</f>
        <v>842.24400448397705</v>
      </c>
      <c r="K20" s="53">
        <f>(J20/I20-1)*100</f>
        <v>-3.2772512929064135</v>
      </c>
      <c r="L20" s="52">
        <f>VLOOKUP(A20,[1]Ano!$A$4:$J$616,3,FALSE)/1000000</f>
        <v>450.54624799999999</v>
      </c>
      <c r="M20" s="51">
        <f>VLOOKUP(A20,[1]Ano!$A$4:$J$616,5,FALSE)/1000000</f>
        <v>377.11173700000001</v>
      </c>
      <c r="N20" s="17">
        <f>(M20/L20-1)*100</f>
        <v>-16.298995125579207</v>
      </c>
      <c r="O20" s="52">
        <f>VLOOKUP(A20,[1]Ano!$A$4:$J$616,4,FALSE)/1000000</f>
        <v>519.65816600000005</v>
      </c>
      <c r="P20" s="51">
        <f>VLOOKUP(A20,[1]Ano!$A$4:$J$616,6,FALSE)/1000000</f>
        <v>459.51092799999998</v>
      </c>
      <c r="Q20" s="17">
        <f>(P20/O20-1)*100</f>
        <v>-11.574385227692174</v>
      </c>
      <c r="R20" s="52">
        <f>L20/O20*1000</f>
        <v>867.00503807728091</v>
      </c>
      <c r="S20" s="51">
        <f>M20/P20*1000</f>
        <v>820.68067160309192</v>
      </c>
      <c r="T20" s="17">
        <f>(S20/R20-1)*100</f>
        <v>-5.3430331358766399</v>
      </c>
      <c r="U20" s="52">
        <f>VLOOKUP(A20,'[1]12 meses'!$A$4:$J$600,3,FALSE)/1000000</f>
        <v>1971.4108940000001</v>
      </c>
      <c r="V20" s="51">
        <f>VLOOKUP(A20,'[1]12 meses'!$A$4:$J$600,5,FALSE)/1000000</f>
        <v>1671.7052880000001</v>
      </c>
      <c r="W20" s="17">
        <f>(V20/U20-1)*100</f>
        <v>-15.202594594163788</v>
      </c>
      <c r="X20" s="52">
        <f>VLOOKUP(A20,'[1]12 meses'!$A$4:$J$600,4,FALSE)/1000000</f>
        <v>2199.2602900000002</v>
      </c>
      <c r="Y20" s="51">
        <f>VLOOKUP(A20,'[1]12 meses'!$A$4:$J$600,6,FALSE)/1000000</f>
        <v>2044.930848</v>
      </c>
      <c r="Z20" s="17">
        <f>(Y20/X20-1)*100</f>
        <v>-7.0173340873626255</v>
      </c>
      <c r="AA20" s="52">
        <f>U20/X20*1000</f>
        <v>896.39725818902491</v>
      </c>
      <c r="AB20" s="51">
        <f>V20/Y20*1000</f>
        <v>817.48744200077715</v>
      </c>
      <c r="AC20" s="17">
        <f>(AB20/AA20-1)*100</f>
        <v>-8.802996156823129</v>
      </c>
    </row>
    <row r="21" spans="1:29" s="35" customFormat="1" x14ac:dyDescent="0.2">
      <c r="A21" s="64" t="s">
        <v>48</v>
      </c>
      <c r="B21" s="60" t="s">
        <v>47</v>
      </c>
      <c r="C21" s="58">
        <f>VLOOKUP(A21,[1]Mês!$A$4:$J$560,3,FALSE)/1000000</f>
        <v>152.10567499999999</v>
      </c>
      <c r="D21" s="57">
        <f>VLOOKUP(A21,[1]Mês!$A$4:$J$560,5,FALSE)/1000000</f>
        <v>153.42834400000001</v>
      </c>
      <c r="E21" s="56">
        <f>(D21/C21-1)*100</f>
        <v>0.86957242062140061</v>
      </c>
      <c r="F21" s="58">
        <f>VLOOKUP(A21,[1]Mês!$A$4:$J$560,4,FALSE)/1000000</f>
        <v>636.91474900000003</v>
      </c>
      <c r="G21" s="57">
        <f>VLOOKUP(A21,[1]Mês!$A$4:$J$560,6,FALSE)/1000000</f>
        <v>463.21674200000001</v>
      </c>
      <c r="H21" s="56">
        <f>(G21/F21-1)*100</f>
        <v>-27.271782804954327</v>
      </c>
      <c r="I21" s="58">
        <f>C21/F21*1000</f>
        <v>238.8163804321008</v>
      </c>
      <c r="J21" s="57">
        <f>D21/G21*1000</f>
        <v>331.22365857838531</v>
      </c>
      <c r="K21" s="59">
        <f>(J21/I21-1)*100</f>
        <v>38.693860939977419</v>
      </c>
      <c r="L21" s="58">
        <f>VLOOKUP(A21,[1]Ano!$A$4:$J$616,3,FALSE)/1000000</f>
        <v>719.22650099999998</v>
      </c>
      <c r="M21" s="57">
        <f>VLOOKUP(A21,[1]Ano!$A$4:$J$616,5,FALSE)/1000000</f>
        <v>973.85362799999996</v>
      </c>
      <c r="N21" s="56">
        <f>(M21/L21-1)*100</f>
        <v>35.402912246138165</v>
      </c>
      <c r="O21" s="58">
        <f>VLOOKUP(A21,[1]Ano!$A$4:$J$616,4,FALSE)/1000000</f>
        <v>3549.3821389999998</v>
      </c>
      <c r="P21" s="57">
        <f>VLOOKUP(A21,[1]Ano!$A$4:$J$616,6,FALSE)/1000000</f>
        <v>4279.9278469999999</v>
      </c>
      <c r="Q21" s="56">
        <f>(P21/O21-1)*100</f>
        <v>20.582334597700537</v>
      </c>
      <c r="R21" s="58">
        <f>L21/O21*1000</f>
        <v>202.63428192114424</v>
      </c>
      <c r="S21" s="57">
        <f>M21/P21*1000</f>
        <v>227.53973029770097</v>
      </c>
      <c r="T21" s="56">
        <f>(S21/R21-1)*100</f>
        <v>12.290836545737482</v>
      </c>
      <c r="U21" s="58">
        <f>VLOOKUP(A21,'[1]12 meses'!$A$4:$J$600,3,FALSE)/1000000</f>
        <v>7375.0812699999997</v>
      </c>
      <c r="V21" s="57">
        <f>VLOOKUP(A21,'[1]12 meses'!$A$4:$J$600,5,FALSE)/1000000</f>
        <v>7082.6987909999998</v>
      </c>
      <c r="W21" s="56">
        <f>(V21/U21-1)*100</f>
        <v>-3.9644645027755776</v>
      </c>
      <c r="X21" s="58">
        <f>VLOOKUP(A21,'[1]12 meses'!$A$4:$J$600,4,FALSE)/1000000</f>
        <v>41113.515030000002</v>
      </c>
      <c r="Y21" s="57">
        <f>VLOOKUP(A21,'[1]12 meses'!$A$4:$J$600,6,FALSE)/1000000</f>
        <v>37706.643725000002</v>
      </c>
      <c r="Z21" s="56">
        <f>(Y21/X21-1)*100</f>
        <v>-8.2864997130847389</v>
      </c>
      <c r="AA21" s="58">
        <f>U21/X21*1000</f>
        <v>179.3833795193259</v>
      </c>
      <c r="AB21" s="57">
        <f>V21/Y21*1000</f>
        <v>187.836892688067</v>
      </c>
      <c r="AC21" s="56">
        <f>(AB21/AA21-1)*100</f>
        <v>4.7125398079761016</v>
      </c>
    </row>
    <row r="22" spans="1:29" x14ac:dyDescent="0.2">
      <c r="A22" s="69" t="s">
        <v>74</v>
      </c>
      <c r="B22" s="54" t="s">
        <v>73</v>
      </c>
      <c r="C22" s="52">
        <f>VLOOKUP(A22,[1]Mês!$A$4:$J$560,3,FALSE)/1000000</f>
        <v>85.892430000000004</v>
      </c>
      <c r="D22" s="51">
        <f>VLOOKUP(A22,[1]Mês!$A$4:$J$560,5,FALSE)/1000000</f>
        <v>67.565199000000007</v>
      </c>
      <c r="E22" s="17">
        <f>(D22/C22-1)*100</f>
        <v>-21.337422867183985</v>
      </c>
      <c r="F22" s="52">
        <f>VLOOKUP(A22,[1]Mês!$A$4:$J$560,4,FALSE)/1000000</f>
        <v>471.44715600000001</v>
      </c>
      <c r="G22" s="51">
        <f>VLOOKUP(A22,[1]Mês!$A$4:$J$560,6,FALSE)/1000000</f>
        <v>291.881103</v>
      </c>
      <c r="H22" s="17">
        <f>(G22/F22-1)*100</f>
        <v>-38.088267309433085</v>
      </c>
      <c r="I22" s="52">
        <f>C22/F22*1000</f>
        <v>182.18888141940559</v>
      </c>
      <c r="J22" s="51">
        <f>D22/G22*1000</f>
        <v>231.48192296642105</v>
      </c>
      <c r="K22" s="53">
        <f>(J22/I22-1)*100</f>
        <v>27.05600976469087</v>
      </c>
      <c r="L22" s="52">
        <f>VLOOKUP(A22,[1]Ano!$A$4:$J$616,3,FALSE)/1000000</f>
        <v>503.39714700000002</v>
      </c>
      <c r="M22" s="51">
        <f>VLOOKUP(A22,[1]Ano!$A$4:$J$616,5,FALSE)/1000000</f>
        <v>693.67290400000002</v>
      </c>
      <c r="N22" s="17">
        <f>(M22/L22-1)*100</f>
        <v>37.798338376359531</v>
      </c>
      <c r="O22" s="52">
        <f>VLOOKUP(A22,[1]Ano!$A$4:$J$616,4,FALSE)/1000000</f>
        <v>2896.8151769999999</v>
      </c>
      <c r="P22" s="51">
        <f>VLOOKUP(A22,[1]Ano!$A$4:$J$616,6,FALSE)/1000000</f>
        <v>3452.1341050000001</v>
      </c>
      <c r="Q22" s="17">
        <f>(P22/O22-1)*100</f>
        <v>19.169981309442718</v>
      </c>
      <c r="R22" s="52">
        <f>L22/O22*1000</f>
        <v>173.77606655642018</v>
      </c>
      <c r="S22" s="51">
        <f>M22/P22*1000</f>
        <v>200.94031196392353</v>
      </c>
      <c r="T22" s="17">
        <f>(S22/R22-1)*100</f>
        <v>15.631752948375022</v>
      </c>
      <c r="U22" s="52">
        <f>VLOOKUP(A22,'[1]12 meses'!$A$4:$J$600,3,FALSE)/1000000</f>
        <v>6639.8803340000004</v>
      </c>
      <c r="V22" s="51">
        <f>VLOOKUP(A22,'[1]12 meses'!$A$4:$J$600,5,FALSE)/1000000</f>
        <v>5976.3591960000003</v>
      </c>
      <c r="W22" s="17">
        <f>(V22/U22-1)*100</f>
        <v>-9.9929683160461575</v>
      </c>
      <c r="X22" s="52">
        <f>VLOOKUP(A22,'[1]12 meses'!$A$4:$J$600,4,FALSE)/1000000</f>
        <v>39364.460877999998</v>
      </c>
      <c r="Y22" s="51">
        <f>VLOOKUP(A22,'[1]12 meses'!$A$4:$J$600,6,FALSE)/1000000</f>
        <v>34955.705195000002</v>
      </c>
      <c r="Z22" s="17">
        <f>(Y22/X22-1)*100</f>
        <v>-11.199837581070394</v>
      </c>
      <c r="AA22" s="52">
        <f>U22/X22*1000</f>
        <v>168.67702963286095</v>
      </c>
      <c r="AB22" s="51">
        <f>V22/Y22*1000</f>
        <v>170.9694930387171</v>
      </c>
      <c r="AC22" s="17">
        <f>(AB22/AA22-1)*100</f>
        <v>1.3590845243397265</v>
      </c>
    </row>
    <row r="23" spans="1:29" s="35" customFormat="1" x14ac:dyDescent="0.2">
      <c r="A23" s="83" t="s">
        <v>20</v>
      </c>
      <c r="B23" s="60" t="s">
        <v>72</v>
      </c>
      <c r="C23" s="58">
        <f>VLOOKUP(A23,[1]Mês!$A$4:$J$560,3,FALSE)/1000000</f>
        <v>463.27327400000001</v>
      </c>
      <c r="D23" s="57">
        <f>VLOOKUP(A23,[1]Mês!$A$4:$J$560,5,FALSE)/1000000</f>
        <v>738.56919100000005</v>
      </c>
      <c r="E23" s="56">
        <f>(D23/C23-1)*100</f>
        <v>59.424087779343829</v>
      </c>
      <c r="F23" s="58">
        <f>VLOOKUP(A23,[1]Mês!$A$4:$J$560,4,FALSE)/1000000</f>
        <v>1472.1991029999999</v>
      </c>
      <c r="G23" s="57">
        <f>VLOOKUP(A23,[1]Mês!$A$4:$J$560,6,FALSE)/1000000</f>
        <v>2139.435156</v>
      </c>
      <c r="H23" s="56">
        <f>(G23/F23-1)*100</f>
        <v>45.322405891997079</v>
      </c>
      <c r="I23" s="58">
        <f>C23/F23*1000</f>
        <v>314.68112774689013</v>
      </c>
      <c r="J23" s="57">
        <f>D23/G23*1000</f>
        <v>345.21690873813054</v>
      </c>
      <c r="K23" s="59">
        <f>(J23/I23-1)*100</f>
        <v>9.7037217356744421</v>
      </c>
      <c r="L23" s="58">
        <f>VLOOKUP(A23,[1]Ano!$A$4:$J$616,3,FALSE)/1000000</f>
        <v>1449.8904769999999</v>
      </c>
      <c r="M23" s="57">
        <f>VLOOKUP(A23,[1]Ano!$A$4:$J$616,5,FALSE)/1000000</f>
        <v>2094.9649319999999</v>
      </c>
      <c r="N23" s="56">
        <f>(M23/L23-1)*100</f>
        <v>44.491254010767591</v>
      </c>
      <c r="O23" s="58">
        <f>VLOOKUP(A23,[1]Ano!$A$4:$J$616,4,FALSE)/1000000</f>
        <v>4551.0267560000002</v>
      </c>
      <c r="P23" s="57">
        <f>VLOOKUP(A23,[1]Ano!$A$4:$J$616,6,FALSE)/1000000</f>
        <v>6247.160656</v>
      </c>
      <c r="Q23" s="56">
        <f>(P23/O23-1)*100</f>
        <v>37.26925792655129</v>
      </c>
      <c r="R23" s="58">
        <f>L23/O23*1000</f>
        <v>318.58535551092677</v>
      </c>
      <c r="S23" s="57">
        <f>M23/P23*1000</f>
        <v>335.34673547860808</v>
      </c>
      <c r="T23" s="56">
        <f>(S23/R23-1)*100</f>
        <v>5.26118971815277</v>
      </c>
      <c r="U23" s="58">
        <f>VLOOKUP(A23,'[1]12 meses'!$A$4:$J$600,3,FALSE)/1000000</f>
        <v>6515.5650880000003</v>
      </c>
      <c r="V23" s="57">
        <f>VLOOKUP(A23,'[1]12 meses'!$A$4:$J$600,5,FALSE)/1000000</f>
        <v>10595.477398999999</v>
      </c>
      <c r="W23" s="56">
        <f>(V23/U23-1)*100</f>
        <v>62.617934989463173</v>
      </c>
      <c r="X23" s="58">
        <f>VLOOKUP(A23,'[1]12 meses'!$A$4:$J$600,4,FALSE)/1000000</f>
        <v>20504.012790000001</v>
      </c>
      <c r="Y23" s="57">
        <f>VLOOKUP(A23,'[1]12 meses'!$A$4:$J$600,6,FALSE)/1000000</f>
        <v>34510.886849000002</v>
      </c>
      <c r="Z23" s="56">
        <f>(Y23/X23-1)*100</f>
        <v>68.312842966188953</v>
      </c>
      <c r="AA23" s="58">
        <f>U23/X23*1000</f>
        <v>317.77024110995984</v>
      </c>
      <c r="AB23" s="57">
        <f>V23/Y23*1000</f>
        <v>307.01840394191481</v>
      </c>
      <c r="AC23" s="56">
        <f>(AB23/AA23-1)*100</f>
        <v>-3.3835255090247762</v>
      </c>
    </row>
    <row r="24" spans="1:29" x14ac:dyDescent="0.2">
      <c r="A24" s="69" t="s">
        <v>71</v>
      </c>
      <c r="B24" s="54" t="s">
        <v>70</v>
      </c>
      <c r="C24" s="52">
        <f>VLOOKUP(A24,[1]Mês!$A$4:$J$560,3,FALSE)/1000000</f>
        <v>420.07289200000002</v>
      </c>
      <c r="D24" s="51">
        <f>VLOOKUP(A24,[1]Mês!$A$4:$J$560,5,FALSE)/1000000</f>
        <v>638.96617300000003</v>
      </c>
      <c r="E24" s="17">
        <f>(D24/C24-1)*100</f>
        <v>52.108404319505588</v>
      </c>
      <c r="F24" s="52">
        <f>VLOOKUP(A24,[1]Mês!$A$4:$J$560,4,FALSE)/1000000</f>
        <v>1413.5142900000001</v>
      </c>
      <c r="G24" s="51">
        <f>VLOOKUP(A24,[1]Mês!$A$4:$J$560,6,FALSE)/1000000</f>
        <v>1972.677445</v>
      </c>
      <c r="H24" s="17">
        <f>(G24/F24-1)*100</f>
        <v>39.558365907995174</v>
      </c>
      <c r="I24" s="52">
        <f>C24/F24*1000</f>
        <v>297.18333586850406</v>
      </c>
      <c r="J24" s="51">
        <f>D24/G24*1000</f>
        <v>323.90808472998987</v>
      </c>
      <c r="K24" s="53">
        <f>(J24/I24-1)*100</f>
        <v>8.9926808255866639</v>
      </c>
      <c r="L24" s="52">
        <f>VLOOKUP(A24,[1]Ano!$A$4:$J$616,3,FALSE)/1000000</f>
        <v>1274.779955</v>
      </c>
      <c r="M24" s="51">
        <f>VLOOKUP(A24,[1]Ano!$A$4:$J$616,5,FALSE)/1000000</f>
        <v>1836.3852380000001</v>
      </c>
      <c r="N24" s="17">
        <f>(M24/L24-1)*100</f>
        <v>44.055076391595762</v>
      </c>
      <c r="O24" s="52">
        <f>VLOOKUP(A24,[1]Ano!$A$4:$J$616,4,FALSE)/1000000</f>
        <v>4301.6892989999997</v>
      </c>
      <c r="P24" s="51">
        <f>VLOOKUP(A24,[1]Ano!$A$4:$J$616,6,FALSE)/1000000</f>
        <v>5798.4800580000001</v>
      </c>
      <c r="Q24" s="17">
        <f>(P24/O24-1)*100</f>
        <v>34.795417682721876</v>
      </c>
      <c r="R24" s="52">
        <f>L24/O24*1000</f>
        <v>296.34403286549406</v>
      </c>
      <c r="S24" s="51">
        <f>M24/P24*1000</f>
        <v>316.70113885558527</v>
      </c>
      <c r="T24" s="17">
        <f>(S24/R24-1)*100</f>
        <v>6.8694165336310231</v>
      </c>
      <c r="U24" s="52">
        <f>VLOOKUP(A24,'[1]12 meses'!$A$4:$J$600,3,FALSE)/1000000</f>
        <v>5516.0402649999996</v>
      </c>
      <c r="V24" s="51">
        <f>VLOOKUP(A24,'[1]12 meses'!$A$4:$J$600,5,FALSE)/1000000</f>
        <v>9305.7929660000009</v>
      </c>
      <c r="W24" s="17">
        <f>(V24/U24-1)*100</f>
        <v>68.704224750614685</v>
      </c>
      <c r="X24" s="52">
        <f>VLOOKUP(A24,'[1]12 meses'!$A$4:$J$600,4,FALSE)/1000000</f>
        <v>18950.951298</v>
      </c>
      <c r="Y24" s="51">
        <f>VLOOKUP(A24,'[1]12 meses'!$A$4:$J$600,6,FALSE)/1000000</f>
        <v>32132.561870000001</v>
      </c>
      <c r="Z24" s="17">
        <f>(Y24/X24-1)*100</f>
        <v>69.556458484440981</v>
      </c>
      <c r="AA24" s="52">
        <f>U24/X24*1000</f>
        <v>291.06930719526144</v>
      </c>
      <c r="AB24" s="51">
        <f>V24/Y24*1000</f>
        <v>289.60631908681358</v>
      </c>
      <c r="AC24" s="17">
        <f>(AB24/AA24-1)*100</f>
        <v>-0.50262534464563524</v>
      </c>
    </row>
    <row r="25" spans="1:29" x14ac:dyDescent="0.2">
      <c r="A25" s="82" t="s">
        <v>18</v>
      </c>
      <c r="B25" s="68" t="s">
        <v>17</v>
      </c>
      <c r="C25" s="66">
        <f>VLOOKUP(A25,[1]Mês!$A$4:$J$560,3,FALSE)/1000000</f>
        <v>41.944915000000002</v>
      </c>
      <c r="D25" s="65">
        <f>VLOOKUP(A25,[1]Mês!$A$4:$J$560,5,FALSE)/1000000</f>
        <v>98.477501000000004</v>
      </c>
      <c r="E25" s="11">
        <f>(D25/C25-1)*100</f>
        <v>134.77816321716233</v>
      </c>
      <c r="F25" s="66">
        <f>VLOOKUP(A25,[1]Mês!$A$4:$J$560,4,FALSE)/1000000</f>
        <v>55.599615999999997</v>
      </c>
      <c r="G25" s="65">
        <f>VLOOKUP(A25,[1]Mês!$A$4:$J$560,6,FALSE)/1000000</f>
        <v>164.41532900000001</v>
      </c>
      <c r="H25" s="11">
        <f>(G25/F25-1)*100</f>
        <v>195.71306571613735</v>
      </c>
      <c r="I25" s="66">
        <f>C25/F25*1000</f>
        <v>754.4101563579145</v>
      </c>
      <c r="J25" s="65">
        <f>D25/G25*1000</f>
        <v>598.95571537614956</v>
      </c>
      <c r="K25" s="67">
        <f>(J25/I25-1)*100</f>
        <v>-20.606090688420263</v>
      </c>
      <c r="L25" s="66">
        <f>VLOOKUP(A25,[1]Ano!$A$4:$J$616,3,FALSE)/1000000</f>
        <v>171.407242</v>
      </c>
      <c r="M25" s="65">
        <f>VLOOKUP(A25,[1]Ano!$A$4:$J$616,5,FALSE)/1000000</f>
        <v>255.08407399999999</v>
      </c>
      <c r="N25" s="11">
        <f>(M25/L25-1)*100</f>
        <v>48.817559295423465</v>
      </c>
      <c r="O25" s="66">
        <f>VLOOKUP(A25,[1]Ano!$A$4:$J$616,4,FALSE)/1000000</f>
        <v>240.18453700000001</v>
      </c>
      <c r="P25" s="65">
        <f>VLOOKUP(A25,[1]Ano!$A$4:$J$616,6,FALSE)/1000000</f>
        <v>440.36846200000002</v>
      </c>
      <c r="Q25" s="11">
        <f>(P25/O25-1)*100</f>
        <v>83.345883752708033</v>
      </c>
      <c r="R25" s="66">
        <f>L25/O25*1000</f>
        <v>713.64811465777245</v>
      </c>
      <c r="S25" s="65">
        <f>M25/P25*1000</f>
        <v>579.25145874774284</v>
      </c>
      <c r="T25" s="11">
        <f>(S25/R25-1)*100</f>
        <v>-18.832342319642937</v>
      </c>
      <c r="U25" s="66">
        <f>VLOOKUP(A25,'[1]12 meses'!$A$4:$J$600,3,FALSE)/1000000</f>
        <v>981.95677899999998</v>
      </c>
      <c r="V25" s="65">
        <f>VLOOKUP(A25,'[1]12 meses'!$A$4:$J$600,5,FALSE)/1000000</f>
        <v>1275.1993749999999</v>
      </c>
      <c r="W25" s="11">
        <f>(V25/U25-1)*100</f>
        <v>29.863085857875625</v>
      </c>
      <c r="X25" s="66">
        <f>VLOOKUP(A25,'[1]12 meses'!$A$4:$J$600,4,FALSE)/1000000</f>
        <v>1508.2246620000001</v>
      </c>
      <c r="Y25" s="65">
        <f>VLOOKUP(A25,'[1]12 meses'!$A$4:$J$600,6,FALSE)/1000000</f>
        <v>2339.2738949999998</v>
      </c>
      <c r="Z25" s="11">
        <f>(Y25/X25-1)*100</f>
        <v>55.101156607396717</v>
      </c>
      <c r="AA25" s="66">
        <f>U25/X25*1000</f>
        <v>651.06797663543307</v>
      </c>
      <c r="AB25" s="65">
        <f>V25/Y25*1000</f>
        <v>545.126151206847</v>
      </c>
      <c r="AC25" s="11">
        <f>(AB25/AA25-1)*100</f>
        <v>-16.272006799669157</v>
      </c>
    </row>
    <row r="26" spans="1:29" s="35" customFormat="1" x14ac:dyDescent="0.2">
      <c r="A26" s="61" t="s">
        <v>69</v>
      </c>
      <c r="B26" s="64" t="s">
        <v>68</v>
      </c>
      <c r="C26" s="62">
        <f>VLOOKUP(A26,[1]Mês!$A$4:$J$560,3,FALSE)/1000000</f>
        <v>458.78598099999999</v>
      </c>
      <c r="D26" s="39">
        <f>VLOOKUP(A26,[1]Mês!$A$4:$J$560,5,FALSE)/1000000</f>
        <v>579.382566</v>
      </c>
      <c r="E26" s="38">
        <f>(D26/C26-1)*100</f>
        <v>26.286022240073635</v>
      </c>
      <c r="F26" s="62">
        <f>VLOOKUP(A26,[1]Mês!$A$4:$J$560,4,FALSE)/1000000</f>
        <v>191.39441400000001</v>
      </c>
      <c r="G26" s="39">
        <f>VLOOKUP(A26,[1]Mês!$A$4:$J$560,6,FALSE)/1000000</f>
        <v>250.15982700000001</v>
      </c>
      <c r="H26" s="38">
        <f>(G26/F26-1)*100</f>
        <v>30.703828691677494</v>
      </c>
      <c r="I26" s="62">
        <f>C26/F26*1000</f>
        <v>2397.0709040651518</v>
      </c>
      <c r="J26" s="39">
        <f>D26/G26*1000</f>
        <v>2316.0495949655419</v>
      </c>
      <c r="K26" s="63">
        <f>(J26/I26-1)*100</f>
        <v>-3.3800130385049143</v>
      </c>
      <c r="L26" s="62">
        <f>VLOOKUP(A26,[1]Ano!$A$4:$J$616,3,FALSE)/1000000</f>
        <v>1282.151175</v>
      </c>
      <c r="M26" s="39">
        <f>VLOOKUP(A26,[1]Ano!$A$4:$J$616,5,FALSE)/1000000</f>
        <v>1542.892218</v>
      </c>
      <c r="N26" s="38">
        <f>(M26/L26-1)*100</f>
        <v>20.336216827161579</v>
      </c>
      <c r="O26" s="62">
        <f>VLOOKUP(A26,[1]Ano!$A$4:$J$616,4,FALSE)/1000000</f>
        <v>538.18494499999997</v>
      </c>
      <c r="P26" s="39">
        <f>VLOOKUP(A26,[1]Ano!$A$4:$J$616,6,FALSE)/1000000</f>
        <v>679.22474499999998</v>
      </c>
      <c r="Q26" s="38">
        <f>(P26/O26-1)*100</f>
        <v>26.20656733532374</v>
      </c>
      <c r="R26" s="62">
        <f>L26/O26*1000</f>
        <v>2382.361652647121</v>
      </c>
      <c r="S26" s="39">
        <f>M26/P26*1000</f>
        <v>2271.5488935845528</v>
      </c>
      <c r="T26" s="38">
        <f>(S26/R26-1)*100</f>
        <v>-4.6513827545637483</v>
      </c>
      <c r="U26" s="62">
        <f>VLOOKUP(A26,'[1]12 meses'!$A$4:$J$600,3,FALSE)/1000000</f>
        <v>5085.2002929999999</v>
      </c>
      <c r="V26" s="39">
        <f>VLOOKUP(A26,'[1]12 meses'!$A$4:$J$600,5,FALSE)/1000000</f>
        <v>5790.2607740000003</v>
      </c>
      <c r="W26" s="38">
        <f>(V26/U26-1)*100</f>
        <v>13.864950058516801</v>
      </c>
      <c r="X26" s="62">
        <f>VLOOKUP(A26,'[1]12 meses'!$A$4:$J$600,4,FALSE)/1000000</f>
        <v>2287.2958119999998</v>
      </c>
      <c r="Y26" s="39">
        <f>VLOOKUP(A26,'[1]12 meses'!$A$4:$J$600,6,FALSE)/1000000</f>
        <v>2617.6562490000001</v>
      </c>
      <c r="Z26" s="38">
        <f>(Y26/X26-1)*100</f>
        <v>14.443275560021895</v>
      </c>
      <c r="AA26" s="62">
        <f>U26/X26*1000</f>
        <v>2223.236831161566</v>
      </c>
      <c r="AB26" s="39">
        <f>V26/Y26*1000</f>
        <v>2212.0019678718327</v>
      </c>
      <c r="AC26" s="38">
        <f>(AB26/AA26-1)*100</f>
        <v>-0.50533812377799858</v>
      </c>
    </row>
    <row r="27" spans="1:29" x14ac:dyDescent="0.2">
      <c r="A27" s="55" t="s">
        <v>67</v>
      </c>
      <c r="B27" s="68" t="s">
        <v>66</v>
      </c>
      <c r="C27" s="66">
        <f>VLOOKUP(A27,[1]Mês!$A$4:$J$560,3,FALSE)/1000000</f>
        <v>410.12766800000003</v>
      </c>
      <c r="D27" s="65">
        <f>VLOOKUP(A27,[1]Mês!$A$4:$J$560,5,FALSE)/1000000</f>
        <v>535.549533</v>
      </c>
      <c r="E27" s="11">
        <f>(D27/C27-1)*100</f>
        <v>30.581176249733044</v>
      </c>
      <c r="F27" s="66">
        <f>VLOOKUP(A27,[1]Mês!$A$4:$J$560,4,FALSE)/1000000</f>
        <v>182.615928</v>
      </c>
      <c r="G27" s="65">
        <f>VLOOKUP(A27,[1]Mês!$A$4:$J$560,6,FALSE)/1000000</f>
        <v>241.58910599999999</v>
      </c>
      <c r="H27" s="11">
        <f>(G27/F27-1)*100</f>
        <v>32.293556562054107</v>
      </c>
      <c r="I27" s="66">
        <f>C27/F27*1000</f>
        <v>2245.8482810984597</v>
      </c>
      <c r="J27" s="65">
        <f>D27/G27*1000</f>
        <v>2216.7784875200459</v>
      </c>
      <c r="K27" s="67">
        <f>(J27/I27-1)*100</f>
        <v>-1.2943792251271513</v>
      </c>
      <c r="L27" s="66">
        <f>VLOOKUP(A27,[1]Ano!$A$4:$J$616,3,FALSE)/1000000</f>
        <v>1148.7726190000001</v>
      </c>
      <c r="M27" s="65">
        <f>VLOOKUP(A27,[1]Ano!$A$4:$J$616,5,FALSE)/1000000</f>
        <v>1415.3877239999999</v>
      </c>
      <c r="N27" s="11">
        <f>(M27/L27-1)*100</f>
        <v>23.208692528908536</v>
      </c>
      <c r="O27" s="66">
        <f>VLOOKUP(A27,[1]Ano!$A$4:$J$616,4,FALSE)/1000000</f>
        <v>514.63399600000002</v>
      </c>
      <c r="P27" s="65">
        <f>VLOOKUP(A27,[1]Ano!$A$4:$J$616,6,FALSE)/1000000</f>
        <v>654.56845799999996</v>
      </c>
      <c r="Q27" s="11">
        <f>(P27/O27-1)*100</f>
        <v>27.19106454055553</v>
      </c>
      <c r="R27" s="66">
        <f>L27/O27*1000</f>
        <v>2232.2128501592424</v>
      </c>
      <c r="S27" s="65">
        <f>M27/P27*1000</f>
        <v>2162.3219186647698</v>
      </c>
      <c r="T27" s="11">
        <f>(S27/R27-1)*100</f>
        <v>-3.1310155521005356</v>
      </c>
      <c r="U27" s="66">
        <f>VLOOKUP(A27,'[1]12 meses'!$A$4:$J$600,3,FALSE)/1000000</f>
        <v>4496.3109169999998</v>
      </c>
      <c r="V27" s="65">
        <f>VLOOKUP(A27,'[1]12 meses'!$A$4:$J$600,5,FALSE)/1000000</f>
        <v>5240.3433020000002</v>
      </c>
      <c r="W27" s="11">
        <f>(V27/U27-1)*100</f>
        <v>16.547618675276766</v>
      </c>
      <c r="X27" s="66">
        <f>VLOOKUP(A27,'[1]12 meses'!$A$4:$J$600,4,FALSE)/1000000</f>
        <v>2185.273514</v>
      </c>
      <c r="Y27" s="65">
        <f>VLOOKUP(A27,'[1]12 meses'!$A$4:$J$600,6,FALSE)/1000000</f>
        <v>2512.5378609999998</v>
      </c>
      <c r="Z27" s="11">
        <f>(Y27/X27-1)*100</f>
        <v>14.975898664554975</v>
      </c>
      <c r="AA27" s="66">
        <f>U27/X27*1000</f>
        <v>2057.5506398600869</v>
      </c>
      <c r="AB27" s="65">
        <f>V27/Y27*1000</f>
        <v>2085.6773477293286</v>
      </c>
      <c r="AC27" s="11">
        <f>(AB27/AA27-1)*100</f>
        <v>1.3669995442325611</v>
      </c>
    </row>
    <row r="28" spans="1:29" x14ac:dyDescent="0.2">
      <c r="A28" s="69" t="s">
        <v>65</v>
      </c>
      <c r="B28" s="54" t="s">
        <v>64</v>
      </c>
      <c r="C28" s="52">
        <f>VLOOKUP(A28,[1]Mês!$A$4:$J$560,3,FALSE)/1000000</f>
        <v>43.607323999999998</v>
      </c>
      <c r="D28" s="51">
        <f>VLOOKUP(A28,[1]Mês!$A$4:$J$560,5,FALSE)/1000000</f>
        <v>37.641672999999997</v>
      </c>
      <c r="E28" s="17">
        <f>(D28/C28-1)*100</f>
        <v>-13.680387725694887</v>
      </c>
      <c r="F28" s="52">
        <f>VLOOKUP(A28,[1]Mês!$A$4:$J$560,4,FALSE)/1000000</f>
        <v>7.6451890000000002</v>
      </c>
      <c r="G28" s="51">
        <f>VLOOKUP(A28,[1]Mês!$A$4:$J$560,6,FALSE)/1000000</f>
        <v>7.0638820000000004</v>
      </c>
      <c r="H28" s="17">
        <f>(G28/F28-1)*100</f>
        <v>-7.6035661119692399</v>
      </c>
      <c r="I28" s="52">
        <f>C28/F28*1000</f>
        <v>5703.8909044629236</v>
      </c>
      <c r="J28" s="51">
        <f>D28/G28*1000</f>
        <v>5328.7516694078404</v>
      </c>
      <c r="K28" s="53">
        <f>(J28/I28-1)*100</f>
        <v>-6.5769005988799867</v>
      </c>
      <c r="L28" s="52">
        <f>VLOOKUP(A28,[1]Ano!$A$4:$J$616,3,FALSE)/1000000</f>
        <v>121.14464700000001</v>
      </c>
      <c r="M28" s="51">
        <f>VLOOKUP(A28,[1]Ano!$A$4:$J$616,5,FALSE)/1000000</f>
        <v>112.623465</v>
      </c>
      <c r="N28" s="17">
        <f>(M28/L28-1)*100</f>
        <v>-7.033890651396268</v>
      </c>
      <c r="O28" s="52">
        <f>VLOOKUP(A28,[1]Ano!$A$4:$J$616,4,FALSE)/1000000</f>
        <v>20.791757</v>
      </c>
      <c r="P28" s="51">
        <f>VLOOKUP(A28,[1]Ano!$A$4:$J$616,6,FALSE)/1000000</f>
        <v>20.805406000000001</v>
      </c>
      <c r="Q28" s="17">
        <f>(P28/O28-1)*100</f>
        <v>6.5646207773584209E-2</v>
      </c>
      <c r="R28" s="52">
        <f>L28/O28*1000</f>
        <v>5826.5709338561428</v>
      </c>
      <c r="S28" s="51">
        <f>M28/P28*1000</f>
        <v>5413.1827564432051</v>
      </c>
      <c r="T28" s="17">
        <f>(S28/R28-1)*100</f>
        <v>-7.0948793399370658</v>
      </c>
      <c r="U28" s="52">
        <f>VLOOKUP(A28,'[1]12 meses'!$A$4:$J$600,3,FALSE)/1000000</f>
        <v>529.96213399999999</v>
      </c>
      <c r="V28" s="51">
        <f>VLOOKUP(A28,'[1]12 meses'!$A$4:$J$600,5,FALSE)/1000000</f>
        <v>488.10494699999998</v>
      </c>
      <c r="W28" s="17">
        <f>(V28/U28-1)*100</f>
        <v>-7.8981467381592285</v>
      </c>
      <c r="X28" s="52">
        <f>VLOOKUP(A28,'[1]12 meses'!$A$4:$J$600,4,FALSE)/1000000</f>
        <v>88.712841999999995</v>
      </c>
      <c r="Y28" s="51">
        <f>VLOOKUP(A28,'[1]12 meses'!$A$4:$J$600,6,FALSE)/1000000</f>
        <v>88.732926000000006</v>
      </c>
      <c r="Z28" s="17">
        <f>(Y28/X28-1)*100</f>
        <v>2.2639337831176221E-2</v>
      </c>
      <c r="AA28" s="52">
        <f>U28/X28*1000</f>
        <v>5973.9054916085315</v>
      </c>
      <c r="AB28" s="51">
        <f>V28/Y28*1000</f>
        <v>5500.8323178703695</v>
      </c>
      <c r="AC28" s="17">
        <f>(AB28/AA28-1)*100</f>
        <v>-7.9189932683515263</v>
      </c>
    </row>
    <row r="29" spans="1:29" s="35" customFormat="1" x14ac:dyDescent="0.2">
      <c r="A29" s="64" t="s">
        <v>22</v>
      </c>
      <c r="B29" s="60" t="s">
        <v>21</v>
      </c>
      <c r="C29" s="58">
        <f>VLOOKUP(A29,[1]Mês!$A$4:$J$560,3,FALSE)/1000000</f>
        <v>255.344481</v>
      </c>
      <c r="D29" s="57">
        <f>VLOOKUP(A29,[1]Mês!$A$4:$J$560,5,FALSE)/1000000</f>
        <v>406.05010800000002</v>
      </c>
      <c r="E29" s="56">
        <f>(D29/C29-1)*100</f>
        <v>59.020514721835717</v>
      </c>
      <c r="F29" s="58">
        <f>VLOOKUP(A29,[1]Mês!$A$4:$J$560,4,FALSE)/1000000</f>
        <v>154.96735699999999</v>
      </c>
      <c r="G29" s="57">
        <f>VLOOKUP(A29,[1]Mês!$A$4:$J$560,6,FALSE)/1000000</f>
        <v>239.11025000000001</v>
      </c>
      <c r="H29" s="56">
        <f>(G29/F29-1)*100</f>
        <v>54.297172403863115</v>
      </c>
      <c r="I29" s="58">
        <f>C29/F29*1000</f>
        <v>1647.7307604852551</v>
      </c>
      <c r="J29" s="57">
        <f>D29/G29*1000</f>
        <v>1698.1710654394783</v>
      </c>
      <c r="K29" s="59">
        <f>(J29/I29-1)*100</f>
        <v>3.0611982347995115</v>
      </c>
      <c r="L29" s="58">
        <f>VLOOKUP(A29,[1]Ano!$A$4:$J$616,3,FALSE)/1000000</f>
        <v>1067.330226</v>
      </c>
      <c r="M29" s="57">
        <f>VLOOKUP(A29,[1]Ano!$A$4:$J$616,5,FALSE)/1000000</f>
        <v>1262.0823089999999</v>
      </c>
      <c r="N29" s="56">
        <f>(M29/L29-1)*100</f>
        <v>18.24665677555728</v>
      </c>
      <c r="O29" s="58">
        <f>VLOOKUP(A29,[1]Ano!$A$4:$J$616,4,FALSE)/1000000</f>
        <v>657.22605699999997</v>
      </c>
      <c r="P29" s="57">
        <f>VLOOKUP(A29,[1]Ano!$A$4:$J$616,6,FALSE)/1000000</f>
        <v>773.58317799999998</v>
      </c>
      <c r="Q29" s="56">
        <f>(P29/O29-1)*100</f>
        <v>17.704276901486281</v>
      </c>
      <c r="R29" s="58">
        <f>L29/O29*1000</f>
        <v>1623.9925587734269</v>
      </c>
      <c r="S29" s="57">
        <f>M29/P29*1000</f>
        <v>1631.4758967005355</v>
      </c>
      <c r="T29" s="56">
        <f>(S29/R29-1)*100</f>
        <v>0.46079878178508782</v>
      </c>
      <c r="U29" s="58">
        <f>VLOOKUP(A29,'[1]12 meses'!$A$4:$J$600,3,FALSE)/1000000</f>
        <v>3489.0767059999998</v>
      </c>
      <c r="V29" s="57">
        <f>VLOOKUP(A29,'[1]12 meses'!$A$4:$J$600,5,FALSE)/1000000</f>
        <v>3720.5808780000002</v>
      </c>
      <c r="W29" s="56">
        <f>(V29/U29-1)*100</f>
        <v>6.6351127105315211</v>
      </c>
      <c r="X29" s="58">
        <f>VLOOKUP(A29,'[1]12 meses'!$A$4:$J$600,4,FALSE)/1000000</f>
        <v>2054.0234289999999</v>
      </c>
      <c r="Y29" s="57">
        <f>VLOOKUP(A29,'[1]12 meses'!$A$4:$J$600,6,FALSE)/1000000</f>
        <v>2379.722546</v>
      </c>
      <c r="Z29" s="56">
        <f>(Y29/X29-1)*100</f>
        <v>15.856640795892307</v>
      </c>
      <c r="AA29" s="58">
        <f>U29/X29*1000</f>
        <v>1698.6547751788084</v>
      </c>
      <c r="AB29" s="57">
        <f>V29/Y29*1000</f>
        <v>1563.4515394468176</v>
      </c>
      <c r="AC29" s="56">
        <f>(AB29/AA29-1)*100</f>
        <v>-7.9594298799035679</v>
      </c>
    </row>
    <row r="30" spans="1:29" x14ac:dyDescent="0.2">
      <c r="A30" s="69"/>
      <c r="B30" s="54" t="s">
        <v>63</v>
      </c>
      <c r="C30" s="52">
        <f>[1]Mês!M8/1000000</f>
        <v>222.28094100000001</v>
      </c>
      <c r="D30" s="51">
        <f>[1]Mês!O8/1000000</f>
        <v>370.749548</v>
      </c>
      <c r="E30" s="17">
        <f>(D30/C30-1)*100</f>
        <v>66.793224075832924</v>
      </c>
      <c r="F30" s="52">
        <f>[1]Mês!N8/1000000</f>
        <v>140.32328899999999</v>
      </c>
      <c r="G30" s="51">
        <f>[1]Mês!P8/1000000</f>
        <v>221.94814099999999</v>
      </c>
      <c r="H30" s="17">
        <f>(G30/F30-1)*100</f>
        <v>58.169141118121878</v>
      </c>
      <c r="I30" s="52">
        <f>C30/F30*1000</f>
        <v>1584.0630773698585</v>
      </c>
      <c r="J30" s="51">
        <f>D30/G30*1000</f>
        <v>1670.4332207044708</v>
      </c>
      <c r="K30" s="53">
        <f>(J30/I30-1)*100</f>
        <v>5.4524434391854726</v>
      </c>
      <c r="L30" s="52">
        <f>[1]Ano!M8/1000000</f>
        <v>975.45539900000006</v>
      </c>
      <c r="M30" s="51">
        <f>[1]Ano!O8/1000000</f>
        <v>1173.47108</v>
      </c>
      <c r="N30" s="17">
        <f>(M30/L30-1)*100</f>
        <v>20.299819059179768</v>
      </c>
      <c r="O30" s="52">
        <f>[1]Ano!N8/1000000</f>
        <v>619.08427900000004</v>
      </c>
      <c r="P30" s="51">
        <f>[1]Ano!P8/1000000</f>
        <v>731.37177399999996</v>
      </c>
      <c r="Q30" s="17">
        <f>(P30/O30-1)*100</f>
        <v>18.137675080584614</v>
      </c>
      <c r="R30" s="52">
        <f>L30/O30*1000</f>
        <v>1575.642335120579</v>
      </c>
      <c r="S30" s="51">
        <f>M30/P30*1000</f>
        <v>1604.4795844144787</v>
      </c>
      <c r="T30" s="17">
        <f>(S30/R30-1)*100</f>
        <v>1.8301900533596038</v>
      </c>
      <c r="U30" s="52">
        <f>'[1]12 meses'!M8/1000000</f>
        <v>3082.2565829999999</v>
      </c>
      <c r="V30" s="51">
        <f>'[1]12 meses'!O8/1000000</f>
        <v>3425.0004650000001</v>
      </c>
      <c r="W30" s="17">
        <f>(V30/U30-1)*100</f>
        <v>11.119901045564596</v>
      </c>
      <c r="X30" s="52">
        <f>'[1]12 meses'!N8/1000000</f>
        <v>1920.1069359999999</v>
      </c>
      <c r="Y30" s="51">
        <f>'[1]12 meses'!P8/1000000</f>
        <v>2237.723395</v>
      </c>
      <c r="Z30" s="17">
        <f>(Y30/X30-1)*100</f>
        <v>16.541602607908089</v>
      </c>
      <c r="AA30" s="52">
        <f>U30/X30*1000</f>
        <v>1605.2525644332134</v>
      </c>
      <c r="AB30" s="51">
        <f>V30/Y30*1000</f>
        <v>1530.5736502790596</v>
      </c>
      <c r="AC30" s="17">
        <f>(AB30/AA30-1)*100</f>
        <v>-4.652159779014065</v>
      </c>
    </row>
    <row r="31" spans="1:29" s="35" customFormat="1" x14ac:dyDescent="0.2">
      <c r="A31" s="64" t="s">
        <v>62</v>
      </c>
      <c r="B31" s="60" t="s">
        <v>61</v>
      </c>
      <c r="C31" s="58">
        <f>VLOOKUP(A31,[1]Mês!$A$4:$J$560,3,FALSE)/1000000</f>
        <v>123.6837</v>
      </c>
      <c r="D31" s="57">
        <f>VLOOKUP(A31,[1]Mês!$A$4:$J$560,5,FALSE)/1000000</f>
        <v>133.09546</v>
      </c>
      <c r="E31" s="56">
        <f>(D31/C31-1)*100</f>
        <v>7.6095394946949391</v>
      </c>
      <c r="F31" s="58">
        <f>VLOOKUP(A31,[1]Mês!$A$4:$J$560,4,FALSE)/1000000</f>
        <v>36.832113999999997</v>
      </c>
      <c r="G31" s="57">
        <f>VLOOKUP(A31,[1]Mês!$A$4:$J$560,6,FALSE)/1000000</f>
        <v>48.937327000000003</v>
      </c>
      <c r="H31" s="56">
        <f>(G31/F31-1)*100</f>
        <v>32.865919669992351</v>
      </c>
      <c r="I31" s="58">
        <f>C31/F31*1000</f>
        <v>3358.0396715757342</v>
      </c>
      <c r="J31" s="57">
        <f>D31/G31*1000</f>
        <v>2719.712500848279</v>
      </c>
      <c r="K31" s="59">
        <f>(J31/I31-1)*100</f>
        <v>-19.00892285849396</v>
      </c>
      <c r="L31" s="58">
        <f>VLOOKUP(A31,[1]Ano!$A$4:$J$616,3,FALSE)/1000000</f>
        <v>351.847309</v>
      </c>
      <c r="M31" s="57">
        <f>VLOOKUP(A31,[1]Ano!$A$4:$J$616,5,FALSE)/1000000</f>
        <v>418.39881700000001</v>
      </c>
      <c r="N31" s="56">
        <f>(M31/L31-1)*100</f>
        <v>18.914883330825759</v>
      </c>
      <c r="O31" s="58">
        <f>VLOOKUP(A31,[1]Ano!$A$4:$J$616,4,FALSE)/1000000</f>
        <v>94.353261000000003</v>
      </c>
      <c r="P31" s="57">
        <f>VLOOKUP(A31,[1]Ano!$A$4:$J$616,6,FALSE)/1000000</f>
        <v>134.31448</v>
      </c>
      <c r="Q31" s="56">
        <f>(P31/O31-1)*100</f>
        <v>42.352769344135325</v>
      </c>
      <c r="R31" s="58">
        <f>L31/O31*1000</f>
        <v>3729.0423804218062</v>
      </c>
      <c r="S31" s="57">
        <f>M31/P31*1000</f>
        <v>3115.0685838191084</v>
      </c>
      <c r="T31" s="56">
        <f>(S31/R31-1)*100</f>
        <v>-16.464650544766634</v>
      </c>
      <c r="U31" s="58">
        <f>VLOOKUP(A31,'[1]12 meses'!$A$4:$J$600,3,FALSE)/1000000</f>
        <v>1935.4445049999999</v>
      </c>
      <c r="V31" s="57">
        <f>VLOOKUP(A31,'[1]12 meses'!$A$4:$J$600,5,FALSE)/1000000</f>
        <v>1704.730691</v>
      </c>
      <c r="W31" s="56">
        <f>(V31/U31-1)*100</f>
        <v>-11.920456174484839</v>
      </c>
      <c r="X31" s="58">
        <f>VLOOKUP(A31,'[1]12 meses'!$A$4:$J$600,4,FALSE)/1000000</f>
        <v>511.59386799999999</v>
      </c>
      <c r="Y31" s="57">
        <f>VLOOKUP(A31,'[1]12 meses'!$A$4:$J$600,6,FALSE)/1000000</f>
        <v>554.24884799999995</v>
      </c>
      <c r="Z31" s="56">
        <f>(Y31/X31-1)*100</f>
        <v>8.3376644381515383</v>
      </c>
      <c r="AA31" s="58">
        <f>U31/X31*1000</f>
        <v>3783.1659565552104</v>
      </c>
      <c r="AB31" s="57">
        <f>V31/Y31*1000</f>
        <v>3075.7496333127247</v>
      </c>
      <c r="AC31" s="56">
        <f>(AB31/AA31-1)*100</f>
        <v>-18.699056064847575</v>
      </c>
    </row>
    <row r="32" spans="1:29" s="35" customFormat="1" x14ac:dyDescent="0.2">
      <c r="A32" s="61" t="s">
        <v>60</v>
      </c>
      <c r="B32" s="64" t="s">
        <v>59</v>
      </c>
      <c r="C32" s="62">
        <f>VLOOKUP(A32,[1]Mês!$A$4:$J$560,3,FALSE)/1000000</f>
        <v>146.20716400000001</v>
      </c>
      <c r="D32" s="39">
        <f>VLOOKUP(A32,[1]Mês!$A$4:$J$560,5,FALSE)/1000000</f>
        <v>164.12903800000001</v>
      </c>
      <c r="E32" s="38">
        <f>(D32/C32-1)*100</f>
        <v>12.25786309622967</v>
      </c>
      <c r="F32" s="62">
        <f>VLOOKUP(A32,[1]Mês!$A$4:$J$560,4,FALSE)/1000000</f>
        <v>168.58170899999999</v>
      </c>
      <c r="G32" s="39">
        <f>VLOOKUP(A32,[1]Mês!$A$4:$J$560,6,FALSE)/1000000</f>
        <v>203.49899099999999</v>
      </c>
      <c r="H32" s="38">
        <f>(G32/F32-1)*100</f>
        <v>20.712378707704282</v>
      </c>
      <c r="I32" s="62">
        <f>C32/F32*1000</f>
        <v>867.27774245069497</v>
      </c>
      <c r="J32" s="39">
        <f>D32/G32*1000</f>
        <v>806.53489824920075</v>
      </c>
      <c r="K32" s="63">
        <f>(J32/I32-1)*100</f>
        <v>-7.0038513878900144</v>
      </c>
      <c r="L32" s="62">
        <f>VLOOKUP(A32,[1]Ano!$A$4:$J$616,3,FALSE)/1000000</f>
        <v>391.159693</v>
      </c>
      <c r="M32" s="39">
        <f>VLOOKUP(A32,[1]Ano!$A$4:$J$616,5,FALSE)/1000000</f>
        <v>425.009818</v>
      </c>
      <c r="N32" s="38">
        <f>(M32/L32-1)*100</f>
        <v>8.6537865750907059</v>
      </c>
      <c r="O32" s="62">
        <f>VLOOKUP(A32,[1]Ano!$A$4:$J$616,4,FALSE)/1000000</f>
        <v>484.278841</v>
      </c>
      <c r="P32" s="39">
        <f>VLOOKUP(A32,[1]Ano!$A$4:$J$616,6,FALSE)/1000000</f>
        <v>548.84453399999995</v>
      </c>
      <c r="Q32" s="38">
        <f>(P32/O32-1)*100</f>
        <v>13.33233821793176</v>
      </c>
      <c r="R32" s="62">
        <f>L32/O32*1000</f>
        <v>807.71584443434324</v>
      </c>
      <c r="S32" s="39">
        <f>M32/P32*1000</f>
        <v>774.37196085840958</v>
      </c>
      <c r="T32" s="38">
        <f>(S32/R32-1)*100</f>
        <v>-4.128170049615032</v>
      </c>
      <c r="U32" s="62">
        <f>VLOOKUP(A32,'[1]12 meses'!$A$4:$J$600,3,FALSE)/1000000</f>
        <v>2032.8124339999999</v>
      </c>
      <c r="V32" s="39">
        <f>VLOOKUP(A32,'[1]12 meses'!$A$4:$J$600,5,FALSE)/1000000</f>
        <v>1637.1800390000001</v>
      </c>
      <c r="W32" s="38">
        <f>(V32/U32-1)*100</f>
        <v>-19.462316757946386</v>
      </c>
      <c r="X32" s="62">
        <f>VLOOKUP(A32,'[1]12 meses'!$A$4:$J$600,4,FALSE)/1000000</f>
        <v>2302.1840499999998</v>
      </c>
      <c r="Y32" s="39">
        <f>VLOOKUP(A32,'[1]12 meses'!$A$4:$J$600,6,FALSE)/1000000</f>
        <v>2228.6636709999998</v>
      </c>
      <c r="Z32" s="38">
        <f>(Y32/X32-1)*100</f>
        <v>-3.1935057060272887</v>
      </c>
      <c r="AA32" s="62">
        <f>U32/X32*1000</f>
        <v>882.99301439430963</v>
      </c>
      <c r="AB32" s="39">
        <f>V32/Y32*1000</f>
        <v>734.60166300705146</v>
      </c>
      <c r="AC32" s="38">
        <f>(AB32/AA32-1)*100</f>
        <v>-16.805495509955691</v>
      </c>
    </row>
    <row r="33" spans="1:29" s="35" customFormat="1" x14ac:dyDescent="0.2">
      <c r="A33" s="64" t="s">
        <v>58</v>
      </c>
      <c r="B33" s="60" t="s">
        <v>57</v>
      </c>
      <c r="C33" s="58">
        <f>VLOOKUP(A33,[1]Mês!$A$4:$J$560,3,FALSE)/1000000</f>
        <v>126.066939</v>
      </c>
      <c r="D33" s="57">
        <f>VLOOKUP(A33,[1]Mês!$A$4:$J$560,5,FALSE)/1000000</f>
        <v>137.02889400000001</v>
      </c>
      <c r="E33" s="56">
        <f>(D33/C33-1)*100</f>
        <v>8.6953447802837545</v>
      </c>
      <c r="F33" s="58">
        <f>VLOOKUP(A33,[1]Mês!$A$4:$J$560,4,FALSE)/1000000</f>
        <v>38.497726</v>
      </c>
      <c r="G33" s="57">
        <f>VLOOKUP(A33,[1]Mês!$A$4:$J$560,6,FALSE)/1000000</f>
        <v>35.246954000000002</v>
      </c>
      <c r="H33" s="56">
        <f>(G33/F33-1)*100</f>
        <v>-8.444062384360052</v>
      </c>
      <c r="I33" s="58">
        <f>C33/F33*1000</f>
        <v>3274.6593655947368</v>
      </c>
      <c r="J33" s="57">
        <f>D33/G33*1000</f>
        <v>3887.6804503447306</v>
      </c>
      <c r="K33" s="59">
        <f>(J33/I33-1)*100</f>
        <v>18.720148153139537</v>
      </c>
      <c r="L33" s="58">
        <f>VLOOKUP(A33,[1]Ano!$A$4:$J$616,3,FALSE)/1000000</f>
        <v>371.749078</v>
      </c>
      <c r="M33" s="57">
        <f>VLOOKUP(A33,[1]Ano!$A$4:$J$616,5,FALSE)/1000000</f>
        <v>395.75650000000002</v>
      </c>
      <c r="N33" s="56">
        <f>(M33/L33-1)*100</f>
        <v>6.4579641001826449</v>
      </c>
      <c r="O33" s="58">
        <f>VLOOKUP(A33,[1]Ano!$A$4:$J$616,4,FALSE)/1000000</f>
        <v>121.252664</v>
      </c>
      <c r="P33" s="57">
        <f>VLOOKUP(A33,[1]Ano!$A$4:$J$616,6,FALSE)/1000000</f>
        <v>113.474141</v>
      </c>
      <c r="Q33" s="56">
        <f>(P33/O33-1)*100</f>
        <v>-6.415135753223522</v>
      </c>
      <c r="R33" s="58">
        <f>L33/O33*1000</f>
        <v>3065.904415922771</v>
      </c>
      <c r="S33" s="57">
        <f>M33/P33*1000</f>
        <v>3487.6360068678555</v>
      </c>
      <c r="T33" s="56">
        <f>(S33/R33-1)*100</f>
        <v>13.755536172452798</v>
      </c>
      <c r="U33" s="58">
        <f>VLOOKUP(A33,'[1]12 meses'!$A$4:$J$600,3,FALSE)/1000000</f>
        <v>1500.6311559999999</v>
      </c>
      <c r="V33" s="57">
        <f>VLOOKUP(A33,'[1]12 meses'!$A$4:$J$600,5,FALSE)/1000000</f>
        <v>1273.538294</v>
      </c>
      <c r="W33" s="56">
        <f>(V33/U33-1)*100</f>
        <v>-15.133156544965132</v>
      </c>
      <c r="X33" s="58">
        <f>VLOOKUP(A33,'[1]12 meses'!$A$4:$J$600,4,FALSE)/1000000</f>
        <v>476.10355299999998</v>
      </c>
      <c r="Y33" s="57">
        <f>VLOOKUP(A33,'[1]12 meses'!$A$4:$J$600,6,FALSE)/1000000</f>
        <v>464.73170199999998</v>
      </c>
      <c r="Z33" s="56">
        <f>(Y33/X33-1)*100</f>
        <v>-2.3885247081951499</v>
      </c>
      <c r="AA33" s="58">
        <f>U33/X33*1000</f>
        <v>3151.900771469353</v>
      </c>
      <c r="AB33" s="57">
        <f>V33/Y33*1000</f>
        <v>2740.3731841818703</v>
      </c>
      <c r="AC33" s="56">
        <f>(AB33/AA33-1)*100</f>
        <v>-13.056489309961261</v>
      </c>
    </row>
    <row r="34" spans="1:29" s="35" customFormat="1" x14ac:dyDescent="0.2">
      <c r="A34" s="61" t="s">
        <v>56</v>
      </c>
      <c r="B34" s="64" t="s">
        <v>55</v>
      </c>
      <c r="C34" s="62">
        <f>VLOOKUP(A34,[1]Mês!$A$4:$J$560,3,FALSE)/1000000</f>
        <v>70.287891999999999</v>
      </c>
      <c r="D34" s="39">
        <f>VLOOKUP(A34,[1]Mês!$A$4:$J$560,5,FALSE)/1000000</f>
        <v>86.841007000000005</v>
      </c>
      <c r="E34" s="38">
        <f>(D34/C34-1)*100</f>
        <v>23.550450197026841</v>
      </c>
      <c r="F34" s="62">
        <f>VLOOKUP(A34,[1]Mês!$A$4:$J$560,4,FALSE)/1000000</f>
        <v>73.726693999999995</v>
      </c>
      <c r="G34" s="39">
        <f>VLOOKUP(A34,[1]Mês!$A$4:$J$560,6,FALSE)/1000000</f>
        <v>91.769037999999995</v>
      </c>
      <c r="H34" s="38">
        <f>(G34/F34-1)*100</f>
        <v>24.471928715534162</v>
      </c>
      <c r="I34" s="62">
        <f>C34/F34*1000</f>
        <v>953.35743658870695</v>
      </c>
      <c r="J34" s="39">
        <f>D34/G34*1000</f>
        <v>946.29963321616174</v>
      </c>
      <c r="K34" s="63">
        <f>(J34/I34-1)*100</f>
        <v>-0.74031030772669926</v>
      </c>
      <c r="L34" s="62">
        <f>VLOOKUP(A34,[1]Ano!$A$4:$J$616,3,FALSE)/1000000</f>
        <v>203.61803900000001</v>
      </c>
      <c r="M34" s="39">
        <f>VLOOKUP(A34,[1]Ano!$A$4:$J$616,5,FALSE)/1000000</f>
        <v>218.977847</v>
      </c>
      <c r="N34" s="38">
        <f>(M34/L34-1)*100</f>
        <v>7.5434416692324424</v>
      </c>
      <c r="O34" s="62">
        <f>VLOOKUP(A34,[1]Ano!$A$4:$J$616,4,FALSE)/1000000</f>
        <v>236.88027399999999</v>
      </c>
      <c r="P34" s="39">
        <f>VLOOKUP(A34,[1]Ano!$A$4:$J$616,6,FALSE)/1000000</f>
        <v>252.13123999999999</v>
      </c>
      <c r="Q34" s="38">
        <f>(P34/O34-1)*100</f>
        <v>6.4382591857353288</v>
      </c>
      <c r="R34" s="62">
        <f>L34/O34*1000</f>
        <v>859.58208153710598</v>
      </c>
      <c r="S34" s="39">
        <f>M34/P34*1000</f>
        <v>868.50739717934198</v>
      </c>
      <c r="T34" s="38">
        <f>(S34/R34-1)*100</f>
        <v>1.0383319794516677</v>
      </c>
      <c r="U34" s="62">
        <f>VLOOKUP(A34,'[1]12 meses'!$A$4:$J$600,3,FALSE)/1000000</f>
        <v>991.84557400000006</v>
      </c>
      <c r="V34" s="39">
        <f>VLOOKUP(A34,'[1]12 meses'!$A$4:$J$600,5,FALSE)/1000000</f>
        <v>1022.558282</v>
      </c>
      <c r="W34" s="38">
        <f>(V34/U34-1)*100</f>
        <v>3.0965211525962655</v>
      </c>
      <c r="X34" s="62">
        <f>VLOOKUP(A34,'[1]12 meses'!$A$4:$J$600,4,FALSE)/1000000</f>
        <v>992.69185300000004</v>
      </c>
      <c r="Y34" s="39">
        <f>VLOOKUP(A34,'[1]12 meses'!$A$4:$J$600,6,FALSE)/1000000</f>
        <v>1069.3547410000001</v>
      </c>
      <c r="Z34" s="38">
        <f>(Y34/X34-1)*100</f>
        <v>7.7227276287518798</v>
      </c>
      <c r="AA34" s="62">
        <f>U34/X34*1000</f>
        <v>999.14749073698704</v>
      </c>
      <c r="AB34" s="39">
        <f>V34/Y34*1000</f>
        <v>956.23860146143943</v>
      </c>
      <c r="AC34" s="38">
        <f>(AB34/AA34-1)*100</f>
        <v>-4.2945500712709972</v>
      </c>
    </row>
    <row r="35" spans="1:29" s="35" customFormat="1" x14ac:dyDescent="0.2">
      <c r="A35" s="64" t="s">
        <v>54</v>
      </c>
      <c r="B35" s="60" t="s">
        <v>53</v>
      </c>
      <c r="C35" s="58">
        <f>VLOOKUP(A35,[1]Mês!$A$4:$J$560,3,FALSE)/1000000</f>
        <v>31.176680000000001</v>
      </c>
      <c r="D35" s="57">
        <f>VLOOKUP(A35,[1]Mês!$A$4:$J$560,5,FALSE)/1000000</f>
        <v>16.100660000000001</v>
      </c>
      <c r="E35" s="56">
        <f>(D35/C35-1)*100</f>
        <v>-48.356720471839843</v>
      </c>
      <c r="F35" s="58">
        <f>VLOOKUP(A35,[1]Mês!$A$4:$J$560,4,FALSE)/1000000</f>
        <v>11.098367</v>
      </c>
      <c r="G35" s="57">
        <f>VLOOKUP(A35,[1]Mês!$A$4:$J$560,6,FALSE)/1000000</f>
        <v>2.8454440000000001</v>
      </c>
      <c r="H35" s="56">
        <f>(G35/F35-1)*100</f>
        <v>-74.361597521509239</v>
      </c>
      <c r="I35" s="58">
        <f>C35/F35*1000</f>
        <v>2809.1231800137807</v>
      </c>
      <c r="J35" s="57">
        <f>D35/G35*1000</f>
        <v>5658.3998841657049</v>
      </c>
      <c r="K35" s="59">
        <f>(J35/I35-1)*100</f>
        <v>101.42939705968845</v>
      </c>
      <c r="L35" s="58">
        <f>VLOOKUP(A35,[1]Ano!$A$4:$J$616,3,FALSE)/1000000</f>
        <v>57.218988000000003</v>
      </c>
      <c r="M35" s="57">
        <f>VLOOKUP(A35,[1]Ano!$A$4:$J$616,5,FALSE)/1000000</f>
        <v>31.635096000000001</v>
      </c>
      <c r="N35" s="56">
        <f>(M35/L35-1)*100</f>
        <v>-44.71224132800112</v>
      </c>
      <c r="O35" s="58">
        <f>VLOOKUP(A35,[1]Ano!$A$4:$J$616,4,FALSE)/1000000</f>
        <v>18.556204000000001</v>
      </c>
      <c r="P35" s="57">
        <f>VLOOKUP(A35,[1]Ano!$A$4:$J$616,6,FALSE)/1000000</f>
        <v>3.0605579999999999</v>
      </c>
      <c r="Q35" s="56">
        <f>(P35/O35-1)*100</f>
        <v>-83.506551232137781</v>
      </c>
      <c r="R35" s="58">
        <f>L35/O35*1000</f>
        <v>3083.5502778477753</v>
      </c>
      <c r="S35" s="57">
        <f>M35/P35*1000</f>
        <v>10336.381797044853</v>
      </c>
      <c r="T35" s="56">
        <f>(S35/R35-1)*100</f>
        <v>235.21041869501587</v>
      </c>
      <c r="U35" s="58">
        <f>VLOOKUP(A35,'[1]12 meses'!$A$4:$J$600,3,FALSE)/1000000</f>
        <v>415.81454300000001</v>
      </c>
      <c r="V35" s="57">
        <f>VLOOKUP(A35,'[1]12 meses'!$A$4:$J$600,5,FALSE)/1000000</f>
        <v>278.60920900000002</v>
      </c>
      <c r="W35" s="56">
        <f>(V35/U35-1)*100</f>
        <v>-32.996761731828116</v>
      </c>
      <c r="X35" s="58">
        <f>VLOOKUP(A35,'[1]12 meses'!$A$4:$J$600,4,FALSE)/1000000</f>
        <v>162.02291099999999</v>
      </c>
      <c r="Y35" s="57">
        <f>VLOOKUP(A35,'[1]12 meses'!$A$4:$J$600,6,FALSE)/1000000</f>
        <v>96.567030000000003</v>
      </c>
      <c r="Z35" s="56">
        <f>(Y35/X35-1)*100</f>
        <v>-40.399151327431703</v>
      </c>
      <c r="AA35" s="58">
        <f>U35/X35*1000</f>
        <v>2566.3934836968833</v>
      </c>
      <c r="AB35" s="57">
        <f>V35/Y35*1000</f>
        <v>2885.1380124251518</v>
      </c>
      <c r="AC35" s="56">
        <f>(AB35/AA35-1)*100</f>
        <v>12.41993991775252</v>
      </c>
    </row>
    <row r="36" spans="1:29" s="35" customFormat="1" x14ac:dyDescent="0.2">
      <c r="A36" s="61" t="s">
        <v>52</v>
      </c>
      <c r="B36" s="64" t="s">
        <v>51</v>
      </c>
      <c r="C36" s="62">
        <f>VLOOKUP(A36,[1]Mês!$A$4:$J$560,3,FALSE)/1000000</f>
        <v>30.302668000000001</v>
      </c>
      <c r="D36" s="39">
        <f>VLOOKUP(A36,[1]Mês!$A$4:$J$560,5,FALSE)/1000000</f>
        <v>33.128287999999998</v>
      </c>
      <c r="E36" s="38">
        <f>(D36/C36-1)*100</f>
        <v>9.3246574856048916</v>
      </c>
      <c r="F36" s="62">
        <f>VLOOKUP(A36,[1]Mês!$A$4:$J$560,4,FALSE)/1000000</f>
        <v>7.4977010000000002</v>
      </c>
      <c r="G36" s="39">
        <f>VLOOKUP(A36,[1]Mês!$A$4:$J$560,6,FALSE)/1000000</f>
        <v>8.7106709999999996</v>
      </c>
      <c r="H36" s="38">
        <f>(G36/F36-1)*100</f>
        <v>16.177892396615977</v>
      </c>
      <c r="I36" s="62">
        <f>C36/F36*1000</f>
        <v>4041.5946168032042</v>
      </c>
      <c r="J36" s="39">
        <f>D36/G36*1000</f>
        <v>3803.184393027816</v>
      </c>
      <c r="K36" s="63">
        <f>(J36/I36-1)*100</f>
        <v>-5.8989148190217167</v>
      </c>
      <c r="L36" s="62">
        <f>VLOOKUP(A36,[1]Ano!$A$4:$J$616,3,FALSE)/1000000</f>
        <v>75.672411999999994</v>
      </c>
      <c r="M36" s="39">
        <f>VLOOKUP(A36,[1]Ano!$A$4:$J$616,5,FALSE)/1000000</f>
        <v>85.889770999999996</v>
      </c>
      <c r="N36" s="38">
        <f>(M36/L36-1)*100</f>
        <v>13.502092413811262</v>
      </c>
      <c r="O36" s="62">
        <f>VLOOKUP(A36,[1]Ano!$A$4:$J$616,4,FALSE)/1000000</f>
        <v>18.666032000000001</v>
      </c>
      <c r="P36" s="39">
        <f>VLOOKUP(A36,[1]Ano!$A$4:$J$616,6,FALSE)/1000000</f>
        <v>21.987867999999999</v>
      </c>
      <c r="Q36" s="38">
        <f>(P36/O36-1)*100</f>
        <v>17.796155069272345</v>
      </c>
      <c r="R36" s="62">
        <f>L36/O36*1000</f>
        <v>4054.0170508654433</v>
      </c>
      <c r="S36" s="39">
        <f>M36/P36*1000</f>
        <v>3906.2346108317552</v>
      </c>
      <c r="T36" s="38">
        <f>(S36/R36-1)*100</f>
        <v>-3.6453334601081577</v>
      </c>
      <c r="U36" s="62">
        <f>VLOOKUP(A36,'[1]12 meses'!$A$4:$J$600,3,FALSE)/1000000</f>
        <v>301.69531699999999</v>
      </c>
      <c r="V36" s="39">
        <f>VLOOKUP(A36,'[1]12 meses'!$A$4:$J$600,5,FALSE)/1000000</f>
        <v>313.22375599999998</v>
      </c>
      <c r="W36" s="38">
        <f>(V36/U36-1)*100</f>
        <v>3.8212190744743912</v>
      </c>
      <c r="X36" s="62">
        <f>VLOOKUP(A36,'[1]12 meses'!$A$4:$J$600,4,FALSE)/1000000</f>
        <v>77.585098000000002</v>
      </c>
      <c r="Y36" s="39">
        <f>VLOOKUP(A36,'[1]12 meses'!$A$4:$J$600,6,FALSE)/1000000</f>
        <v>82.741093000000006</v>
      </c>
      <c r="Z36" s="38">
        <f>(Y36/X36-1)*100</f>
        <v>6.6455996485304425</v>
      </c>
      <c r="AA36" s="62">
        <f>U36/X36*1000</f>
        <v>3888.572996324629</v>
      </c>
      <c r="AB36" s="39">
        <f>V36/Y36*1000</f>
        <v>3785.5888125625797</v>
      </c>
      <c r="AC36" s="38">
        <f>(AB36/AA36-1)*100</f>
        <v>-2.648379851924787</v>
      </c>
    </row>
    <row r="37" spans="1:29" s="35" customFormat="1" x14ac:dyDescent="0.2">
      <c r="A37" s="64" t="s">
        <v>34</v>
      </c>
      <c r="B37" s="60" t="s">
        <v>33</v>
      </c>
      <c r="C37" s="58">
        <f>VLOOKUP(A37,[1]Mês!$A$4:$J$560,3,FALSE)/1000000</f>
        <v>11.439833999999999</v>
      </c>
      <c r="D37" s="57">
        <f>VLOOKUP(A37,[1]Mês!$A$4:$J$560,5,FALSE)/1000000</f>
        <v>17.273755000000001</v>
      </c>
      <c r="E37" s="56">
        <f>(D37/C37-1)*100</f>
        <v>50.996552922009201</v>
      </c>
      <c r="F37" s="58">
        <f>VLOOKUP(A37,[1]Mês!$A$4:$J$560,4,FALSE)/1000000</f>
        <v>2.6817500000000001</v>
      </c>
      <c r="G37" s="57">
        <f>VLOOKUP(A37,[1]Mês!$A$4:$J$560,6,FALSE)/1000000</f>
        <v>3.8387760000000002</v>
      </c>
      <c r="H37" s="56">
        <f>(G37/F37-1)*100</f>
        <v>43.144439265405055</v>
      </c>
      <c r="I37" s="58">
        <f>C37/F37*1000</f>
        <v>4265.809266337279</v>
      </c>
      <c r="J37" s="57">
        <f>D37/G37*1000</f>
        <v>4499.8080117204026</v>
      </c>
      <c r="K37" s="59">
        <f>(J37/I37-1)*100</f>
        <v>5.4854479132406375</v>
      </c>
      <c r="L37" s="58">
        <f>VLOOKUP(A37,[1]Ano!$A$4:$J$616,3,FALSE)/1000000</f>
        <v>45.980871</v>
      </c>
      <c r="M37" s="57">
        <f>VLOOKUP(A37,[1]Ano!$A$4:$J$616,5,FALSE)/1000000</f>
        <v>48.991084000000001</v>
      </c>
      <c r="N37" s="56">
        <f>(M37/L37-1)*100</f>
        <v>6.5466637202240108</v>
      </c>
      <c r="O37" s="58">
        <f>VLOOKUP(A37,[1]Ano!$A$4:$J$616,4,FALSE)/1000000</f>
        <v>10.638256999999999</v>
      </c>
      <c r="P37" s="57">
        <f>VLOOKUP(A37,[1]Ano!$A$4:$J$616,6,FALSE)/1000000</f>
        <v>10.30799</v>
      </c>
      <c r="Q37" s="56">
        <f>(P37/O37-1)*100</f>
        <v>-3.1045217275724735</v>
      </c>
      <c r="R37" s="58">
        <f>L37/O37*1000</f>
        <v>4322.2184799633997</v>
      </c>
      <c r="S37" s="57">
        <f>M37/P37*1000</f>
        <v>4752.7290965551965</v>
      </c>
      <c r="T37" s="56">
        <f>(S37/R37-1)*100</f>
        <v>9.9604084936363968</v>
      </c>
      <c r="U37" s="58">
        <f>VLOOKUP(A37,'[1]12 meses'!$A$4:$J$600,3,FALSE)/1000000</f>
        <v>301.24300299999999</v>
      </c>
      <c r="V37" s="57">
        <f>VLOOKUP(A37,'[1]12 meses'!$A$4:$J$600,5,FALSE)/1000000</f>
        <v>263.17360600000001</v>
      </c>
      <c r="W37" s="56">
        <f>(V37/U37-1)*100</f>
        <v>-12.637437756521097</v>
      </c>
      <c r="X37" s="58">
        <f>VLOOKUP(A37,'[1]12 meses'!$A$4:$J$600,4,FALSE)/1000000</f>
        <v>46.146909999999998</v>
      </c>
      <c r="Y37" s="57">
        <f>VLOOKUP(A37,'[1]12 meses'!$A$4:$J$600,6,FALSE)/1000000</f>
        <v>46.472766999999997</v>
      </c>
      <c r="Z37" s="56">
        <f>(Y37/X37-1)*100</f>
        <v>0.70612961951297404</v>
      </c>
      <c r="AA37" s="58">
        <f>U37/X37*1000</f>
        <v>6527.9127681571745</v>
      </c>
      <c r="AB37" s="57">
        <f>V37/Y37*1000</f>
        <v>5662.9639892111445</v>
      </c>
      <c r="AC37" s="56">
        <f>(AB37/AA37-1)*100</f>
        <v>-13.250005164977175</v>
      </c>
    </row>
    <row r="38" spans="1:29" s="35" customFormat="1" x14ac:dyDescent="0.2">
      <c r="A38" s="61" t="s">
        <v>16</v>
      </c>
      <c r="B38" s="64" t="s">
        <v>50</v>
      </c>
      <c r="C38" s="62">
        <f>VLOOKUP(A38,[1]Mês!$A$4:$J$560,3,FALSE)/1000000</f>
        <v>6.2600850000000001</v>
      </c>
      <c r="D38" s="39">
        <f>VLOOKUP(A38,[1]Mês!$A$4:$J$560,5,FALSE)/1000000</f>
        <v>8.1393000000000004</v>
      </c>
      <c r="E38" s="38">
        <f>(D38/C38-1)*100</f>
        <v>30.019001339438688</v>
      </c>
      <c r="F38" s="62">
        <f>VLOOKUP(A38,[1]Mês!$A$4:$J$560,4,FALSE)/1000000</f>
        <v>2.8004169999999999</v>
      </c>
      <c r="G38" s="39">
        <f>VLOOKUP(A38,[1]Mês!$A$4:$J$560,6,FALSE)/1000000</f>
        <v>3.38862</v>
      </c>
      <c r="H38" s="38">
        <f>(G38/F38-1)*100</f>
        <v>21.004121886133387</v>
      </c>
      <c r="I38" s="62">
        <f>C38/F38*1000</f>
        <v>2235.411726182208</v>
      </c>
      <c r="J38" s="39">
        <f>D38/G38*1000</f>
        <v>2401.9512367866564</v>
      </c>
      <c r="K38" s="63">
        <f>(J38/I38-1)*100</f>
        <v>7.4500598101843174</v>
      </c>
      <c r="L38" s="62">
        <f>VLOOKUP(A38,[1]Ano!$A$4:$J$616,3,FALSE)/1000000</f>
        <v>18.923506</v>
      </c>
      <c r="M38" s="39">
        <f>VLOOKUP(A38,[1]Ano!$A$4:$J$616,5,FALSE)/1000000</f>
        <v>19.808055</v>
      </c>
      <c r="N38" s="38">
        <f>(M38/L38-1)*100</f>
        <v>4.6743399452511492</v>
      </c>
      <c r="O38" s="62">
        <f>VLOOKUP(A38,[1]Ano!$A$4:$J$616,4,FALSE)/1000000</f>
        <v>7.6536869999999997</v>
      </c>
      <c r="P38" s="39">
        <f>VLOOKUP(A38,[1]Ano!$A$4:$J$616,6,FALSE)/1000000</f>
        <v>8.1093550000000008</v>
      </c>
      <c r="Q38" s="38">
        <f>(P38/O38-1)*100</f>
        <v>5.9535750547416111</v>
      </c>
      <c r="R38" s="62">
        <f>L38/O38*1000</f>
        <v>2472.4692817984328</v>
      </c>
      <c r="S38" s="39">
        <f>M38/P38*1000</f>
        <v>2442.6178160901818</v>
      </c>
      <c r="T38" s="38">
        <f>(S38/R38-1)*100</f>
        <v>-1.2073543614073756</v>
      </c>
      <c r="U38" s="62">
        <f>VLOOKUP(A38,'[1]12 meses'!$A$4:$J$600,3,FALSE)/1000000</f>
        <v>60.267425000000003</v>
      </c>
      <c r="V38" s="39">
        <f>VLOOKUP(A38,'[1]12 meses'!$A$4:$J$600,5,FALSE)/1000000</f>
        <v>76.844272000000004</v>
      </c>
      <c r="W38" s="38">
        <f>(V38/U38-1)*100</f>
        <v>27.505484098582265</v>
      </c>
      <c r="X38" s="62">
        <f>VLOOKUP(A38,'[1]12 meses'!$A$4:$J$600,4,FALSE)/1000000</f>
        <v>25.406942000000001</v>
      </c>
      <c r="Y38" s="39">
        <f>VLOOKUP(A38,'[1]12 meses'!$A$4:$J$600,6,FALSE)/1000000</f>
        <v>33.217903</v>
      </c>
      <c r="Z38" s="38">
        <f>(Y38/X38-1)*100</f>
        <v>30.743412568108354</v>
      </c>
      <c r="AA38" s="62">
        <f>U38/X38*1000</f>
        <v>2372.0849600868928</v>
      </c>
      <c r="AB38" s="39">
        <f>V38/Y38*1000</f>
        <v>2313.3390449120166</v>
      </c>
      <c r="AC38" s="38">
        <f>(AB38/AA38-1)*100</f>
        <v>-2.4765519011057835</v>
      </c>
    </row>
    <row r="39" spans="1:29" s="35" customFormat="1" ht="9.75" thickBot="1" x14ac:dyDescent="0.25">
      <c r="A39" s="64" t="s">
        <v>7</v>
      </c>
      <c r="B39" s="81" t="s">
        <v>7</v>
      </c>
      <c r="C39" s="47">
        <f>C66-SUM(C6,C10,C23,C17,C26,C31,C33,C21,C32,C29,C34,C35,C36,C37,C38)</f>
        <v>370.05995099999745</v>
      </c>
      <c r="D39" s="46">
        <f>D66-SUM(D6,D10,D23,D17,D26,D31,D33,D21,D32,D29,D34,D35,D36,D37,D38)</f>
        <v>432.21185600000172</v>
      </c>
      <c r="E39" s="45">
        <f>(D39/C39-1)*100</f>
        <v>16.795090858130891</v>
      </c>
      <c r="F39" s="79" t="s">
        <v>4</v>
      </c>
      <c r="G39" s="78" t="s">
        <v>4</v>
      </c>
      <c r="H39" s="77" t="s">
        <v>4</v>
      </c>
      <c r="I39" s="79" t="s">
        <v>4</v>
      </c>
      <c r="J39" s="78" t="s">
        <v>4</v>
      </c>
      <c r="K39" s="80" t="s">
        <v>4</v>
      </c>
      <c r="L39" s="47">
        <f>L66-SUM(L6,L10,L23,L17,L26,L31,L33,L21,L32,L29,L34,L35,L36,L37,L38)</f>
        <v>992.0278489999946</v>
      </c>
      <c r="M39" s="46">
        <f>M66-SUM(M6,M10,M23,M17,M26,M31,M33,M21,M32,M29,M34,M35,M36,M37,M38)</f>
        <v>1160.031920999998</v>
      </c>
      <c r="N39" s="45">
        <f>(M39/L39-1)*100</f>
        <v>16.935418916853841</v>
      </c>
      <c r="O39" s="79" t="s">
        <v>4</v>
      </c>
      <c r="P39" s="78" t="s">
        <v>4</v>
      </c>
      <c r="Q39" s="77" t="s">
        <v>4</v>
      </c>
      <c r="R39" s="79" t="s">
        <v>4</v>
      </c>
      <c r="S39" s="78" t="s">
        <v>4</v>
      </c>
      <c r="T39" s="77" t="s">
        <v>4</v>
      </c>
      <c r="U39" s="47">
        <f>U66-SUM(U6,U10,U23,U17,U26,U31,U33,U21,U32,U29,U34,U35,U36,U37,U38)</f>
        <v>4243.3239229999599</v>
      </c>
      <c r="V39" s="46">
        <f>V66-SUM(V6,V10,V23,V17,V26,V31,V33,V21,V32,V29,V34,V35,V36,V37,V38)</f>
        <v>4789.5864530000108</v>
      </c>
      <c r="W39" s="45">
        <f>(V39/U39-1)*100</f>
        <v>12.873458164227358</v>
      </c>
      <c r="X39" s="79" t="s">
        <v>4</v>
      </c>
      <c r="Y39" s="78" t="s">
        <v>4</v>
      </c>
      <c r="Z39" s="77" t="s">
        <v>4</v>
      </c>
      <c r="AA39" s="79" t="s">
        <v>4</v>
      </c>
      <c r="AB39" s="78" t="s">
        <v>4</v>
      </c>
      <c r="AC39" s="77" t="s">
        <v>4</v>
      </c>
    </row>
    <row r="40" spans="1:29" s="35" customFormat="1" x14ac:dyDescent="0.2">
      <c r="A40" s="64" t="s">
        <v>49</v>
      </c>
      <c r="B40" s="76" t="s">
        <v>49</v>
      </c>
      <c r="C40" s="74"/>
      <c r="D40" s="73"/>
      <c r="E40" s="75"/>
      <c r="F40" s="74"/>
      <c r="G40" s="73"/>
      <c r="H40" s="75"/>
      <c r="I40" s="74"/>
      <c r="J40" s="73"/>
      <c r="K40" s="72"/>
      <c r="L40" s="70"/>
      <c r="M40" s="70"/>
      <c r="N40" s="70"/>
      <c r="O40" s="71"/>
      <c r="P40" s="70"/>
      <c r="Q40" s="70"/>
      <c r="R40" s="71"/>
      <c r="S40" s="70"/>
      <c r="T40" s="70"/>
      <c r="U40" s="70"/>
      <c r="V40" s="70"/>
      <c r="W40" s="70"/>
      <c r="X40" s="71"/>
      <c r="Y40" s="70"/>
      <c r="Z40" s="70"/>
      <c r="AA40" s="71"/>
      <c r="AB40" s="70"/>
      <c r="AC40" s="70"/>
    </row>
    <row r="41" spans="1:29" s="35" customFormat="1" x14ac:dyDescent="0.2">
      <c r="A41" s="61" t="s">
        <v>48</v>
      </c>
      <c r="B41" s="60" t="s">
        <v>47</v>
      </c>
      <c r="C41" s="58">
        <f>VLOOKUP(A41,[1]Mês!$A$4:$J$560,7,FALSE)/1000000</f>
        <v>258.79911600000003</v>
      </c>
      <c r="D41" s="57">
        <f>VLOOKUP(A41,[1]Mês!$A$4:$J$560,9,FALSE)/1000000</f>
        <v>302.595373</v>
      </c>
      <c r="E41" s="56">
        <f>(D41/C41-1)*100</f>
        <v>16.922877356350764</v>
      </c>
      <c r="F41" s="58">
        <f>VLOOKUP(A41,[1]Mês!$A$4:$J$560,8,FALSE)/1000000</f>
        <v>993.03045799999995</v>
      </c>
      <c r="G41" s="57">
        <f>VLOOKUP(A41,[1]Mês!$A$4:$J$560,10,FALSE)/1000000</f>
        <v>1002.08862</v>
      </c>
      <c r="H41" s="56">
        <f>(G41/F41-1)*100</f>
        <v>0.9121736324426033</v>
      </c>
      <c r="I41" s="58">
        <f>C41/F41*1000</f>
        <v>260.61548657956678</v>
      </c>
      <c r="J41" s="57">
        <f>D41/G41*1000</f>
        <v>301.96468352270085</v>
      </c>
      <c r="K41" s="59">
        <f>(J41/I41-1)*100</f>
        <v>15.865978451940554</v>
      </c>
      <c r="L41" s="58">
        <f>VLOOKUP(A41,[1]Ano!$A$4:$J$616,7,FALSE)/1000000</f>
        <v>705.943127</v>
      </c>
      <c r="M41" s="57">
        <f>VLOOKUP(A41,[1]Ano!$A$4:$J$616,9,FALSE)/1000000</f>
        <v>938.76577399999996</v>
      </c>
      <c r="N41" s="56">
        <f>(M41/L41-1)*100</f>
        <v>32.980368827926831</v>
      </c>
      <c r="O41" s="58">
        <f>VLOOKUP(A41,[1]Ano!$A$4:$J$616,8,FALSE)/1000000</f>
        <v>2812.3162360000001</v>
      </c>
      <c r="P41" s="57">
        <f>VLOOKUP(A41,[1]Ano!$A$4:$J$616,10,FALSE)/1000000</f>
        <v>3249.748779</v>
      </c>
      <c r="Q41" s="56">
        <f>(P41/O41-1)*100</f>
        <v>15.554173367863022</v>
      </c>
      <c r="R41" s="58">
        <f>L41/O41*1000</f>
        <v>251.01840182954444</v>
      </c>
      <c r="S41" s="57">
        <f>M41/P41*1000</f>
        <v>288.87333693802424</v>
      </c>
      <c r="T41" s="56">
        <f>(S41/R41-1)*100</f>
        <v>15.080541837799366</v>
      </c>
      <c r="U41" s="58">
        <f>VLOOKUP(A41,'[1]12 meses'!$A$4:$J$600,7,FALSE)/1000000</f>
        <v>2946.4178860000002</v>
      </c>
      <c r="V41" s="57">
        <f>VLOOKUP(A41,'[1]12 meses'!$A$4:$J$600,9,FALSE)/1000000</f>
        <v>3181.1237190000002</v>
      </c>
      <c r="W41" s="56">
        <f>(V41/U41-1)*100</f>
        <v>7.9658026145989824</v>
      </c>
      <c r="X41" s="58">
        <f>VLOOKUP(A41,'[1]12 meses'!$A$4:$J$600,8,FALSE)/1000000</f>
        <v>11067.930716999999</v>
      </c>
      <c r="Y41" s="57">
        <f>VLOOKUP(A41,'[1]12 meses'!$A$4:$J$600,10,FALSE)/1000000</f>
        <v>11160.222785</v>
      </c>
      <c r="Z41" s="56">
        <f>(Y41/X41-1)*100</f>
        <v>0.83386922415626952</v>
      </c>
      <c r="AA41" s="58">
        <f>U41/X41*1000</f>
        <v>266.2121729289824</v>
      </c>
      <c r="AB41" s="57">
        <f>V41/Y41*1000</f>
        <v>285.04123800069823</v>
      </c>
      <c r="AC41" s="56">
        <f>(AB41/AA41-1)*100</f>
        <v>7.0729542021126468</v>
      </c>
    </row>
    <row r="42" spans="1:29" x14ac:dyDescent="0.2">
      <c r="A42" s="55" t="s">
        <v>46</v>
      </c>
      <c r="B42" s="54" t="s">
        <v>45</v>
      </c>
      <c r="C42" s="52">
        <f>VLOOKUP(A42,[1]Mês!$A$4:$J$560,7,FALSE)/1000000</f>
        <v>140.98765599999999</v>
      </c>
      <c r="D42" s="51">
        <f>VLOOKUP(A42,[1]Mês!$A$4:$J$560,9,FALSE)/1000000</f>
        <v>158.99193500000001</v>
      </c>
      <c r="E42" s="17">
        <f>(D42/C42-1)*100</f>
        <v>12.77011017191465</v>
      </c>
      <c r="F42" s="52">
        <f>VLOOKUP(A42,[1]Mês!$A$4:$J$560,8,FALSE)/1000000</f>
        <v>659.36619499999995</v>
      </c>
      <c r="G42" s="51">
        <f>VLOOKUP(A42,[1]Mês!$A$4:$J$560,10,FALSE)/1000000</f>
        <v>611.05373499999996</v>
      </c>
      <c r="H42" s="17">
        <f>(G42/F42-1)*100</f>
        <v>-7.3271059945680062</v>
      </c>
      <c r="I42" s="52">
        <f>C42/F42*1000</f>
        <v>213.82299709799346</v>
      </c>
      <c r="J42" s="51">
        <f>D42/G42*1000</f>
        <v>260.1930499614736</v>
      </c>
      <c r="K42" s="53">
        <f>(J42/I42-1)*100</f>
        <v>21.686186000951579</v>
      </c>
      <c r="L42" s="52">
        <f>VLOOKUP(A42,[1]Ano!$A$4:$J$616,7,FALSE)/1000000</f>
        <v>373.87345800000003</v>
      </c>
      <c r="M42" s="51">
        <f>VLOOKUP(A42,[1]Ano!$A$4:$J$616,9,FALSE)/1000000</f>
        <v>425.85814499999998</v>
      </c>
      <c r="N42" s="17">
        <f>(M42/L42-1)*100</f>
        <v>13.904353435006334</v>
      </c>
      <c r="O42" s="52">
        <f>VLOOKUP(A42,[1]Ano!$A$4:$J$616,8,FALSE)/1000000</f>
        <v>1833.9571539999999</v>
      </c>
      <c r="P42" s="51">
        <f>VLOOKUP(A42,[1]Ano!$A$4:$J$616,10,FALSE)/1000000</f>
        <v>1704.9008289999999</v>
      </c>
      <c r="Q42" s="17">
        <f>(P42/O42-1)*100</f>
        <v>-7.0370414444262401</v>
      </c>
      <c r="R42" s="52">
        <f>L42/O42*1000</f>
        <v>203.86160995340248</v>
      </c>
      <c r="S42" s="51">
        <f>M42/P42*1000</f>
        <v>249.78470170008933</v>
      </c>
      <c r="T42" s="17">
        <f>(S42/R42-1)*100</f>
        <v>22.526601137498957</v>
      </c>
      <c r="U42" s="52">
        <f>VLOOKUP(A42,'[1]12 meses'!$A$4:$J$600,7,FALSE)/1000000</f>
        <v>1431.112541</v>
      </c>
      <c r="V42" s="51">
        <f>VLOOKUP(A42,'[1]12 meses'!$A$4:$J$600,9,FALSE)/1000000</f>
        <v>1394.712104</v>
      </c>
      <c r="W42" s="17">
        <f>(V42/U42-1)*100</f>
        <v>-2.54350625524985</v>
      </c>
      <c r="X42" s="52">
        <f>VLOOKUP(A42,'[1]12 meses'!$A$4:$J$600,8,FALSE)/1000000</f>
        <v>6519.6307779999997</v>
      </c>
      <c r="Y42" s="51">
        <f>VLOOKUP(A42,'[1]12 meses'!$A$4:$J$600,10,FALSE)/1000000</f>
        <v>6030.1369029999996</v>
      </c>
      <c r="Z42" s="17">
        <f>(Y42/X42-1)*100</f>
        <v>-7.5079999415267551</v>
      </c>
      <c r="AA42" s="52">
        <f>U42/X42*1000</f>
        <v>219.50821905884317</v>
      </c>
      <c r="AB42" s="51">
        <f>V42/Y42*1000</f>
        <v>231.2902885017634</v>
      </c>
      <c r="AC42" s="17">
        <f>(AB42/AA42-1)*100</f>
        <v>5.3674844128555499</v>
      </c>
    </row>
    <row r="43" spans="1:29" x14ac:dyDescent="0.2">
      <c r="A43" s="69" t="s">
        <v>44</v>
      </c>
      <c r="B43" s="68" t="s">
        <v>43</v>
      </c>
      <c r="C43" s="66">
        <f>VLOOKUP(A43,[1]Mês!$A$4:$J$560,7,FALSE)/1000000</f>
        <v>33.752355000000001</v>
      </c>
      <c r="D43" s="65">
        <f>VLOOKUP(A43,[1]Mês!$A$4:$J$560,9,FALSE)/1000000</f>
        <v>47.017189000000002</v>
      </c>
      <c r="E43" s="11">
        <f>(D43/C43-1)*100</f>
        <v>39.300469552420857</v>
      </c>
      <c r="F43" s="66">
        <f>VLOOKUP(A43,[1]Mês!$A$4:$J$560,8,FALSE)/1000000</f>
        <v>73.333129999999997</v>
      </c>
      <c r="G43" s="65">
        <f>VLOOKUP(A43,[1]Mês!$A$4:$J$560,10,FALSE)/1000000</f>
        <v>105.201184</v>
      </c>
      <c r="H43" s="11">
        <f>(G43/F43-1)*100</f>
        <v>43.456557765910176</v>
      </c>
      <c r="I43" s="66">
        <f>C43/F43*1000</f>
        <v>460.26066254092802</v>
      </c>
      <c r="J43" s="65">
        <f>D43/G43*1000</f>
        <v>446.92642432617492</v>
      </c>
      <c r="K43" s="67">
        <f>(J43/I43-1)*100</f>
        <v>-2.8971057707038672</v>
      </c>
      <c r="L43" s="66">
        <f>VLOOKUP(A43,[1]Ano!$A$4:$J$616,7,FALSE)/1000000</f>
        <v>99.963507000000007</v>
      </c>
      <c r="M43" s="65">
        <f>VLOOKUP(A43,[1]Ano!$A$4:$J$616,9,FALSE)/1000000</f>
        <v>180.722815</v>
      </c>
      <c r="N43" s="11">
        <f>(M43/L43-1)*100</f>
        <v>80.788790253227091</v>
      </c>
      <c r="O43" s="66">
        <f>VLOOKUP(A43,[1]Ano!$A$4:$J$616,8,FALSE)/1000000</f>
        <v>210.18844300000001</v>
      </c>
      <c r="P43" s="65">
        <f>VLOOKUP(A43,[1]Ano!$A$4:$J$616,10,FALSE)/1000000</f>
        <v>401.20288099999999</v>
      </c>
      <c r="Q43" s="11">
        <f>(P43/O43-1)*100</f>
        <v>90.877707296209437</v>
      </c>
      <c r="R43" s="66">
        <f>L43/O43*1000</f>
        <v>475.58993050821545</v>
      </c>
      <c r="S43" s="65">
        <f>M43/P43*1000</f>
        <v>450.4524358089044</v>
      </c>
      <c r="T43" s="11">
        <f>(S43/R43-1)*100</f>
        <v>-5.2855397237803414</v>
      </c>
      <c r="U43" s="66">
        <f>VLOOKUP(A43,'[1]12 meses'!$A$4:$J$600,7,FALSE)/1000000</f>
        <v>508.19692800000001</v>
      </c>
      <c r="V43" s="65">
        <f>VLOOKUP(A43,'[1]12 meses'!$A$4:$J$600,9,FALSE)/1000000</f>
        <v>616.178721</v>
      </c>
      <c r="W43" s="11">
        <f>(V43/U43-1)*100</f>
        <v>21.248021593707868</v>
      </c>
      <c r="X43" s="66">
        <f>VLOOKUP(A43,'[1]12 meses'!$A$4:$J$600,8,FALSE)/1000000</f>
        <v>1028.379983</v>
      </c>
      <c r="Y43" s="65">
        <f>VLOOKUP(A43,'[1]12 meses'!$A$4:$J$600,10,FALSE)/1000000</f>
        <v>1334.9128470000001</v>
      </c>
      <c r="Z43" s="11">
        <f>(Y43/X43-1)*100</f>
        <v>29.807354194680013</v>
      </c>
      <c r="AA43" s="66">
        <f>U43/X43*1000</f>
        <v>494.17232579487109</v>
      </c>
      <c r="AB43" s="65">
        <f>V43/Y43*1000</f>
        <v>461.58722824846706</v>
      </c>
      <c r="AC43" s="11">
        <f>(AB43/AA43-1)*100</f>
        <v>-6.593873401144279</v>
      </c>
    </row>
    <row r="44" spans="1:29" x14ac:dyDescent="0.2">
      <c r="A44" s="55" t="s">
        <v>42</v>
      </c>
      <c r="B44" s="54" t="s">
        <v>41</v>
      </c>
      <c r="C44" s="52">
        <f>VLOOKUP(A44,[1]Mês!$A$4:$J$560,7,FALSE)/1000000</f>
        <v>28.830148000000001</v>
      </c>
      <c r="D44" s="51">
        <f>VLOOKUP(A44,[1]Mês!$A$4:$J$560,9,FALSE)/1000000</f>
        <v>23.427105000000001</v>
      </c>
      <c r="E44" s="17">
        <f>(D44/C44-1)*100</f>
        <v>-18.740947843902845</v>
      </c>
      <c r="F44" s="52">
        <f>VLOOKUP(A44,[1]Mês!$A$4:$J$560,8,FALSE)/1000000</f>
        <v>85.714634000000004</v>
      </c>
      <c r="G44" s="51">
        <f>VLOOKUP(A44,[1]Mês!$A$4:$J$560,10,FALSE)/1000000</f>
        <v>55.390709999999999</v>
      </c>
      <c r="H44" s="17">
        <f>(G44/F44-1)*100</f>
        <v>-35.377767581671058</v>
      </c>
      <c r="I44" s="52">
        <f>C44/F44*1000</f>
        <v>336.35035996303736</v>
      </c>
      <c r="J44" s="51">
        <f>D44/G44*1000</f>
        <v>422.9428544967198</v>
      </c>
      <c r="K44" s="53">
        <f>(J44/I44-1)*100</f>
        <v>25.744730745404397</v>
      </c>
      <c r="L44" s="52">
        <f>VLOOKUP(A44,[1]Ano!$A$4:$J$616,7,FALSE)/1000000</f>
        <v>65.062455999999997</v>
      </c>
      <c r="M44" s="51">
        <f>VLOOKUP(A44,[1]Ano!$A$4:$J$616,9,FALSE)/1000000</f>
        <v>93.691165999999996</v>
      </c>
      <c r="N44" s="17">
        <f>(M44/L44-1)*100</f>
        <v>44.001889507521817</v>
      </c>
      <c r="O44" s="52">
        <f>VLOOKUP(A44,[1]Ano!$A$4:$J$616,8,FALSE)/1000000</f>
        <v>189.36263299999999</v>
      </c>
      <c r="P44" s="51">
        <f>VLOOKUP(A44,[1]Ano!$A$4:$J$616,10,FALSE)/1000000</f>
        <v>215.19205199999999</v>
      </c>
      <c r="Q44" s="17">
        <f>(P44/O44-1)*100</f>
        <v>13.640187924509895</v>
      </c>
      <c r="R44" s="52">
        <f>L44/O44*1000</f>
        <v>343.5865617690265</v>
      </c>
      <c r="S44" s="51">
        <f>M44/P44*1000</f>
        <v>435.38395181993059</v>
      </c>
      <c r="T44" s="17">
        <f>(S44/R44-1)*100</f>
        <v>26.717398252791448</v>
      </c>
      <c r="U44" s="52">
        <f>VLOOKUP(A44,'[1]12 meses'!$A$4:$J$600,7,FALSE)/1000000</f>
        <v>258.61320699999999</v>
      </c>
      <c r="V44" s="51">
        <f>VLOOKUP(A44,'[1]12 meses'!$A$4:$J$600,9,FALSE)/1000000</f>
        <v>403.07942300000002</v>
      </c>
      <c r="W44" s="17">
        <f>(V44/U44-1)*100</f>
        <v>55.861886434902772</v>
      </c>
      <c r="X44" s="52">
        <f>VLOOKUP(A44,'[1]12 meses'!$A$4:$J$600,8,FALSE)/1000000</f>
        <v>796.74796100000003</v>
      </c>
      <c r="Y44" s="51">
        <f>VLOOKUP(A44,'[1]12 meses'!$A$4:$J$600,10,FALSE)/1000000</f>
        <v>999.89020300000004</v>
      </c>
      <c r="Z44" s="17">
        <f>(Y44/X44-1)*100</f>
        <v>25.496424458373991</v>
      </c>
      <c r="AA44" s="52">
        <f>U44/X44*1000</f>
        <v>324.58596652750009</v>
      </c>
      <c r="AB44" s="51">
        <f>V44/Y44*1000</f>
        <v>403.12368477121686</v>
      </c>
      <c r="AC44" s="17">
        <f>(AB44/AA44-1)*100</f>
        <v>24.196276593203471</v>
      </c>
    </row>
    <row r="45" spans="1:29" s="35" customFormat="1" x14ac:dyDescent="0.2">
      <c r="A45" s="61" t="s">
        <v>40</v>
      </c>
      <c r="B45" s="60" t="s">
        <v>39</v>
      </c>
      <c r="C45" s="58">
        <f>VLOOKUP(A45,[1]Mês!$A$4:$J$560,7,FALSE)/1000000</f>
        <v>116.834807</v>
      </c>
      <c r="D45" s="57">
        <f>VLOOKUP(A45,[1]Mês!$A$4:$J$560,9,FALSE)/1000000</f>
        <v>146.832877</v>
      </c>
      <c r="E45" s="56">
        <f>(D45/C45-1)*100</f>
        <v>25.675627640656785</v>
      </c>
      <c r="F45" s="58">
        <f>VLOOKUP(A45,[1]Mês!$A$4:$J$560,8,FALSE)/1000000</f>
        <v>110.474847</v>
      </c>
      <c r="G45" s="57">
        <f>VLOOKUP(A45,[1]Mês!$A$4:$J$560,10,FALSE)/1000000</f>
        <v>132.75720699999999</v>
      </c>
      <c r="H45" s="56">
        <f>(G45/F45-1)*100</f>
        <v>20.169622864469773</v>
      </c>
      <c r="I45" s="58">
        <f>C45/F45*1000</f>
        <v>1057.5693035356728</v>
      </c>
      <c r="J45" s="57">
        <f>D45/G45*1000</f>
        <v>1106.0256562945017</v>
      </c>
      <c r="K45" s="59">
        <f>(J45/I45-1)*100</f>
        <v>4.5818607439559011</v>
      </c>
      <c r="L45" s="58">
        <f>VLOOKUP(A45,[1]Ano!$A$4:$J$616,7,FALSE)/1000000</f>
        <v>334.92701199999999</v>
      </c>
      <c r="M45" s="57">
        <f>VLOOKUP(A45,[1]Ano!$A$4:$J$616,9,FALSE)/1000000</f>
        <v>378.97655099999997</v>
      </c>
      <c r="N45" s="56">
        <f>(M45/L45-1)*100</f>
        <v>13.151981602487162</v>
      </c>
      <c r="O45" s="58">
        <f>VLOOKUP(A45,[1]Ano!$A$4:$J$616,8,FALSE)/1000000</f>
        <v>301.39435700000001</v>
      </c>
      <c r="P45" s="57">
        <f>VLOOKUP(A45,[1]Ano!$A$4:$J$616,10,FALSE)/1000000</f>
        <v>343.88899700000002</v>
      </c>
      <c r="Q45" s="56">
        <f>(P45/O45-1)*100</f>
        <v>14.099348250239462</v>
      </c>
      <c r="R45" s="58">
        <f>L45/O45*1000</f>
        <v>1111.2584035539853</v>
      </c>
      <c r="S45" s="57">
        <f>M45/P45*1000</f>
        <v>1102.0316273742251</v>
      </c>
      <c r="T45" s="56">
        <f>(S45/R45-1)*100</f>
        <v>-0.83029978898260248</v>
      </c>
      <c r="U45" s="58">
        <f>VLOOKUP(A45,'[1]12 meses'!$A$4:$J$600,7,FALSE)/1000000</f>
        <v>1475.5167779999999</v>
      </c>
      <c r="V45" s="57">
        <f>VLOOKUP(A45,'[1]12 meses'!$A$4:$J$600,9,FALSE)/1000000</f>
        <v>1267.531373</v>
      </c>
      <c r="W45" s="56">
        <f>(V45/U45-1)*100</f>
        <v>-14.095766859521264</v>
      </c>
      <c r="X45" s="58">
        <f>VLOOKUP(A45,'[1]12 meses'!$A$4:$J$600,8,FALSE)/1000000</f>
        <v>1273.1076439999999</v>
      </c>
      <c r="Y45" s="57">
        <f>VLOOKUP(A45,'[1]12 meses'!$A$4:$J$600,10,FALSE)/1000000</f>
        <v>1112.536382</v>
      </c>
      <c r="Z45" s="56">
        <f>(Y45/X45-1)*100</f>
        <v>-12.612544018312398</v>
      </c>
      <c r="AA45" s="58">
        <f>U45/X45*1000</f>
        <v>1158.9882324200389</v>
      </c>
      <c r="AB45" s="57">
        <f>V45/Y45*1000</f>
        <v>1139.3167841588843</v>
      </c>
      <c r="AC45" s="56">
        <f>(AB45/AA45-1)*100</f>
        <v>-1.6972949086876743</v>
      </c>
    </row>
    <row r="46" spans="1:29" x14ac:dyDescent="0.2">
      <c r="A46" s="55" t="s">
        <v>38</v>
      </c>
      <c r="B46" s="54" t="s">
        <v>37</v>
      </c>
      <c r="C46" s="52">
        <f>VLOOKUP(A46,[1]Mês!$A$4:$J$560,7,FALSE)/1000000</f>
        <v>62.233452</v>
      </c>
      <c r="D46" s="51">
        <f>VLOOKUP(A46,[1]Mês!$A$4:$J$560,9,FALSE)/1000000</f>
        <v>74.868578999999997</v>
      </c>
      <c r="E46" s="17">
        <f>(D46/C46-1)*100</f>
        <v>20.30278988862775</v>
      </c>
      <c r="F46" s="52">
        <f>VLOOKUP(A46,[1]Mês!$A$4:$J$560,8,FALSE)/1000000</f>
        <v>58.358424999999997</v>
      </c>
      <c r="G46" s="51">
        <f>VLOOKUP(A46,[1]Mês!$A$4:$J$560,10,FALSE)/1000000</f>
        <v>76.750730000000004</v>
      </c>
      <c r="H46" s="17">
        <f>(G46/F46-1)*100</f>
        <v>31.516109284991867</v>
      </c>
      <c r="I46" s="52">
        <f>C46/F46*1000</f>
        <v>1066.4004725967161</v>
      </c>
      <c r="J46" s="51">
        <f>D46/G46*1000</f>
        <v>975.47709318204522</v>
      </c>
      <c r="K46" s="53">
        <f>(J46/I46-1)*100</f>
        <v>-8.5261945911623389</v>
      </c>
      <c r="L46" s="52">
        <f>VLOOKUP(A46,[1]Ano!$A$4:$J$616,7,FALSE)/1000000</f>
        <v>193.598401</v>
      </c>
      <c r="M46" s="51">
        <f>VLOOKUP(A46,[1]Ano!$A$4:$J$616,9,FALSE)/1000000</f>
        <v>206.73315199999999</v>
      </c>
      <c r="N46" s="17">
        <f>(M46/L46-1)*100</f>
        <v>6.7845348578059683</v>
      </c>
      <c r="O46" s="52">
        <f>VLOOKUP(A46,[1]Ano!$A$4:$J$616,8,FALSE)/1000000</f>
        <v>166.996364</v>
      </c>
      <c r="P46" s="51">
        <f>VLOOKUP(A46,[1]Ano!$A$4:$J$616,10,FALSE)/1000000</f>
        <v>199.43559999999999</v>
      </c>
      <c r="Q46" s="17">
        <f>(P46/O46-1)*100</f>
        <v>19.425115148016037</v>
      </c>
      <c r="R46" s="52">
        <f>L46/O46*1000</f>
        <v>1159.2971030195602</v>
      </c>
      <c r="S46" s="51">
        <f>M46/P46*1000</f>
        <v>1036.5910198580395</v>
      </c>
      <c r="T46" s="17">
        <f>(S46/R46-1)*100</f>
        <v>-10.584524264048834</v>
      </c>
      <c r="U46" s="52">
        <f>VLOOKUP(A46,'[1]12 meses'!$A$4:$J$600,7,FALSE)/1000000</f>
        <v>838.32558700000004</v>
      </c>
      <c r="V46" s="51">
        <f>VLOOKUP(A46,'[1]12 meses'!$A$4:$J$600,9,FALSE)/1000000</f>
        <v>705.97958800000004</v>
      </c>
      <c r="W46" s="17">
        <f>(V46/U46-1)*100</f>
        <v>-15.786944959369354</v>
      </c>
      <c r="X46" s="52">
        <f>VLOOKUP(A46,'[1]12 meses'!$A$4:$J$600,8,FALSE)/1000000</f>
        <v>710.51741900000002</v>
      </c>
      <c r="Y46" s="51">
        <f>VLOOKUP(A46,'[1]12 meses'!$A$4:$J$600,10,FALSE)/1000000</f>
        <v>607.389365</v>
      </c>
      <c r="Z46" s="17">
        <f>(Y46/X46-1)*100</f>
        <v>-14.514500453084601</v>
      </c>
      <c r="AA46" s="52">
        <f>U46/X46*1000</f>
        <v>1179.8804147263277</v>
      </c>
      <c r="AB46" s="51">
        <f>V46/Y46*1000</f>
        <v>1162.3179934999357</v>
      </c>
      <c r="AC46" s="17">
        <f>(AB46/AA46-1)*100</f>
        <v>-1.4884916307781548</v>
      </c>
    </row>
    <row r="47" spans="1:29" x14ac:dyDescent="0.2">
      <c r="A47" s="69" t="s">
        <v>36</v>
      </c>
      <c r="B47" s="68" t="s">
        <v>35</v>
      </c>
      <c r="C47" s="66">
        <f>VLOOKUP(A47,[1]Mês!$A$4:$J$560,7,FALSE)/1000000</f>
        <v>29.240465</v>
      </c>
      <c r="D47" s="65">
        <f>VLOOKUP(A47,[1]Mês!$A$4:$J$560,9,FALSE)/1000000</f>
        <v>45.881222000000001</v>
      </c>
      <c r="E47" s="11">
        <f>(D47/C47-1)*100</f>
        <v>56.910028619585916</v>
      </c>
      <c r="F47" s="66">
        <f>VLOOKUP(A47,[1]Mês!$A$4:$J$560,8,FALSE)/1000000</f>
        <v>19.510238000000001</v>
      </c>
      <c r="G47" s="65">
        <f>VLOOKUP(A47,[1]Mês!$A$4:$J$560,10,FALSE)/1000000</f>
        <v>26.432893</v>
      </c>
      <c r="H47" s="11">
        <f>(G47/F47-1)*100</f>
        <v>35.482165824937638</v>
      </c>
      <c r="I47" s="66">
        <f>C47/F47*1000</f>
        <v>1498.7241570297604</v>
      </c>
      <c r="J47" s="65">
        <f>D47/G47*1000</f>
        <v>1735.7624078454069</v>
      </c>
      <c r="K47" s="67">
        <f>(J47/I47-1)*100</f>
        <v>15.816002544819163</v>
      </c>
      <c r="L47" s="66">
        <f>VLOOKUP(A47,[1]Ano!$A$4:$J$616,7,FALSE)/1000000</f>
        <v>68.729347000000004</v>
      </c>
      <c r="M47" s="65">
        <f>VLOOKUP(A47,[1]Ano!$A$4:$J$616,9,FALSE)/1000000</f>
        <v>94.345168000000001</v>
      </c>
      <c r="N47" s="11">
        <f>(M47/L47-1)*100</f>
        <v>37.270572350992936</v>
      </c>
      <c r="O47" s="66">
        <f>VLOOKUP(A47,[1]Ano!$A$4:$J$616,8,FALSE)/1000000</f>
        <v>47.309890000000003</v>
      </c>
      <c r="P47" s="65">
        <f>VLOOKUP(A47,[1]Ano!$A$4:$J$616,10,FALSE)/1000000</f>
        <v>55.830368999999997</v>
      </c>
      <c r="Q47" s="11">
        <f>(P47/O47-1)*100</f>
        <v>18.009931961372128</v>
      </c>
      <c r="R47" s="66">
        <f>L47/O47*1000</f>
        <v>1452.7479772199852</v>
      </c>
      <c r="S47" s="65">
        <f>M47/P47*1000</f>
        <v>1689.8539216174624</v>
      </c>
      <c r="T47" s="11">
        <f>(S47/R47-1)*100</f>
        <v>16.321202859370644</v>
      </c>
      <c r="U47" s="66">
        <f>VLOOKUP(A47,'[1]12 meses'!$A$4:$J$600,7,FALSE)/1000000</f>
        <v>327.03859599999998</v>
      </c>
      <c r="V47" s="65">
        <f>VLOOKUP(A47,'[1]12 meses'!$A$4:$J$600,9,FALSE)/1000000</f>
        <v>271.83760899999999</v>
      </c>
      <c r="W47" s="11">
        <f>(V47/U47-1)*100</f>
        <v>-16.879043536500504</v>
      </c>
      <c r="X47" s="66">
        <f>VLOOKUP(A47,'[1]12 meses'!$A$4:$J$600,8,FALSE)/1000000</f>
        <v>219.170525</v>
      </c>
      <c r="Y47" s="65">
        <f>VLOOKUP(A47,'[1]12 meses'!$A$4:$J$600,10,FALSE)/1000000</f>
        <v>181.16030699999999</v>
      </c>
      <c r="Z47" s="11">
        <f>(Y47/X47-1)*100</f>
        <v>-17.342759935442963</v>
      </c>
      <c r="AA47" s="66">
        <f>U47/X47*1000</f>
        <v>1492.165043634403</v>
      </c>
      <c r="AB47" s="65">
        <f>V47/Y47*1000</f>
        <v>1500.5362570952145</v>
      </c>
      <c r="AC47" s="11">
        <f>(AB47/AA47-1)*100</f>
        <v>0.56101122972442852</v>
      </c>
    </row>
    <row r="48" spans="1:29" s="35" customFormat="1" x14ac:dyDescent="0.2">
      <c r="A48" s="64" t="s">
        <v>34</v>
      </c>
      <c r="B48" s="64" t="s">
        <v>33</v>
      </c>
      <c r="C48" s="62">
        <f>VLOOKUP(A48,[1]Mês!$A$4:$J$560,7,FALSE)/1000000</f>
        <v>126.608801</v>
      </c>
      <c r="D48" s="39">
        <f>VLOOKUP(A48,[1]Mês!$A$4:$J$560,9,FALSE)/1000000</f>
        <v>116.52873099999999</v>
      </c>
      <c r="E48" s="38">
        <f>(D48/C48-1)*100</f>
        <v>-7.961587125368963</v>
      </c>
      <c r="F48" s="62">
        <f>VLOOKUP(A48,[1]Mês!$A$4:$J$560,8,FALSE)/1000000</f>
        <v>35.631889999999999</v>
      </c>
      <c r="G48" s="39">
        <f>VLOOKUP(A48,[1]Mês!$A$4:$J$560,10,FALSE)/1000000</f>
        <v>36.395398999999998</v>
      </c>
      <c r="H48" s="38">
        <f>(G48/F48-1)*100</f>
        <v>2.1427687389021344</v>
      </c>
      <c r="I48" s="62">
        <f>C48/F48*1000</f>
        <v>3553.2440462742784</v>
      </c>
      <c r="J48" s="39">
        <f>D48/G48*1000</f>
        <v>3201.7434676289718</v>
      </c>
      <c r="K48" s="63">
        <f>(J48/I48-1)*100</f>
        <v>-9.8923849324075945</v>
      </c>
      <c r="L48" s="62">
        <f>VLOOKUP(A48,[1]Ano!$A$4:$J$616,7,FALSE)/1000000</f>
        <v>368.88532900000001</v>
      </c>
      <c r="M48" s="39">
        <f>VLOOKUP(A48,[1]Ano!$A$4:$J$616,9,FALSE)/1000000</f>
        <v>324.389948</v>
      </c>
      <c r="N48" s="38">
        <f>(M48/L48-1)*100</f>
        <v>-12.062117276558858</v>
      </c>
      <c r="O48" s="62">
        <f>VLOOKUP(A48,[1]Ano!$A$4:$J$616,8,FALSE)/1000000</f>
        <v>106.609189</v>
      </c>
      <c r="P48" s="39">
        <f>VLOOKUP(A48,[1]Ano!$A$4:$J$616,10,FALSE)/1000000</f>
        <v>110.92367</v>
      </c>
      <c r="Q48" s="38">
        <f>(P48/O48-1)*100</f>
        <v>4.0470066796962412</v>
      </c>
      <c r="R48" s="62">
        <f>L48/O48*1000</f>
        <v>3460.1644798179636</v>
      </c>
      <c r="S48" s="39">
        <f>M48/P48*1000</f>
        <v>2924.4429795732503</v>
      </c>
      <c r="T48" s="38">
        <f>(S48/R48-1)*100</f>
        <v>-15.482544352137184</v>
      </c>
      <c r="U48" s="62">
        <f>VLOOKUP(A48,'[1]12 meses'!$A$4:$J$600,7,FALSE)/1000000</f>
        <v>1228.6029100000001</v>
      </c>
      <c r="V48" s="39">
        <f>VLOOKUP(A48,'[1]12 meses'!$A$4:$J$600,9,FALSE)/1000000</f>
        <v>851.80362000000002</v>
      </c>
      <c r="W48" s="38">
        <f>(V48/U48-1)*100</f>
        <v>-30.668923777821753</v>
      </c>
      <c r="X48" s="62">
        <f>VLOOKUP(A48,'[1]12 meses'!$A$4:$J$600,8,FALSE)/1000000</f>
        <v>331.53931299999999</v>
      </c>
      <c r="Y48" s="39">
        <f>VLOOKUP(A48,'[1]12 meses'!$A$4:$J$600,10,FALSE)/1000000</f>
        <v>301.23301700000002</v>
      </c>
      <c r="Z48" s="38">
        <f>(Y48/X48-1)*100</f>
        <v>-9.1410866861511444</v>
      </c>
      <c r="AA48" s="62">
        <f>U48/X48*1000</f>
        <v>3705.753320421461</v>
      </c>
      <c r="AB48" s="39">
        <f>V48/Y48*1000</f>
        <v>2827.7232970116288</v>
      </c>
      <c r="AC48" s="38">
        <f>(AB48/AA48-1)*100</f>
        <v>-23.693698621849247</v>
      </c>
    </row>
    <row r="49" spans="1:29" x14ac:dyDescent="0.2">
      <c r="A49" s="69" t="s">
        <v>32</v>
      </c>
      <c r="B49" s="68" t="s">
        <v>31</v>
      </c>
      <c r="C49" s="66">
        <f>VLOOKUP(A49,[1]Mês!$A$4:$J$560,7,FALSE)/1000000</f>
        <v>30.053018000000002</v>
      </c>
      <c r="D49" s="65">
        <f>VLOOKUP(A49,[1]Mês!$A$4:$J$560,9,FALSE)/1000000</f>
        <v>41.677723</v>
      </c>
      <c r="E49" s="11">
        <f>(D49/C49-1)*100</f>
        <v>38.680657629792783</v>
      </c>
      <c r="F49" s="66">
        <f>VLOOKUP(A49,[1]Mês!$A$4:$J$560,8,FALSE)/1000000</f>
        <v>5.8478950000000003</v>
      </c>
      <c r="G49" s="65">
        <f>VLOOKUP(A49,[1]Mês!$A$4:$J$560,10,FALSE)/1000000</f>
        <v>7.7632859999999999</v>
      </c>
      <c r="H49" s="11">
        <f>(G49/F49-1)*100</f>
        <v>32.753512161213564</v>
      </c>
      <c r="I49" s="66">
        <f>C49/F49*1000</f>
        <v>5139.1172379121035</v>
      </c>
      <c r="J49" s="65">
        <f>D49/G49*1000</f>
        <v>5368.5672536088459</v>
      </c>
      <c r="K49" s="67">
        <f>(J49/I49-1)*100</f>
        <v>4.464774883983047</v>
      </c>
      <c r="L49" s="66">
        <f>VLOOKUP(A49,[1]Ano!$A$4:$J$616,7,FALSE)/1000000</f>
        <v>117.416072</v>
      </c>
      <c r="M49" s="65">
        <f>VLOOKUP(A49,[1]Ano!$A$4:$J$616,9,FALSE)/1000000</f>
        <v>118.19849499999999</v>
      </c>
      <c r="N49" s="11">
        <f>(M49/L49-1)*100</f>
        <v>0.66636788871627939</v>
      </c>
      <c r="O49" s="66">
        <f>VLOOKUP(A49,[1]Ano!$A$4:$J$616,8,FALSE)/1000000</f>
        <v>21.345887999999999</v>
      </c>
      <c r="P49" s="65">
        <f>VLOOKUP(A49,[1]Ano!$A$4:$J$616,10,FALSE)/1000000</f>
        <v>23.744723</v>
      </c>
      <c r="Q49" s="11">
        <f>(P49/O49-1)*100</f>
        <v>11.237925543317772</v>
      </c>
      <c r="R49" s="66">
        <f>L49/O49*1000</f>
        <v>5500.6412476257719</v>
      </c>
      <c r="S49" s="65">
        <f>M49/P49*1000</f>
        <v>4977.8847704393092</v>
      </c>
      <c r="T49" s="11">
        <f>(S49/R49-1)*100</f>
        <v>-9.5035551975344532</v>
      </c>
      <c r="U49" s="66">
        <f>VLOOKUP(A49,'[1]12 meses'!$A$4:$J$600,7,FALSE)/1000000</f>
        <v>508.98010199999999</v>
      </c>
      <c r="V49" s="65">
        <f>VLOOKUP(A49,'[1]12 meses'!$A$4:$J$600,9,FALSE)/1000000</f>
        <v>366.179821</v>
      </c>
      <c r="W49" s="11">
        <f>(V49/U49-1)*100</f>
        <v>-28.056161810427703</v>
      </c>
      <c r="X49" s="66">
        <f>VLOOKUP(A49,'[1]12 meses'!$A$4:$J$600,8,FALSE)/1000000</f>
        <v>86.196026000000003</v>
      </c>
      <c r="Y49" s="65">
        <f>VLOOKUP(A49,'[1]12 meses'!$A$4:$J$600,10,FALSE)/1000000</f>
        <v>90.763617999999994</v>
      </c>
      <c r="Z49" s="11">
        <f>(Y49/X49-1)*100</f>
        <v>5.2990749248694957</v>
      </c>
      <c r="AA49" s="66">
        <f>U49/X49*1000</f>
        <v>5904.9137833802215</v>
      </c>
      <c r="AB49" s="65">
        <f>V49/Y49*1000</f>
        <v>4034.4339402600726</v>
      </c>
      <c r="AC49" s="11">
        <f>(AB49/AA49-1)*100</f>
        <v>-31.676666446591327</v>
      </c>
    </row>
    <row r="50" spans="1:29" s="35" customFormat="1" x14ac:dyDescent="0.2">
      <c r="A50" s="64" t="s">
        <v>30</v>
      </c>
      <c r="B50" s="64" t="s">
        <v>29</v>
      </c>
      <c r="C50" s="62">
        <f>VLOOKUP(A50,[1]Mês!$A$4:$J$560,7,FALSE)/1000000</f>
        <v>95.297366999999994</v>
      </c>
      <c r="D50" s="39">
        <f>VLOOKUP(A50,[1]Mês!$A$4:$J$560,9,FALSE)/1000000</f>
        <v>79.728556999999995</v>
      </c>
      <c r="E50" s="38">
        <f>(D50/C50-1)*100</f>
        <v>-16.337083059178326</v>
      </c>
      <c r="F50" s="62">
        <f>VLOOKUP(A50,[1]Mês!$A$4:$J$560,8,FALSE)/1000000</f>
        <v>101.181054</v>
      </c>
      <c r="G50" s="39">
        <f>VLOOKUP(A50,[1]Mês!$A$4:$J$560,10,FALSE)/1000000</f>
        <v>102.923333</v>
      </c>
      <c r="H50" s="38">
        <f>(G50/F50-1)*100</f>
        <v>1.7219419358885046</v>
      </c>
      <c r="I50" s="62">
        <f>C50/F50*1000</f>
        <v>941.84991391767858</v>
      </c>
      <c r="J50" s="39">
        <f>D50/G50*1000</f>
        <v>774.64025577174027</v>
      </c>
      <c r="K50" s="63">
        <f>(J50/I50-1)*100</f>
        <v>-17.753323079939577</v>
      </c>
      <c r="L50" s="62">
        <f>VLOOKUP(A50,[1]Ano!$A$4:$J$616,7,FALSE)/1000000</f>
        <v>267.95435400000002</v>
      </c>
      <c r="M50" s="39">
        <f>VLOOKUP(A50,[1]Ano!$A$4:$J$616,9,FALSE)/1000000</f>
        <v>223.95808500000001</v>
      </c>
      <c r="N50" s="38">
        <f>(M50/L50-1)*100</f>
        <v>-16.419314835988818</v>
      </c>
      <c r="O50" s="62">
        <f>VLOOKUP(A50,[1]Ano!$A$4:$J$616,8,FALSE)/1000000</f>
        <v>255.80520300000001</v>
      </c>
      <c r="P50" s="39">
        <f>VLOOKUP(A50,[1]Ano!$A$4:$J$616,10,FALSE)/1000000</f>
        <v>268.61613</v>
      </c>
      <c r="Q50" s="38">
        <f>(P50/O50-1)*100</f>
        <v>5.0080791359040422</v>
      </c>
      <c r="R50" s="62">
        <f>L50/O50*1000</f>
        <v>1047.4937603204264</v>
      </c>
      <c r="S50" s="39">
        <f>M50/P50*1000</f>
        <v>833.74771649044305</v>
      </c>
      <c r="T50" s="38">
        <f>(S50/R50-1)*100</f>
        <v>-20.405471796280562</v>
      </c>
      <c r="U50" s="62">
        <f>VLOOKUP(A50,'[1]12 meses'!$A$4:$J$600,7,FALSE)/1000000</f>
        <v>1050.1984090000001</v>
      </c>
      <c r="V50" s="39">
        <f>VLOOKUP(A50,'[1]12 meses'!$A$4:$J$600,9,FALSE)/1000000</f>
        <v>960.76364999999998</v>
      </c>
      <c r="W50" s="38">
        <f>(V50/U50-1)*100</f>
        <v>-8.5159869062418352</v>
      </c>
      <c r="X50" s="62">
        <f>VLOOKUP(A50,'[1]12 meses'!$A$4:$J$600,8,FALSE)/1000000</f>
        <v>1213.2296630000001</v>
      </c>
      <c r="Y50" s="39">
        <f>VLOOKUP(A50,'[1]12 meses'!$A$4:$J$600,10,FALSE)/1000000</f>
        <v>1243.8064380000001</v>
      </c>
      <c r="Z50" s="38">
        <f>(Y50/X50-1)*100</f>
        <v>2.5202792127907214</v>
      </c>
      <c r="AA50" s="62">
        <f>U50/X50*1000</f>
        <v>865.62210027335937</v>
      </c>
      <c r="AB50" s="39">
        <f>V50/Y50*1000</f>
        <v>772.43823528110727</v>
      </c>
      <c r="AC50" s="38">
        <f>(AB50/AA50-1)*100</f>
        <v>-10.764959092752491</v>
      </c>
    </row>
    <row r="51" spans="1:29" s="35" customFormat="1" x14ac:dyDescent="0.2">
      <c r="A51" s="61" t="s">
        <v>28</v>
      </c>
      <c r="B51" s="60" t="s">
        <v>27</v>
      </c>
      <c r="C51" s="58">
        <f>VLOOKUP(A51,[1]Mês!$A$4:$J$560,7,FALSE)/1000000</f>
        <v>106.727509</v>
      </c>
      <c r="D51" s="57">
        <f>VLOOKUP(A51,[1]Mês!$A$4:$J$560,9,FALSE)/1000000</f>
        <v>128.667045</v>
      </c>
      <c r="E51" s="56">
        <f>(D51/C51-1)*100</f>
        <v>20.556589585539765</v>
      </c>
      <c r="F51" s="58">
        <f>VLOOKUP(A51,[1]Mês!$A$4:$J$560,8,FALSE)/1000000</f>
        <v>84.433127999999996</v>
      </c>
      <c r="G51" s="57">
        <f>VLOOKUP(A51,[1]Mês!$A$4:$J$560,10,FALSE)/1000000</f>
        <v>89.941134000000005</v>
      </c>
      <c r="H51" s="56">
        <f>(G51/F51-1)*100</f>
        <v>6.5235129036081752</v>
      </c>
      <c r="I51" s="58">
        <f>C51/F51*1000</f>
        <v>1264.0477917624939</v>
      </c>
      <c r="J51" s="57">
        <f>D51/G51*1000</f>
        <v>1430.5695211714808</v>
      </c>
      <c r="K51" s="59">
        <f>(J51/I51-1)*100</f>
        <v>13.173689356855833</v>
      </c>
      <c r="L51" s="58">
        <f>VLOOKUP(A51,[1]Ano!$A$4:$J$616,7,FALSE)/1000000</f>
        <v>247.33083300000001</v>
      </c>
      <c r="M51" s="57">
        <f>VLOOKUP(A51,[1]Ano!$A$4:$J$616,9,FALSE)/1000000</f>
        <v>328.21767399999999</v>
      </c>
      <c r="N51" s="56">
        <f>(M51/L51-1)*100</f>
        <v>32.70390513745609</v>
      </c>
      <c r="O51" s="58">
        <f>VLOOKUP(A51,[1]Ano!$A$4:$J$616,8,FALSE)/1000000</f>
        <v>171.90951000000001</v>
      </c>
      <c r="P51" s="57">
        <f>VLOOKUP(A51,[1]Ano!$A$4:$J$616,10,FALSE)/1000000</f>
        <v>239.318117</v>
      </c>
      <c r="Q51" s="56">
        <f>(P51/O51-1)*100</f>
        <v>39.211680028638305</v>
      </c>
      <c r="R51" s="58">
        <f>L51/O51*1000</f>
        <v>1438.7268802057547</v>
      </c>
      <c r="S51" s="57">
        <f>M51/P51*1000</f>
        <v>1371.4702343241318</v>
      </c>
      <c r="T51" s="56">
        <f>(S51/R51-1)*100</f>
        <v>-4.6747333915110101</v>
      </c>
      <c r="U51" s="58">
        <f>VLOOKUP(A51,'[1]12 meses'!$A$4:$J$600,7,FALSE)/1000000</f>
        <v>870.78500199999996</v>
      </c>
      <c r="V51" s="57">
        <f>VLOOKUP(A51,'[1]12 meses'!$A$4:$J$600,9,FALSE)/1000000</f>
        <v>1082.325875</v>
      </c>
      <c r="W51" s="56">
        <f>(V51/U51-1)*100</f>
        <v>24.293123160612275</v>
      </c>
      <c r="X51" s="58">
        <f>VLOOKUP(A51,'[1]12 meses'!$A$4:$J$600,8,FALSE)/1000000</f>
        <v>619.13381500000003</v>
      </c>
      <c r="Y51" s="57">
        <f>VLOOKUP(A51,'[1]12 meses'!$A$4:$J$600,10,FALSE)/1000000</f>
        <v>813.36947499999997</v>
      </c>
      <c r="Z51" s="56">
        <f>(Y51/X51-1)*100</f>
        <v>31.372161444614342</v>
      </c>
      <c r="AA51" s="58">
        <f>U51/X51*1000</f>
        <v>1406.4568610260769</v>
      </c>
      <c r="AB51" s="57">
        <f>V51/Y51*1000</f>
        <v>1330.6694045777904</v>
      </c>
      <c r="AC51" s="56">
        <f>(AB51/AA51-1)*100</f>
        <v>-5.3885375761184795</v>
      </c>
    </row>
    <row r="52" spans="1:29" x14ac:dyDescent="0.2">
      <c r="A52" s="55" t="s">
        <v>26</v>
      </c>
      <c r="B52" s="54" t="s">
        <v>25</v>
      </c>
      <c r="C52" s="52">
        <f>VLOOKUP(A52,[1]Mês!$A$4:$J$560,7,FALSE)/1000000</f>
        <v>37.139735999999999</v>
      </c>
      <c r="D52" s="51">
        <f>VLOOKUP(A52,[1]Mês!$A$4:$J$560,9,FALSE)/1000000</f>
        <v>62.736511999999998</v>
      </c>
      <c r="E52" s="17">
        <f>(D52/C52-1)*100</f>
        <v>68.920188339518631</v>
      </c>
      <c r="F52" s="52">
        <f>VLOOKUP(A52,[1]Mês!$A$4:$J$560,8,FALSE)/1000000</f>
        <v>53.244078999999999</v>
      </c>
      <c r="G52" s="51">
        <f>VLOOKUP(A52,[1]Mês!$A$4:$J$560,10,FALSE)/1000000</f>
        <v>63.085957000000001</v>
      </c>
      <c r="H52" s="17">
        <f>(G52/F52-1)*100</f>
        <v>18.484455332582627</v>
      </c>
      <c r="I52" s="52">
        <f>C52/F52*1000</f>
        <v>697.53739190417775</v>
      </c>
      <c r="J52" s="51">
        <f>D52/G52*1000</f>
        <v>994.46081161929578</v>
      </c>
      <c r="K52" s="53">
        <f>(J52/I52-1)*100</f>
        <v>42.567383936875316</v>
      </c>
      <c r="L52" s="52">
        <f>VLOOKUP(A52,[1]Ano!$A$4:$J$616,7,FALSE)/1000000</f>
        <v>64.978025000000002</v>
      </c>
      <c r="M52" s="51">
        <f>VLOOKUP(A52,[1]Ano!$A$4:$J$616,9,FALSE)/1000000</f>
        <v>152.72871799999999</v>
      </c>
      <c r="N52" s="17">
        <f>(M52/L52-1)*100</f>
        <v>135.0467223342045</v>
      </c>
      <c r="O52" s="52">
        <f>VLOOKUP(A52,[1]Ano!$A$4:$J$616,8,FALSE)/1000000</f>
        <v>93.933008000000001</v>
      </c>
      <c r="P52" s="51">
        <f>VLOOKUP(A52,[1]Ano!$A$4:$J$616,10,FALSE)/1000000</f>
        <v>171.36173600000001</v>
      </c>
      <c r="Q52" s="17">
        <f>(P52/O52-1)*100</f>
        <v>82.429733326542689</v>
      </c>
      <c r="R52" s="52">
        <f>L52/O52*1000</f>
        <v>691.7485810738649</v>
      </c>
      <c r="S52" s="51">
        <f>M52/P52*1000</f>
        <v>891.26500212392784</v>
      </c>
      <c r="T52" s="17">
        <f>(S52/R52-1)*100</f>
        <v>28.842331810834398</v>
      </c>
      <c r="U52" s="52">
        <f>VLOOKUP(A52,'[1]12 meses'!$A$4:$J$600,7,FALSE)/1000000</f>
        <v>235.85573500000001</v>
      </c>
      <c r="V52" s="51">
        <f>VLOOKUP(A52,'[1]12 meses'!$A$4:$J$600,9,FALSE)/1000000</f>
        <v>420.93334399999998</v>
      </c>
      <c r="W52" s="17">
        <f>(V52/U52-1)*100</f>
        <v>78.470684208717657</v>
      </c>
      <c r="X52" s="52">
        <f>VLOOKUP(A52,'[1]12 meses'!$A$4:$J$600,8,FALSE)/1000000</f>
        <v>355.00671999999997</v>
      </c>
      <c r="Y52" s="51">
        <f>VLOOKUP(A52,'[1]12 meses'!$A$4:$J$600,10,FALSE)/1000000</f>
        <v>536.98645599999998</v>
      </c>
      <c r="Z52" s="17">
        <f>(Y52/X52-1)*100</f>
        <v>51.260927117097957</v>
      </c>
      <c r="AA52" s="52">
        <f>U52/X52*1000</f>
        <v>664.36977587353852</v>
      </c>
      <c r="AB52" s="51">
        <f>V52/Y52*1000</f>
        <v>783.88074651923807</v>
      </c>
      <c r="AC52" s="17">
        <f>(AB52/AA52-1)*100</f>
        <v>17.988622448780433</v>
      </c>
    </row>
    <row r="53" spans="1:29" x14ac:dyDescent="0.2">
      <c r="A53" s="69" t="s">
        <v>24</v>
      </c>
      <c r="B53" s="68" t="s">
        <v>23</v>
      </c>
      <c r="C53" s="66">
        <f>VLOOKUP(A53,[1]Mês!$A$4:$J$560,7,FALSE)/1000000</f>
        <v>45.270797000000002</v>
      </c>
      <c r="D53" s="65">
        <f>VLOOKUP(A53,[1]Mês!$A$4:$J$560,9,FALSE)/1000000</f>
        <v>38.829481000000001</v>
      </c>
      <c r="E53" s="11">
        <f>(D53/C53-1)*100</f>
        <v>-14.228413076094071</v>
      </c>
      <c r="F53" s="66">
        <f>VLOOKUP(A53,[1]Mês!$A$4:$J$560,8,FALSE)/1000000</f>
        <v>11.911301</v>
      </c>
      <c r="G53" s="65">
        <f>VLOOKUP(A53,[1]Mês!$A$4:$J$560,10,FALSE)/1000000</f>
        <v>9.5174479999999999</v>
      </c>
      <c r="H53" s="11">
        <f>(G53/F53-1)*100</f>
        <v>-20.097326060352259</v>
      </c>
      <c r="I53" s="66">
        <f>C53/F53*1000</f>
        <v>3800.6593066534047</v>
      </c>
      <c r="J53" s="65">
        <f>D53/G53*1000</f>
        <v>4079.8206620093956</v>
      </c>
      <c r="K53" s="67">
        <f>(J53/I53-1)*100</f>
        <v>7.3450770730039805</v>
      </c>
      <c r="L53" s="66">
        <f>VLOOKUP(A53,[1]Ano!$A$4:$J$616,7,FALSE)/1000000</f>
        <v>115.882513</v>
      </c>
      <c r="M53" s="65">
        <f>VLOOKUP(A53,[1]Ano!$A$4:$J$616,9,FALSE)/1000000</f>
        <v>107.50989800000001</v>
      </c>
      <c r="N53" s="11">
        <f>(M53/L53-1)*100</f>
        <v>-7.2250892591533606</v>
      </c>
      <c r="O53" s="66">
        <f>VLOOKUP(A53,[1]Ano!$A$4:$J$616,8,FALSE)/1000000</f>
        <v>29.710408000000001</v>
      </c>
      <c r="P53" s="65">
        <f>VLOOKUP(A53,[1]Ano!$A$4:$J$616,10,FALSE)/1000000</f>
        <v>26.033650999999999</v>
      </c>
      <c r="Q53" s="11">
        <f>(P53/O53-1)*100</f>
        <v>-12.375316421100656</v>
      </c>
      <c r="R53" s="66">
        <f>L53/O53*1000</f>
        <v>3900.4012667883926</v>
      </c>
      <c r="S53" s="65">
        <f>M53/P53*1000</f>
        <v>4129.6511964457086</v>
      </c>
      <c r="T53" s="11">
        <f>(S53/R53-1)*100</f>
        <v>5.8775985847753898</v>
      </c>
      <c r="U53" s="66">
        <f>VLOOKUP(A53,'[1]12 meses'!$A$4:$J$600,7,FALSE)/1000000</f>
        <v>403.216748</v>
      </c>
      <c r="V53" s="65">
        <f>VLOOKUP(A53,'[1]12 meses'!$A$4:$J$600,9,FALSE)/1000000</f>
        <v>414.57011399999999</v>
      </c>
      <c r="W53" s="11">
        <f>(V53/U53-1)*100</f>
        <v>2.8156980225434447</v>
      </c>
      <c r="X53" s="66">
        <f>VLOOKUP(A53,'[1]12 meses'!$A$4:$J$600,8,FALSE)/1000000</f>
        <v>96.841522999999995</v>
      </c>
      <c r="Y53" s="65">
        <f>VLOOKUP(A53,'[1]12 meses'!$A$4:$J$600,10,FALSE)/1000000</f>
        <v>106.98062400000001</v>
      </c>
      <c r="Z53" s="11">
        <f>(Y53/X53-1)*100</f>
        <v>10.46978680828885</v>
      </c>
      <c r="AA53" s="66">
        <f>U53/X53*1000</f>
        <v>4163.6762362772834</v>
      </c>
      <c r="AB53" s="65">
        <f>V53/Y53*1000</f>
        <v>3875.1887818489449</v>
      </c>
      <c r="AC53" s="11">
        <f>(AB53/AA53-1)*100</f>
        <v>-6.9286716367330525</v>
      </c>
    </row>
    <row r="54" spans="1:29" s="35" customFormat="1" x14ac:dyDescent="0.2">
      <c r="A54" s="64" t="s">
        <v>22</v>
      </c>
      <c r="B54" s="64" t="s">
        <v>21</v>
      </c>
      <c r="C54" s="62">
        <f>VLOOKUP(A54,[1]Mês!$A$4:$J$560,7,FALSE)/1000000</f>
        <v>57.72569</v>
      </c>
      <c r="D54" s="39">
        <f>VLOOKUP(A54,[1]Mês!$A$4:$J$560,9,FALSE)/1000000</f>
        <v>66.534811000000005</v>
      </c>
      <c r="E54" s="38">
        <f>(D54/C54-1)*100</f>
        <v>15.26031304259854</v>
      </c>
      <c r="F54" s="62">
        <f>VLOOKUP(A54,[1]Mês!$A$4:$J$560,8,FALSE)/1000000</f>
        <v>7.000883</v>
      </c>
      <c r="G54" s="39">
        <f>VLOOKUP(A54,[1]Mês!$A$4:$J$560,10,FALSE)/1000000</f>
        <v>10.374605000000001</v>
      </c>
      <c r="H54" s="38">
        <f>(G54/F54-1)*100</f>
        <v>48.189949753481102</v>
      </c>
      <c r="I54" s="62">
        <f>C54/F54*1000</f>
        <v>8245.4870335641936</v>
      </c>
      <c r="J54" s="39">
        <f>D54/G54*1000</f>
        <v>6413.2379979767902</v>
      </c>
      <c r="K54" s="63">
        <f>(J54/I54-1)*100</f>
        <v>-22.221234817652679</v>
      </c>
      <c r="L54" s="62">
        <f>VLOOKUP(A54,[1]Ano!$A$4:$J$616,7,FALSE)/1000000</f>
        <v>176.204499</v>
      </c>
      <c r="M54" s="39">
        <f>VLOOKUP(A54,[1]Ano!$A$4:$J$616,9,FALSE)/1000000</f>
        <v>159.934798</v>
      </c>
      <c r="N54" s="38">
        <f>(M54/L54-1)*100</f>
        <v>-9.2334197437262908</v>
      </c>
      <c r="O54" s="62">
        <f>VLOOKUP(A54,[1]Ano!$A$4:$J$616,8,FALSE)/1000000</f>
        <v>21.060354</v>
      </c>
      <c r="P54" s="39">
        <f>VLOOKUP(A54,[1]Ano!$A$4:$J$616,10,FALSE)/1000000</f>
        <v>25.533822000000001</v>
      </c>
      <c r="Q54" s="38">
        <f>(P54/O54-1)*100</f>
        <v>21.241181416038877</v>
      </c>
      <c r="R54" s="62">
        <f>L54/O54*1000</f>
        <v>8366.6446917274025</v>
      </c>
      <c r="S54" s="39">
        <f>M54/P54*1000</f>
        <v>6263.6450586990068</v>
      </c>
      <c r="T54" s="38">
        <f>(S54/R54-1)*100</f>
        <v>-25.135519799325955</v>
      </c>
      <c r="U54" s="62">
        <f>VLOOKUP(A54,'[1]12 meses'!$A$4:$J$600,7,FALSE)/1000000</f>
        <v>722.35479999999995</v>
      </c>
      <c r="V54" s="39">
        <f>VLOOKUP(A54,'[1]12 meses'!$A$4:$J$600,9,FALSE)/1000000</f>
        <v>495.70614599999999</v>
      </c>
      <c r="W54" s="38">
        <f>(V54/U54-1)*100</f>
        <v>-31.376361588515778</v>
      </c>
      <c r="X54" s="62">
        <f>VLOOKUP(A54,'[1]12 meses'!$A$4:$J$600,8,FALSE)/1000000</f>
        <v>84.184273000000005</v>
      </c>
      <c r="Y54" s="39">
        <f>VLOOKUP(A54,'[1]12 meses'!$A$4:$J$600,10,FALSE)/1000000</f>
        <v>74.156002999999998</v>
      </c>
      <c r="Z54" s="38">
        <f>(Y54/X54-1)*100</f>
        <v>-11.912284376441672</v>
      </c>
      <c r="AA54" s="62">
        <f>U54/X54*1000</f>
        <v>8580.6383337182215</v>
      </c>
      <c r="AB54" s="39">
        <f>V54/Y54*1000</f>
        <v>6684.6394889972698</v>
      </c>
      <c r="AC54" s="38">
        <f>(AB54/AA54-1)*100</f>
        <v>-22.096244719585613</v>
      </c>
    </row>
    <row r="55" spans="1:29" s="35" customFormat="1" x14ac:dyDescent="0.2">
      <c r="A55" s="61" t="s">
        <v>20</v>
      </c>
      <c r="B55" s="60" t="s">
        <v>19</v>
      </c>
      <c r="C55" s="58">
        <f>VLOOKUP(A55,[1]Mês!$A$4:$J$560,7,FALSE)/1000000</f>
        <v>118.95637000000001</v>
      </c>
      <c r="D55" s="57">
        <f>VLOOKUP(A55,[1]Mês!$A$4:$J$560,9,FALSE)/1000000</f>
        <v>30.389697999999999</v>
      </c>
      <c r="E55" s="56">
        <f>(D55/C55-1)*100</f>
        <v>-74.45307216418928</v>
      </c>
      <c r="F55" s="58">
        <f>VLOOKUP(A55,[1]Mês!$A$4:$J$560,8,FALSE)/1000000</f>
        <v>222.34281200000001</v>
      </c>
      <c r="G55" s="57">
        <f>VLOOKUP(A55,[1]Mês!$A$4:$J$560,10,FALSE)/1000000</f>
        <v>44.629193000000001</v>
      </c>
      <c r="H55" s="56">
        <f>(G55/F55-1)*100</f>
        <v>-79.92775543380283</v>
      </c>
      <c r="I55" s="58">
        <f>C55/F55*1000</f>
        <v>535.01333787215037</v>
      </c>
      <c r="J55" s="57">
        <f>D55/G55*1000</f>
        <v>680.93765441826383</v>
      </c>
      <c r="K55" s="59">
        <f>(J55/I55-1)*100</f>
        <v>27.274893206678197</v>
      </c>
      <c r="L55" s="58">
        <f>VLOOKUP(A55,[1]Ano!$A$4:$J$616,7,FALSE)/1000000</f>
        <v>267.28725400000002</v>
      </c>
      <c r="M55" s="57">
        <f>VLOOKUP(A55,[1]Ano!$A$4:$J$616,9,FALSE)/1000000</f>
        <v>96.297148000000007</v>
      </c>
      <c r="N55" s="56">
        <f>(M55/L55-1)*100</f>
        <v>-63.972412990557338</v>
      </c>
      <c r="O55" s="58">
        <f>VLOOKUP(A55,[1]Ano!$A$4:$J$616,8,FALSE)/1000000</f>
        <v>490.77339599999999</v>
      </c>
      <c r="P55" s="57">
        <f>VLOOKUP(A55,[1]Ano!$A$4:$J$616,10,FALSE)/1000000</f>
        <v>154.836984</v>
      </c>
      <c r="Q55" s="56">
        <f>(P55/O55-1)*100</f>
        <v>-68.450412092019747</v>
      </c>
      <c r="R55" s="58">
        <f>L55/O55*1000</f>
        <v>544.62457863139753</v>
      </c>
      <c r="S55" s="57">
        <f>M55/P55*1000</f>
        <v>621.92601219873939</v>
      </c>
      <c r="T55" s="56">
        <f>(S55/R55-1)*100</f>
        <v>14.193526440102055</v>
      </c>
      <c r="U55" s="58">
        <f>VLOOKUP(A55,'[1]12 meses'!$A$4:$J$600,7,FALSE)/1000000</f>
        <v>745.46229800000003</v>
      </c>
      <c r="V55" s="57">
        <f>VLOOKUP(A55,'[1]12 meses'!$A$4:$J$600,9,FALSE)/1000000</f>
        <v>299.67645599999997</v>
      </c>
      <c r="W55" s="56">
        <f>(V55/U55-1)*100</f>
        <v>-59.799917875927243</v>
      </c>
      <c r="X55" s="58">
        <f>VLOOKUP(A55,'[1]12 meses'!$A$4:$J$600,8,FALSE)/1000000</f>
        <v>1363.4368979999999</v>
      </c>
      <c r="Y55" s="57">
        <f>VLOOKUP(A55,'[1]12 meses'!$A$4:$J$600,10,FALSE)/1000000</f>
        <v>513.65491499999996</v>
      </c>
      <c r="Z55" s="56">
        <f>(Y55/X55-1)*100</f>
        <v>-62.326462210794588</v>
      </c>
      <c r="AA55" s="58">
        <f>U55/X55*1000</f>
        <v>546.75232795408783</v>
      </c>
      <c r="AB55" s="57">
        <f>V55/Y55*1000</f>
        <v>583.41981600623842</v>
      </c>
      <c r="AC55" s="56">
        <f>(AB55/AA55-1)*100</f>
        <v>6.7064164480758581</v>
      </c>
    </row>
    <row r="56" spans="1:29" x14ac:dyDescent="0.2">
      <c r="A56" s="55" t="s">
        <v>18</v>
      </c>
      <c r="B56" s="54" t="s">
        <v>17</v>
      </c>
      <c r="C56" s="52">
        <f>VLOOKUP(A56,[1]Mês!$A$4:$J$560,7,FALSE)/1000000</f>
        <v>115.245718</v>
      </c>
      <c r="D56" s="51">
        <f>VLOOKUP(A56,[1]Mês!$A$4:$J$560,9,FALSE)/1000000</f>
        <v>23.647646000000002</v>
      </c>
      <c r="E56" s="17">
        <f>(D56/C56-1)*100</f>
        <v>-79.480672765646702</v>
      </c>
      <c r="F56" s="52">
        <f>VLOOKUP(A56,[1]Mês!$A$4:$J$560,8,FALSE)/1000000</f>
        <v>218.23791900000001</v>
      </c>
      <c r="G56" s="51">
        <f>VLOOKUP(A56,[1]Mês!$A$4:$J$560,10,FALSE)/1000000</f>
        <v>39.256658999999999</v>
      </c>
      <c r="H56" s="17">
        <f>(G56/F56-1)*100</f>
        <v>-82.011989859562391</v>
      </c>
      <c r="I56" s="52">
        <f>C56/F56*1000</f>
        <v>528.07375788805973</v>
      </c>
      <c r="J56" s="51">
        <f>D56/G56*1000</f>
        <v>602.38559781666606</v>
      </c>
      <c r="K56" s="53">
        <f>(J56/I56-1)*100</f>
        <v>14.072246313811121</v>
      </c>
      <c r="L56" s="52">
        <f>VLOOKUP(A56,[1]Ano!$A$4:$J$616,7,FALSE)/1000000</f>
        <v>255.55872199999999</v>
      </c>
      <c r="M56" s="51">
        <f>VLOOKUP(A56,[1]Ano!$A$4:$J$616,9,FALSE)/1000000</f>
        <v>80.491400999999996</v>
      </c>
      <c r="N56" s="17">
        <f>(M56/L56-1)*100</f>
        <v>-68.503755078255551</v>
      </c>
      <c r="O56" s="52">
        <f>VLOOKUP(A56,[1]Ano!$A$4:$J$616,8,FALSE)/1000000</f>
        <v>479.24018599999999</v>
      </c>
      <c r="P56" s="51">
        <f>VLOOKUP(A56,[1]Ano!$A$4:$J$616,10,FALSE)/1000000</f>
        <v>141.34721999999999</v>
      </c>
      <c r="Q56" s="17">
        <f>(P56/O56-1)*100</f>
        <v>-70.505975056106834</v>
      </c>
      <c r="R56" s="52">
        <f>L56/O56*1000</f>
        <v>533.25812289038709</v>
      </c>
      <c r="S56" s="51">
        <f>M56/P56*1000</f>
        <v>569.4586777157698</v>
      </c>
      <c r="T56" s="17">
        <f>(S56/R56-1)*100</f>
        <v>6.7885613498331665</v>
      </c>
      <c r="U56" s="52">
        <f>VLOOKUP(A56,'[1]12 meses'!$A$4:$J$600,7,FALSE)/1000000</f>
        <v>697.45099100000004</v>
      </c>
      <c r="V56" s="51">
        <f>VLOOKUP(A56,'[1]12 meses'!$A$4:$J$600,9,FALSE)/1000000</f>
        <v>241.176163</v>
      </c>
      <c r="W56" s="17">
        <f>(V56/U56-1)*100</f>
        <v>-65.420342631644488</v>
      </c>
      <c r="X56" s="52">
        <f>VLOOKUP(A56,'[1]12 meses'!$A$4:$J$600,8,FALSE)/1000000</f>
        <v>1318.1317859999999</v>
      </c>
      <c r="Y56" s="51">
        <f>VLOOKUP(A56,'[1]12 meses'!$A$4:$J$600,10,FALSE)/1000000</f>
        <v>458.88045199999999</v>
      </c>
      <c r="Z56" s="17">
        <f>(Y56/X56-1)*100</f>
        <v>-65.18705816263504</v>
      </c>
      <c r="AA56" s="52">
        <f>U56/X56*1000</f>
        <v>529.12083481158095</v>
      </c>
      <c r="AB56" s="51">
        <f>V56/Y56*1000</f>
        <v>525.57515132503397</v>
      </c>
      <c r="AC56" s="17">
        <f>(AB56/AA56-1)*100</f>
        <v>-0.67010846167295801</v>
      </c>
    </row>
    <row r="57" spans="1:29" s="35" customFormat="1" x14ac:dyDescent="0.2">
      <c r="A57" s="61" t="s">
        <v>16</v>
      </c>
      <c r="B57" s="60" t="s">
        <v>15</v>
      </c>
      <c r="C57" s="58">
        <f>VLOOKUP(A57,[1]Mês!$A$4:$J$560,7,FALSE)/1000000</f>
        <v>30.097657999999999</v>
      </c>
      <c r="D57" s="57">
        <f>VLOOKUP(A57,[1]Mês!$A$4:$J$560,9,FALSE)/1000000</f>
        <v>45.869222999999998</v>
      </c>
      <c r="E57" s="56">
        <f>(D57/C57-1)*100</f>
        <v>52.401303118003398</v>
      </c>
      <c r="F57" s="58">
        <f>VLOOKUP(A57,[1]Mês!$A$4:$J$560,8,FALSE)/1000000</f>
        <v>9.5559340000000006</v>
      </c>
      <c r="G57" s="57">
        <f>VLOOKUP(A57,[1]Mês!$A$4:$J$560,10,FALSE)/1000000</f>
        <v>14.480273</v>
      </c>
      <c r="H57" s="56">
        <f>(G57/F57-1)*100</f>
        <v>51.531739335997926</v>
      </c>
      <c r="I57" s="58">
        <f>C57/F57*1000</f>
        <v>3149.630166972689</v>
      </c>
      <c r="J57" s="57">
        <f>D57/G57*1000</f>
        <v>3167.7042967352895</v>
      </c>
      <c r="K57" s="59">
        <f>(J57/I57-1)*100</f>
        <v>0.57384927132484442</v>
      </c>
      <c r="L57" s="58">
        <f>VLOOKUP(A57,[1]Ano!$A$4:$J$616,7,FALSE)/1000000</f>
        <v>98.858368999999996</v>
      </c>
      <c r="M57" s="57">
        <f>VLOOKUP(A57,[1]Ano!$A$4:$J$616,9,FALSE)/1000000</f>
        <v>148.66984600000001</v>
      </c>
      <c r="N57" s="56">
        <f>(M57/L57-1)*100</f>
        <v>50.386707270074439</v>
      </c>
      <c r="O57" s="58">
        <f>VLOOKUP(A57,[1]Ano!$A$4:$J$616,8,FALSE)/1000000</f>
        <v>29.622482000000002</v>
      </c>
      <c r="P57" s="57">
        <f>VLOOKUP(A57,[1]Ano!$A$4:$J$616,10,FALSE)/1000000</f>
        <v>47.688730999999997</v>
      </c>
      <c r="Q57" s="56">
        <f>(P57/O57-1)*100</f>
        <v>60.988302735739673</v>
      </c>
      <c r="R57" s="58">
        <f>L57/O57*1000</f>
        <v>3337.2750129445594</v>
      </c>
      <c r="S57" s="57">
        <f>M57/P57*1000</f>
        <v>3117.5047622886004</v>
      </c>
      <c r="T57" s="56">
        <f>(S57/R57-1)*100</f>
        <v>-6.5853203527883704</v>
      </c>
      <c r="U57" s="58">
        <f>VLOOKUP(A57,'[1]12 meses'!$A$4:$J$600,7,FALSE)/1000000</f>
        <v>424.68923599999999</v>
      </c>
      <c r="V57" s="57">
        <f>VLOOKUP(A57,'[1]12 meses'!$A$4:$J$600,9,FALSE)/1000000</f>
        <v>600.35608200000001</v>
      </c>
      <c r="W57" s="56">
        <f>(V57/U57-1)*100</f>
        <v>41.363620998390459</v>
      </c>
      <c r="X57" s="58">
        <f>VLOOKUP(A57,'[1]12 meses'!$A$4:$J$600,8,FALSE)/1000000</f>
        <v>130.85748000000001</v>
      </c>
      <c r="Y57" s="57">
        <f>VLOOKUP(A57,'[1]12 meses'!$A$4:$J$600,10,FALSE)/1000000</f>
        <v>192.30771799999999</v>
      </c>
      <c r="Z57" s="56">
        <f>(Y57/X57-1)*100</f>
        <v>46.959667876838211</v>
      </c>
      <c r="AA57" s="58">
        <f>U57/X57*1000</f>
        <v>3245.4333982283624</v>
      </c>
      <c r="AB57" s="57">
        <f>V57/Y57*1000</f>
        <v>3121.8512093206787</v>
      </c>
      <c r="AC57" s="56">
        <f>(AB57/AA57-1)*100</f>
        <v>-3.8078793721401105</v>
      </c>
    </row>
    <row r="58" spans="1:29" s="35" customFormat="1" x14ac:dyDescent="0.2">
      <c r="A58" s="55" t="s">
        <v>14</v>
      </c>
      <c r="B58" s="54" t="s">
        <v>13</v>
      </c>
      <c r="C58" s="52">
        <f>VLOOKUP(A58,[1]Mês!$A$4:$J$560,7,FALSE)/1000000</f>
        <v>16.955314999999999</v>
      </c>
      <c r="D58" s="51">
        <f>VLOOKUP(A58,[1]Mês!$A$4:$J$560,9,FALSE)/1000000</f>
        <v>26.068415999999999</v>
      </c>
      <c r="E58" s="17">
        <f>(D58/C58-1)*100</f>
        <v>53.747754022853613</v>
      </c>
      <c r="F58" s="52">
        <f>VLOOKUP(A58,[1]Mês!$A$4:$J$560,8,FALSE)/1000000</f>
        <v>5.6378750000000002</v>
      </c>
      <c r="G58" s="51">
        <f>VLOOKUP(A58,[1]Mês!$A$4:$J$560,10,FALSE)/1000000</f>
        <v>8.5890000000000004</v>
      </c>
      <c r="H58" s="17">
        <f>(G58/F58-1)*100</f>
        <v>52.34463339467441</v>
      </c>
      <c r="I58" s="52">
        <f>C58/F58*1000</f>
        <v>3007.3946300689531</v>
      </c>
      <c r="J58" s="51">
        <f>D58/G58*1000</f>
        <v>3035.09325881942</v>
      </c>
      <c r="K58" s="53">
        <f>(J58/I58-1)*100</f>
        <v>0.92101743062007468</v>
      </c>
      <c r="L58" s="52">
        <f>VLOOKUP(A58,[1]Ano!$A$4:$J$616,7,FALSE)/1000000</f>
        <v>50.766779</v>
      </c>
      <c r="M58" s="51">
        <f>VLOOKUP(A58,[1]Ano!$A$4:$J$616,9,FALSE)/1000000</f>
        <v>90.307244999999995</v>
      </c>
      <c r="N58" s="17">
        <f>(M58/L58-1)*100</f>
        <v>77.88649738838069</v>
      </c>
      <c r="O58" s="52">
        <f>VLOOKUP(A58,[1]Ano!$A$4:$J$616,8,FALSE)/1000000</f>
        <v>16.635085</v>
      </c>
      <c r="P58" s="51">
        <f>VLOOKUP(A58,[1]Ano!$A$4:$J$616,10,FALSE)/1000000</f>
        <v>30.201744999999999</v>
      </c>
      <c r="Q58" s="17">
        <f>(P58/O58-1)*100</f>
        <v>81.554497617535461</v>
      </c>
      <c r="R58" s="52">
        <f>L58/O58*1000</f>
        <v>3051.7895760676906</v>
      </c>
      <c r="S58" s="51">
        <f>M58/P58*1000</f>
        <v>2990.1333515662755</v>
      </c>
      <c r="T58" s="17">
        <f>(S58/R58-1)*100</f>
        <v>-2.0203301362887838</v>
      </c>
      <c r="U58" s="52">
        <f>VLOOKUP(A58,'[1]12 meses'!$A$4:$J$600,7,FALSE)/1000000</f>
        <v>222.40517299999999</v>
      </c>
      <c r="V58" s="51">
        <f>VLOOKUP(A58,'[1]12 meses'!$A$4:$J$600,9,FALSE)/1000000</f>
        <v>380.45567</v>
      </c>
      <c r="W58" s="17">
        <f>(V58/U58-1)*100</f>
        <v>71.064218007195379</v>
      </c>
      <c r="X58" s="52">
        <f>VLOOKUP(A58,'[1]12 meses'!$A$4:$J$600,8,FALSE)/1000000</f>
        <v>76.436845000000005</v>
      </c>
      <c r="Y58" s="51">
        <f>VLOOKUP(A58,'[1]12 meses'!$A$4:$J$600,10,FALSE)/1000000</f>
        <v>128.61749</v>
      </c>
      <c r="Z58" s="17">
        <f>(Y58/X58-1)*100</f>
        <v>68.266351129484732</v>
      </c>
      <c r="AA58" s="52">
        <f>U58/X58*1000</f>
        <v>2909.6592487562771</v>
      </c>
      <c r="AB58" s="51">
        <f>V58/Y58*1000</f>
        <v>2958.0399213201877</v>
      </c>
      <c r="AC58" s="17">
        <f>(AB58/AA58-1)*100</f>
        <v>1.6627607711999559</v>
      </c>
    </row>
    <row r="59" spans="1:29" s="35" customFormat="1" ht="9.75" thickBot="1" x14ac:dyDescent="0.25">
      <c r="A59" s="50" t="s">
        <v>7</v>
      </c>
      <c r="B59" s="49" t="s">
        <v>7</v>
      </c>
      <c r="C59" s="47">
        <f>F66-SUM(C41,C45,C48,C51,C57)</f>
        <v>640.0562349999999</v>
      </c>
      <c r="D59" s="46">
        <f>G66-SUM(D41,D45,D48,D51,D57)</f>
        <v>595.91176099999984</v>
      </c>
      <c r="E59" s="45">
        <f>(D59/C59-1)*100</f>
        <v>-6.8969680453155879</v>
      </c>
      <c r="F59" s="47" t="s">
        <v>4</v>
      </c>
      <c r="G59" s="46" t="s">
        <v>4</v>
      </c>
      <c r="H59" s="45" t="s">
        <v>4</v>
      </c>
      <c r="I59" s="47" t="s">
        <v>4</v>
      </c>
      <c r="J59" s="46" t="s">
        <v>4</v>
      </c>
      <c r="K59" s="48" t="s">
        <v>4</v>
      </c>
      <c r="L59" s="47">
        <f>O66-SUM(L41,L45,L48,L51,L57)</f>
        <v>1810.342191</v>
      </c>
      <c r="M59" s="46">
        <f>P66-SUM(M41,M45,M48,M51,M57)</f>
        <v>1741.5794409999999</v>
      </c>
      <c r="N59" s="45">
        <f>(M59/L59-1)*100</f>
        <v>-3.7983288652195024</v>
      </c>
      <c r="O59" s="47" t="s">
        <v>4</v>
      </c>
      <c r="P59" s="46" t="s">
        <v>4</v>
      </c>
      <c r="Q59" s="45" t="s">
        <v>4</v>
      </c>
      <c r="R59" s="47" t="s">
        <v>4</v>
      </c>
      <c r="S59" s="46" t="s">
        <v>4</v>
      </c>
      <c r="T59" s="45" t="s">
        <v>4</v>
      </c>
      <c r="U59" s="47">
        <f>X66-SUM(U41,U45,U48,U51,U57)</f>
        <v>6823.4750080000003</v>
      </c>
      <c r="V59" s="46">
        <f>Y66-SUM(V41,V45,V48,V51,V57)</f>
        <v>6365.5196930000002</v>
      </c>
      <c r="W59" s="45">
        <f>(V59/U59-1)*100</f>
        <v>-6.711467609437749</v>
      </c>
      <c r="X59" s="47" t="s">
        <v>4</v>
      </c>
      <c r="Y59" s="46" t="s">
        <v>4</v>
      </c>
      <c r="Z59" s="45" t="s">
        <v>4</v>
      </c>
      <c r="AA59" s="47" t="s">
        <v>4</v>
      </c>
      <c r="AB59" s="46" t="s">
        <v>4</v>
      </c>
      <c r="AC59" s="45" t="s">
        <v>4</v>
      </c>
    </row>
    <row r="60" spans="1:29" s="35" customFormat="1" ht="2.1" customHeight="1" x14ac:dyDescent="0.2">
      <c r="A60" s="44"/>
      <c r="B60" s="44"/>
      <c r="C60" s="43"/>
      <c r="D60" s="43"/>
      <c r="E60" s="42"/>
      <c r="F60" s="40"/>
      <c r="G60" s="40"/>
      <c r="H60" s="41"/>
      <c r="I60" s="40"/>
      <c r="J60" s="40"/>
      <c r="K60" s="36"/>
      <c r="L60" s="43"/>
      <c r="M60" s="43"/>
      <c r="N60" s="42"/>
      <c r="O60" s="40"/>
      <c r="P60" s="40"/>
      <c r="Q60" s="41"/>
      <c r="R60" s="40"/>
      <c r="S60" s="40"/>
      <c r="T60" s="36"/>
      <c r="U60" s="39"/>
      <c r="V60" s="39"/>
      <c r="W60" s="38"/>
      <c r="X60" s="37"/>
      <c r="Y60" s="37"/>
      <c r="Z60" s="36"/>
      <c r="AA60" s="37"/>
      <c r="AB60" s="37"/>
      <c r="AC60" s="36"/>
    </row>
    <row r="61" spans="1:29" s="32" customFormat="1" ht="9" customHeight="1" x14ac:dyDescent="0.2">
      <c r="C61" s="34" t="str">
        <f>C2</f>
        <v>Março</v>
      </c>
      <c r="D61" s="34"/>
      <c r="E61" s="34"/>
      <c r="F61" s="34"/>
      <c r="G61" s="34"/>
      <c r="H61" s="34"/>
      <c r="I61" s="34"/>
      <c r="J61" s="34"/>
      <c r="K61" s="33"/>
      <c r="L61" s="34" t="str">
        <f>L2</f>
        <v>Janeiro - Março</v>
      </c>
      <c r="M61" s="34"/>
      <c r="N61" s="34"/>
      <c r="O61" s="34"/>
      <c r="P61" s="34"/>
      <c r="Q61" s="34"/>
      <c r="R61" s="34"/>
      <c r="S61" s="34"/>
      <c r="T61" s="33"/>
      <c r="U61" s="34" t="str">
        <f>U2</f>
        <v>Acumulado 12 meses</v>
      </c>
      <c r="V61" s="34"/>
      <c r="W61" s="34"/>
      <c r="X61" s="34"/>
      <c r="Y61" s="34"/>
      <c r="Z61" s="34"/>
      <c r="AA61" s="34"/>
      <c r="AB61" s="34"/>
      <c r="AC61" s="33"/>
    </row>
    <row r="62" spans="1:29" x14ac:dyDescent="0.2">
      <c r="C62" s="31" t="s">
        <v>12</v>
      </c>
      <c r="D62" s="31"/>
      <c r="E62" s="28"/>
      <c r="F62" s="30" t="s">
        <v>11</v>
      </c>
      <c r="G62" s="30"/>
      <c r="H62" s="30"/>
      <c r="I62" s="30" t="s">
        <v>10</v>
      </c>
      <c r="J62" s="29"/>
      <c r="L62" s="28" t="s">
        <v>12</v>
      </c>
      <c r="M62" s="27"/>
      <c r="N62" s="27"/>
      <c r="O62" s="27" t="s">
        <v>11</v>
      </c>
      <c r="P62" s="27"/>
      <c r="Q62" s="27"/>
      <c r="R62" s="27" t="s">
        <v>10</v>
      </c>
      <c r="S62" s="26"/>
      <c r="U62" s="28" t="s">
        <v>12</v>
      </c>
      <c r="V62" s="27"/>
      <c r="W62" s="27"/>
      <c r="X62" s="27" t="s">
        <v>11</v>
      </c>
      <c r="Y62" s="27"/>
      <c r="Z62" s="27"/>
      <c r="AA62" s="27" t="s">
        <v>10</v>
      </c>
      <c r="AB62" s="26"/>
    </row>
    <row r="63" spans="1:29" ht="18" x14ac:dyDescent="0.2">
      <c r="A63" s="25"/>
      <c r="B63" s="24"/>
      <c r="C63" s="21" t="str">
        <f>$C$4</f>
        <v>2020</v>
      </c>
      <c r="D63" s="20" t="str">
        <f>$D$4</f>
        <v>2021</v>
      </c>
      <c r="E63" s="22" t="s">
        <v>9</v>
      </c>
      <c r="F63" s="21" t="str">
        <f>$C$4</f>
        <v>2020</v>
      </c>
      <c r="G63" s="20" t="str">
        <f>$D$4</f>
        <v>2021</v>
      </c>
      <c r="H63" s="22" t="s">
        <v>9</v>
      </c>
      <c r="I63" s="21" t="str">
        <f>$C$4</f>
        <v>2020</v>
      </c>
      <c r="J63" s="23" t="str">
        <f>$D$4</f>
        <v>2021</v>
      </c>
      <c r="K63" s="13"/>
      <c r="L63" s="21" t="str">
        <f>$C$4</f>
        <v>2020</v>
      </c>
      <c r="M63" s="20" t="str">
        <f>$D$4</f>
        <v>2021</v>
      </c>
      <c r="N63" s="22" t="s">
        <v>9</v>
      </c>
      <c r="O63" s="21" t="str">
        <f>$C$4</f>
        <v>2020</v>
      </c>
      <c r="P63" s="20" t="str">
        <f>$D$4</f>
        <v>2021</v>
      </c>
      <c r="Q63" s="22" t="s">
        <v>9</v>
      </c>
      <c r="R63" s="21" t="str">
        <f>$C$4</f>
        <v>2020</v>
      </c>
      <c r="S63" s="20" t="str">
        <f>$D$4</f>
        <v>2021</v>
      </c>
      <c r="U63" s="21" t="str">
        <f>$U$4</f>
        <v>Abril/19 - Março/20</v>
      </c>
      <c r="V63" s="20" t="str">
        <f>$V$4</f>
        <v>Abril/20 - Março/21</v>
      </c>
      <c r="W63" s="22" t="s">
        <v>9</v>
      </c>
      <c r="X63" s="21" t="str">
        <f>$U$4</f>
        <v>Abril/19 - Março/20</v>
      </c>
      <c r="Y63" s="20" t="str">
        <f>$V$4</f>
        <v>Abril/20 - Março/21</v>
      </c>
      <c r="Z63" s="22" t="s">
        <v>9</v>
      </c>
      <c r="AA63" s="21" t="str">
        <f>$U$4</f>
        <v>Abril/19 - Março/20</v>
      </c>
      <c r="AB63" s="20" t="str">
        <f>$V$4</f>
        <v>Abril/20 - Março/21</v>
      </c>
    </row>
    <row r="64" spans="1:29" x14ac:dyDescent="0.2">
      <c r="A64" s="19"/>
      <c r="B64" s="14" t="s">
        <v>8</v>
      </c>
      <c r="C64" s="12">
        <f>[1]TOTAIS!B35/1000000</f>
        <v>18312.350349</v>
      </c>
      <c r="D64" s="12">
        <f>[1]TOTAIS!C35/1000000</f>
        <v>24386.378757999999</v>
      </c>
      <c r="E64" s="11">
        <f>(D64/C64-1)*100</f>
        <v>33.169026876616584</v>
      </c>
      <c r="F64" s="12">
        <f>[1]TOTAIS!D35/1000000</f>
        <v>14266.744622</v>
      </c>
      <c r="G64" s="12">
        <f>[1]TOTAIS!E35/1000000</f>
        <v>17857.908231000001</v>
      </c>
      <c r="H64" s="11">
        <f>(G64/F64-1)*100</f>
        <v>25.171569998261933</v>
      </c>
      <c r="I64" s="10">
        <f>C64-F64</f>
        <v>4045.6057270000001</v>
      </c>
      <c r="J64" s="10">
        <f>D64-G64</f>
        <v>6528.4705269999977</v>
      </c>
      <c r="K64" s="13"/>
      <c r="L64" s="12">
        <f>[1]TOTAIS!H35/1000000</f>
        <v>48098.515136000002</v>
      </c>
      <c r="M64" s="12">
        <f>[1]TOTAIS!I35/1000000</f>
        <v>55649.392228999997</v>
      </c>
      <c r="N64" s="11">
        <f>(M64/L64-1)*100</f>
        <v>15.698773801331845</v>
      </c>
      <c r="O64" s="12">
        <f>[1]TOTAIS!J35/1000000</f>
        <v>45306.357888999999</v>
      </c>
      <c r="P64" s="12">
        <f>[1]TOTAIS!K35/1000000</f>
        <v>47741.548047999997</v>
      </c>
      <c r="Q64" s="11">
        <f>(P64/O64-1)*100</f>
        <v>5.3749413381807942</v>
      </c>
      <c r="R64" s="10">
        <f>L64-O64</f>
        <v>2792.1572470000028</v>
      </c>
      <c r="S64" s="10">
        <f>M64-P64</f>
        <v>7907.8441810000004</v>
      </c>
      <c r="U64" s="12">
        <f>[1]TOTAIS!N35/1000000</f>
        <v>219660.42618000001</v>
      </c>
      <c r="V64" s="12">
        <f>[1]TOTAIS!O35/1000000</f>
        <v>216731.11874800001</v>
      </c>
      <c r="W64" s="11">
        <f>(V64/U64-1)*100</f>
        <v>-1.3335617539044553</v>
      </c>
      <c r="X64" s="12">
        <f>[1]TOTAIS!P35/1000000</f>
        <v>186148.18139300001</v>
      </c>
      <c r="Y64" s="12">
        <f>[1]TOTAIS!Q35/1000000</f>
        <v>161222.012238</v>
      </c>
      <c r="Z64" s="11">
        <f>(Y64/X64-1)*100</f>
        <v>-13.390498348396617</v>
      </c>
      <c r="AA64" s="10">
        <f>U64-X64</f>
        <v>33512.244787000003</v>
      </c>
      <c r="AB64" s="10">
        <f>V64-Y64</f>
        <v>55509.106510000012</v>
      </c>
    </row>
    <row r="65" spans="1:29" x14ac:dyDescent="0.2">
      <c r="A65" s="15"/>
      <c r="B65" s="18" t="s">
        <v>7</v>
      </c>
      <c r="C65" s="13">
        <f>C64-C66</f>
        <v>9316.5538250000009</v>
      </c>
      <c r="D65" s="13">
        <f>D64-D66</f>
        <v>12815.716788999998</v>
      </c>
      <c r="E65" s="17">
        <f>(D65/C65-1)*100</f>
        <v>37.558554694444624</v>
      </c>
      <c r="F65" s="13">
        <f>F64-F66</f>
        <v>12987.620496</v>
      </c>
      <c r="G65" s="13">
        <f>G64-G66</f>
        <v>16521.503221000003</v>
      </c>
      <c r="H65" s="17">
        <f>(G65/F65-1)*100</f>
        <v>27.209624165476566</v>
      </c>
      <c r="I65" s="16">
        <f>C65-F65</f>
        <v>-3671.0666709999987</v>
      </c>
      <c r="J65" s="16">
        <f>D65-G65</f>
        <v>-3705.7864320000044</v>
      </c>
      <c r="K65" s="13"/>
      <c r="L65" s="13">
        <f>L64-L66</f>
        <v>27071.747416000002</v>
      </c>
      <c r="M65" s="13">
        <f>M64-M66</f>
        <v>32124.392176999998</v>
      </c>
      <c r="N65" s="17">
        <f>(M65/L65-1)*100</f>
        <v>18.663903306122641</v>
      </c>
      <c r="O65" s="13">
        <f>O64-O66</f>
        <v>41740.071027999998</v>
      </c>
      <c r="P65" s="13">
        <f>P64-P66</f>
        <v>43880.948813999996</v>
      </c>
      <c r="Q65" s="17">
        <f>(P65/O65-1)*100</f>
        <v>5.1290707784465761</v>
      </c>
      <c r="R65" s="16">
        <f>L65-O65</f>
        <v>-14668.323611999997</v>
      </c>
      <c r="S65" s="16">
        <f>M65-P65</f>
        <v>-11756.556636999998</v>
      </c>
      <c r="U65" s="13">
        <f>U64-U66</f>
        <v>123255.69993900001</v>
      </c>
      <c r="V65" s="13">
        <f>V64-V66</f>
        <v>113530.932786</v>
      </c>
      <c r="W65" s="17">
        <f>(V65/U65-1)*100</f>
        <v>-7.8899127243712508</v>
      </c>
      <c r="X65" s="13">
        <f>X64-X66</f>
        <v>172378.69457300002</v>
      </c>
      <c r="Y65" s="13">
        <f>Y64-Y66</f>
        <v>147873.351876</v>
      </c>
      <c r="Z65" s="17">
        <f>(Y65/X65-1)*100</f>
        <v>-14.21599273489238</v>
      </c>
      <c r="AA65" s="16">
        <f>U65-X65</f>
        <v>-49122.994634000002</v>
      </c>
      <c r="AB65" s="16">
        <f>V65-Y65</f>
        <v>-34342.419089999996</v>
      </c>
    </row>
    <row r="66" spans="1:29" x14ac:dyDescent="0.2">
      <c r="A66" s="15"/>
      <c r="B66" s="14" t="s">
        <v>6</v>
      </c>
      <c r="C66" s="12">
        <f>[1]TOTAIS!B5/1000000</f>
        <v>8995.7965239999994</v>
      </c>
      <c r="D66" s="12">
        <f>[1]TOTAIS!C5/1000000</f>
        <v>11570.661969000001</v>
      </c>
      <c r="E66" s="11">
        <f>(D66/C66-1)*100</f>
        <v>28.622984503156388</v>
      </c>
      <c r="F66" s="12">
        <f>[1]TOTAIS!D5/1000000</f>
        <v>1279.1241259999999</v>
      </c>
      <c r="G66" s="12">
        <f>[1]TOTAIS!E5/1000000</f>
        <v>1336.4050099999999</v>
      </c>
      <c r="H66" s="11">
        <f>(G66/F66-1)*100</f>
        <v>4.4781333441911819</v>
      </c>
      <c r="I66" s="10">
        <f>C66-F66</f>
        <v>7716.6723979999997</v>
      </c>
      <c r="J66" s="10">
        <f>D66-G66</f>
        <v>10234.256959</v>
      </c>
      <c r="K66" s="13"/>
      <c r="L66" s="12">
        <f>[1]TOTAIS!H5/1000000</f>
        <v>21026.76772</v>
      </c>
      <c r="M66" s="12">
        <f>[1]TOTAIS!I5/1000000</f>
        <v>23525.000051999999</v>
      </c>
      <c r="N66" s="11">
        <f>(M66/L66-1)*100</f>
        <v>11.881200026876982</v>
      </c>
      <c r="O66" s="12">
        <f>[1]TOTAIS!J5/1000000</f>
        <v>3566.286861</v>
      </c>
      <c r="P66" s="12">
        <f>[1]TOTAIS!K5/1000000</f>
        <v>3860.5992339999998</v>
      </c>
      <c r="Q66" s="11">
        <f>(P66/O66-1)*100</f>
        <v>8.2526275779585934</v>
      </c>
      <c r="R66" s="10">
        <f>L66-O66</f>
        <v>17460.480858999999</v>
      </c>
      <c r="S66" s="10">
        <f>M66-P66</f>
        <v>19664.400817999998</v>
      </c>
      <c r="U66" s="12">
        <f>[1]TOTAIS!N5/1000000</f>
        <v>96404.726240999997</v>
      </c>
      <c r="V66" s="12">
        <f>[1]TOTAIS!O5/1000000</f>
        <v>103200.185962</v>
      </c>
      <c r="W66" s="11">
        <f>(V66/U66-1)*100</f>
        <v>7.0488864871751211</v>
      </c>
      <c r="X66" s="12">
        <f>[1]TOTAIS!P5/1000000</f>
        <v>13769.48682</v>
      </c>
      <c r="Y66" s="12">
        <f>[1]TOTAIS!Q5/1000000</f>
        <v>13348.660362000001</v>
      </c>
      <c r="Z66" s="11">
        <f>(Y66/X66-1)*100</f>
        <v>-3.0562247054026326</v>
      </c>
      <c r="AA66" s="10">
        <f>U66-X66</f>
        <v>82635.239420999991</v>
      </c>
      <c r="AB66" s="10">
        <f>V66-Y66</f>
        <v>89851.525600000008</v>
      </c>
    </row>
    <row r="67" spans="1:29" x14ac:dyDescent="0.2">
      <c r="B67" s="9" t="s">
        <v>5</v>
      </c>
      <c r="C67" s="7">
        <f>C66/C64*100</f>
        <v>49.124204990383667</v>
      </c>
      <c r="D67" s="7">
        <f>D66/D64*100</f>
        <v>47.447233079672493</v>
      </c>
      <c r="E67" s="6" t="s">
        <v>4</v>
      </c>
      <c r="F67" s="7">
        <f>F66/F64*100</f>
        <v>8.965774322668743</v>
      </c>
      <c r="G67" s="7">
        <f>G66/G64*100</f>
        <v>7.4835473041579421</v>
      </c>
      <c r="H67" s="6" t="s">
        <v>4</v>
      </c>
      <c r="I67" s="6" t="s">
        <v>4</v>
      </c>
      <c r="J67" s="6" t="s">
        <v>4</v>
      </c>
      <c r="L67" s="7">
        <f>L66/L64*100</f>
        <v>43.716043334282105</v>
      </c>
      <c r="M67" s="7">
        <f>M66/M64*100</f>
        <v>42.273597445940581</v>
      </c>
      <c r="N67" s="8" t="s">
        <v>4</v>
      </c>
      <c r="O67" s="7">
        <f>O66/O64*100</f>
        <v>7.8714931571797448</v>
      </c>
      <c r="P67" s="7">
        <f>P66/P64*100</f>
        <v>8.0864559107268601</v>
      </c>
      <c r="Q67" s="6" t="s">
        <v>4</v>
      </c>
      <c r="R67" s="6" t="s">
        <v>4</v>
      </c>
      <c r="S67" s="6" t="s">
        <v>4</v>
      </c>
      <c r="T67" s="4"/>
      <c r="U67" s="7">
        <f>U66/U64*100</f>
        <v>43.888072110905156</v>
      </c>
      <c r="V67" s="7">
        <f>V66/V64*100</f>
        <v>47.616690467968311</v>
      </c>
      <c r="W67" s="8" t="s">
        <v>4</v>
      </c>
      <c r="X67" s="7">
        <f>X66/X64*100</f>
        <v>7.3970568591962591</v>
      </c>
      <c r="Y67" s="7">
        <f>Y66/Y64*100</f>
        <v>8.2796760669965916</v>
      </c>
      <c r="Z67" s="6" t="s">
        <v>4</v>
      </c>
      <c r="AA67" s="6" t="s">
        <v>4</v>
      </c>
      <c r="AB67" s="6" t="s">
        <v>4</v>
      </c>
      <c r="AC67" s="4"/>
    </row>
    <row r="68" spans="1:29" x14ac:dyDescent="0.2">
      <c r="B68" s="5" t="s">
        <v>3</v>
      </c>
      <c r="C68" s="5"/>
      <c r="D68" s="5"/>
      <c r="E68" s="5"/>
      <c r="F68" s="5"/>
      <c r="J68" s="4" t="s">
        <v>2</v>
      </c>
      <c r="P68" s="3" t="s">
        <v>1</v>
      </c>
      <c r="Q68" s="3"/>
      <c r="R68" s="3"/>
      <c r="S68" s="3"/>
      <c r="Y68" s="3" t="s">
        <v>0</v>
      </c>
      <c r="Z68" s="3"/>
      <c r="AA68" s="3"/>
      <c r="AB68" s="3"/>
    </row>
    <row r="69" spans="1:29" ht="11.45" customHeight="1" x14ac:dyDescent="0.2">
      <c r="B69" s="1" t="str">
        <f>"Dados extraídos em "&amp;LEFT('[1]12 meses'!M1,3)&amp;"/"&amp;[1]Mês!M3&amp;". Sujeitos a alteração."</f>
        <v>Dados extraídos em Abr/2021. Sujeitos a alteração.</v>
      </c>
    </row>
    <row r="71" spans="1:29" x14ac:dyDescent="0.2">
      <c r="L71" s="2"/>
      <c r="U71" s="2"/>
    </row>
  </sheetData>
  <mergeCells count="30">
    <mergeCell ref="F62:H62"/>
    <mergeCell ref="B1:T1"/>
    <mergeCell ref="B2:B4"/>
    <mergeCell ref="L3:N3"/>
    <mergeCell ref="L2:T2"/>
    <mergeCell ref="C2:K2"/>
    <mergeCell ref="C3:E3"/>
    <mergeCell ref="F3:H3"/>
    <mergeCell ref="O3:Q3"/>
    <mergeCell ref="I3:K3"/>
    <mergeCell ref="U61:AB61"/>
    <mergeCell ref="C62:E62"/>
    <mergeCell ref="I62:J62"/>
    <mergeCell ref="C61:J61"/>
    <mergeCell ref="L61:S61"/>
    <mergeCell ref="B68:F68"/>
    <mergeCell ref="P68:S68"/>
    <mergeCell ref="L62:N62"/>
    <mergeCell ref="O62:Q62"/>
    <mergeCell ref="R62:S62"/>
    <mergeCell ref="A2:A4"/>
    <mergeCell ref="U62:W62"/>
    <mergeCell ref="X62:Z62"/>
    <mergeCell ref="AA62:AB62"/>
    <mergeCell ref="Y68:AB68"/>
    <mergeCell ref="R3:T3"/>
    <mergeCell ref="U2:AC2"/>
    <mergeCell ref="U3:W3"/>
    <mergeCell ref="X3:Z3"/>
    <mergeCell ref="AA3:AC3"/>
  </mergeCells>
  <hyperlinks>
    <hyperlink ref="B68:E68" r:id="rId1" display="Fonte: AgroStat Brasil a partir dos dados da SECEX / MDIC" xr:uid="{ED336010-1335-4879-9746-FD0AB817EF2B}"/>
    <hyperlink ref="B68:F68" r:id="rId2" display="Fonte: AgroStat Brasil a partir dos dados da SECEX / MDIC" xr:uid="{67FE7FD9-0639-4995-AA2A-3E7704A8F525}"/>
  </hyperlinks>
  <printOptions horizontalCentered="1" verticalCentered="1"/>
  <pageMargins left="3.937007874015748E-2" right="3.937007874015748E-2" top="0" bottom="0" header="0" footer="0"/>
  <pageSetup paperSize="9" scale="92" orientation="landscape" r:id="rId3"/>
  <headerFooter alignWithMargins="0">
    <oddHeader xml:space="preserve">&amp;R&amp;"Arial,Negrito"&amp;9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 RESUM.</vt:lpstr>
      <vt:lpstr>'BAL RESUM.'!Titulos_de_impressao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Heitor</dc:creator>
  <cp:lastModifiedBy>Heitor</cp:lastModifiedBy>
  <dcterms:created xsi:type="dcterms:W3CDTF">2021-04-15T19:03:55Z</dcterms:created>
  <dcterms:modified xsi:type="dcterms:W3CDTF">2021-04-15T19:04:51Z</dcterms:modified>
</cp:coreProperties>
</file>