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60" windowWidth="15195" windowHeight="9210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6" sheetId="30" r:id="rId8"/>
    <sheet name="2015" sheetId="25" r:id="rId9"/>
    <sheet name="2014" sheetId="22" r:id="rId10"/>
    <sheet name="2013" sheetId="20" r:id="rId11"/>
    <sheet name="2012" sheetId="9" r:id="rId12"/>
    <sheet name="2011" sheetId="1" r:id="rId13"/>
    <sheet name="2010" sheetId="2" r:id="rId14"/>
    <sheet name="2009" sheetId="3" r:id="rId15"/>
    <sheet name="2008" sheetId="6" r:id="rId16"/>
    <sheet name="2007" sheetId="5" r:id="rId17"/>
    <sheet name="2006" sheetId="4" r:id="rId18"/>
    <sheet name="2005" sheetId="7" r:id="rId19"/>
  </sheets>
  <definedNames>
    <definedName name="_xlnm._FilterDatabase" localSheetId="18" hidden="1">'2005'!$A$7:$I$97</definedName>
    <definedName name="_xlnm._FilterDatabase" localSheetId="17" hidden="1">'2006'!$A$8:$I$8</definedName>
    <definedName name="_xlnm._FilterDatabase" localSheetId="16" hidden="1">'2007'!$A$8:$I$8</definedName>
    <definedName name="_xlnm._FilterDatabase" localSheetId="15" hidden="1">'2008'!$A$8:$I$8</definedName>
    <definedName name="_xlnm._FilterDatabase" localSheetId="14" hidden="1">'2009'!$A$8:$F$8</definedName>
    <definedName name="_xlnm._FilterDatabase" localSheetId="13" hidden="1">'2010'!$A$8:$F$8</definedName>
    <definedName name="_xlnm._FilterDatabase" localSheetId="12" hidden="1">'2011'!$A$8:$F$154</definedName>
    <definedName name="_xlnm._FilterDatabase" localSheetId="11" hidden="1">'2012'!$A$8:$F$176</definedName>
    <definedName name="_xlnm._FilterDatabase" localSheetId="10" hidden="1">'2013'!$A$8:$I$118</definedName>
    <definedName name="_xlnm._FilterDatabase" localSheetId="7" hidden="1">'2016'!$A$8:$G$285</definedName>
  </definedNames>
  <calcPr calcId="152511"/>
</workbook>
</file>

<file path=xl/calcChain.xml><?xml version="1.0" encoding="utf-8"?>
<calcChain xmlns="http://schemas.openxmlformats.org/spreadsheetml/2006/main">
  <c r="M17" i="8" l="1"/>
  <c r="M16" i="8"/>
  <c r="M15" i="8"/>
  <c r="M14" i="8"/>
  <c r="M18" i="8" s="1"/>
  <c r="M13" i="8"/>
  <c r="M12" i="8"/>
  <c r="M11" i="8"/>
  <c r="M19" i="8" s="1"/>
  <c r="M10" i="8"/>
  <c r="M9" i="8"/>
  <c r="M20" i="8" s="1"/>
  <c r="J16" i="8" l="1"/>
  <c r="I17" i="20" l="1"/>
  <c r="K16" i="8"/>
  <c r="J17" i="25" l="1"/>
  <c r="I16" i="22"/>
  <c r="I15" i="22"/>
  <c r="J18" i="30" l="1"/>
  <c r="J17" i="30"/>
  <c r="J14" i="30"/>
  <c r="J15" i="30"/>
  <c r="I16" i="6" l="1"/>
  <c r="E14" i="8"/>
  <c r="E18" i="8" s="1"/>
  <c r="J19" i="30"/>
  <c r="J16" i="30"/>
  <c r="J13" i="30"/>
  <c r="J12" i="30"/>
  <c r="J11" i="30"/>
  <c r="L15" i="8"/>
  <c r="C40" i="21"/>
  <c r="C39" i="21"/>
  <c r="C38" i="23"/>
  <c r="C37" i="23"/>
  <c r="I17" i="1"/>
  <c r="H17" i="8" s="1"/>
  <c r="I17" i="9"/>
  <c r="I17" i="8"/>
  <c r="I18" i="20"/>
  <c r="J17" i="8" s="1"/>
  <c r="I18" i="22"/>
  <c r="K17" i="8" s="1"/>
  <c r="J18" i="25"/>
  <c r="L17" i="8"/>
  <c r="J16" i="25"/>
  <c r="L14" i="8"/>
  <c r="J15" i="25"/>
  <c r="L13" i="8"/>
  <c r="J14" i="25"/>
  <c r="L12" i="8"/>
  <c r="J13" i="25"/>
  <c r="L11" i="8"/>
  <c r="J12" i="25"/>
  <c r="L10" i="8"/>
  <c r="J11" i="25"/>
  <c r="L9" i="8"/>
  <c r="I17" i="22"/>
  <c r="K14" i="8" s="1"/>
  <c r="K13" i="8"/>
  <c r="I14" i="22"/>
  <c r="K12" i="8" s="1"/>
  <c r="I13" i="22"/>
  <c r="K11" i="8" s="1"/>
  <c r="K19" i="8" s="1"/>
  <c r="I12" i="22"/>
  <c r="K10" i="8" s="1"/>
  <c r="I11" i="22"/>
  <c r="K9" i="8" s="1"/>
  <c r="I14" i="20"/>
  <c r="J12" i="8" s="1"/>
  <c r="I16" i="20"/>
  <c r="J14" i="8" s="1"/>
  <c r="I16" i="3"/>
  <c r="F14" i="8"/>
  <c r="F18" i="8" s="1"/>
  <c r="B14" i="8"/>
  <c r="B18" i="8" s="1"/>
  <c r="C14" i="8"/>
  <c r="C18" i="8" s="1"/>
  <c r="D14" i="8"/>
  <c r="D18" i="8" s="1"/>
  <c r="G14" i="8"/>
  <c r="G18" i="8" s="1"/>
  <c r="I16" i="2"/>
  <c r="I16" i="1"/>
  <c r="H14" i="8"/>
  <c r="I16" i="9"/>
  <c r="I14" i="8"/>
  <c r="I12" i="20"/>
  <c r="J10" i="8"/>
  <c r="I11" i="9"/>
  <c r="I19" i="9"/>
  <c r="I12" i="9"/>
  <c r="I10" i="8"/>
  <c r="I13" i="9"/>
  <c r="I11" i="8"/>
  <c r="I14" i="9"/>
  <c r="I12" i="8"/>
  <c r="I15" i="9"/>
  <c r="I13" i="8"/>
  <c r="B13" i="8"/>
  <c r="B12" i="8"/>
  <c r="I12" i="1"/>
  <c r="H10" i="8" s="1"/>
  <c r="I13" i="1"/>
  <c r="H11" i="8" s="1"/>
  <c r="I14" i="1"/>
  <c r="H12" i="8"/>
  <c r="I15" i="1"/>
  <c r="H13" i="8"/>
  <c r="I11" i="1"/>
  <c r="I19" i="1" s="1"/>
  <c r="I11" i="5"/>
  <c r="D9" i="8"/>
  <c r="I12" i="5"/>
  <c r="D10" i="8"/>
  <c r="I13" i="5"/>
  <c r="D11" i="8"/>
  <c r="D19" i="8" s="1"/>
  <c r="I14" i="5"/>
  <c r="D12" i="8"/>
  <c r="I15" i="5"/>
  <c r="D13" i="8"/>
  <c r="I11" i="4"/>
  <c r="I17" i="4"/>
  <c r="I12" i="4"/>
  <c r="C10" i="8"/>
  <c r="I13" i="4"/>
  <c r="C11" i="8"/>
  <c r="I14" i="4"/>
  <c r="C12" i="8"/>
  <c r="I15" i="4"/>
  <c r="I11" i="2"/>
  <c r="G9" i="8"/>
  <c r="I12" i="2"/>
  <c r="G10" i="8"/>
  <c r="I13" i="2"/>
  <c r="G11" i="8"/>
  <c r="I14" i="2"/>
  <c r="G12" i="8"/>
  <c r="I15" i="2"/>
  <c r="G13" i="8"/>
  <c r="I11" i="3"/>
  <c r="F9" i="8"/>
  <c r="I12" i="3"/>
  <c r="F10" i="8"/>
  <c r="I13" i="3"/>
  <c r="F11" i="8"/>
  <c r="I14" i="3"/>
  <c r="F12" i="8"/>
  <c r="I15" i="3"/>
  <c r="F13" i="8"/>
  <c r="I11" i="6"/>
  <c r="I12" i="6"/>
  <c r="E10" i="8"/>
  <c r="I13" i="6"/>
  <c r="E11" i="8"/>
  <c r="I14" i="6"/>
  <c r="E12" i="8"/>
  <c r="I15" i="6"/>
  <c r="E13" i="8"/>
  <c r="I12" i="7"/>
  <c r="B11" i="8"/>
  <c r="B19" i="8" s="1"/>
  <c r="I11" i="7"/>
  <c r="B10" i="8"/>
  <c r="I10" i="7"/>
  <c r="B9" i="8"/>
  <c r="C9" i="8"/>
  <c r="C13" i="8"/>
  <c r="I11" i="20"/>
  <c r="I20" i="20" s="1"/>
  <c r="I13" i="20"/>
  <c r="J11" i="8" s="1"/>
  <c r="I15" i="20"/>
  <c r="J13" i="8" s="1"/>
  <c r="I17" i="5"/>
  <c r="I18" i="3"/>
  <c r="I18" i="2"/>
  <c r="I9" i="8"/>
  <c r="J20" i="25"/>
  <c r="I18" i="6"/>
  <c r="E9" i="8"/>
  <c r="I19" i="8"/>
  <c r="C19" i="8" l="1"/>
  <c r="D20" i="8"/>
  <c r="B20" i="8"/>
  <c r="E19" i="8"/>
  <c r="F19" i="8"/>
  <c r="C20" i="8"/>
  <c r="J19" i="8"/>
  <c r="G19" i="8"/>
  <c r="H19" i="8"/>
  <c r="I18" i="8"/>
  <c r="L19" i="8"/>
  <c r="L18" i="8"/>
  <c r="F20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J21" i="30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<sst xmlns="http://schemas.openxmlformats.org/spreadsheetml/2006/main" count="8280" uniqueCount="2847">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</sst>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0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6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2" fillId="9" borderId="4" xfId="0" applyNumberFormat="1" applyFont="1" applyFill="1" applyBorder="1" applyAlignment="1">
      <alignment horizontal="center" vertical="center"/>
    </xf>
    <xf numFmtId="165" fontId="22" fillId="9" borderId="6" xfId="0" applyNumberFormat="1" applyFont="1" applyFill="1" applyBorder="1" applyAlignment="1">
      <alignment horizontal="center" vertical="center"/>
    </xf>
    <xf numFmtId="165" fontId="22" fillId="9" borderId="8" xfId="0" applyNumberFormat="1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80508474576270905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171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871968"/>
        <c:axId val="270872360"/>
      </c:barChart>
      <c:catAx>
        <c:axId val="2708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087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72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087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75762711864407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37</c:v>
                </c:pt>
              </c:numCache>
            </c:numRef>
          </c:val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7</c:v>
                </c:pt>
              </c:numCache>
            </c:numRef>
          </c:val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6</c:v>
                </c:pt>
              </c:numCache>
            </c:numRef>
          </c:val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884560"/>
        <c:axId val="313891616"/>
      </c:barChart>
      <c:catAx>
        <c:axId val="31388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9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8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8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043"/>
          <c:y val="0.93980034504240195"/>
          <c:w val="0.46085715349627637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Registro de Produtos Biológicos em Relação a Produtos Químicos</a:t>
            </a:r>
          </a:p>
        </c:rich>
      </c:tx>
      <c:layout>
        <c:manualLayout>
          <c:xMode val="edge"/>
          <c:yMode val="edge"/>
          <c:x val="4.3639303231222455E-2"/>
          <c:y val="1.4791336502905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Resumo!$B$18:$N$18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13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29</c:v>
                </c:pt>
                <c:pt idx="11">
                  <c:v>39</c:v>
                </c:pt>
                <c:pt idx="12">
                  <c:v>7</c:v>
                </c:pt>
              </c:numCache>
            </c:numRef>
          </c:val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Resumo!$B$19:$N$19</c:f>
              <c:numCache>
                <c:formatCode>General</c:formatCode>
                <c:ptCount val="13"/>
                <c:pt idx="0">
                  <c:v>62</c:v>
                </c:pt>
                <c:pt idx="1">
                  <c:v>72</c:v>
                </c:pt>
                <c:pt idx="2">
                  <c:v>149</c:v>
                </c:pt>
                <c:pt idx="3">
                  <c:v>138</c:v>
                </c:pt>
                <c:pt idx="4">
                  <c:v>101</c:v>
                </c:pt>
                <c:pt idx="5">
                  <c:v>60</c:v>
                </c:pt>
                <c:pt idx="6">
                  <c:v>69</c:v>
                </c:pt>
                <c:pt idx="7">
                  <c:v>87</c:v>
                </c:pt>
                <c:pt idx="8">
                  <c:v>51</c:v>
                </c:pt>
                <c:pt idx="9">
                  <c:v>56</c:v>
                </c:pt>
                <c:pt idx="10">
                  <c:v>65</c:v>
                </c:pt>
                <c:pt idx="11">
                  <c:v>75</c:v>
                </c:pt>
                <c:pt idx="12">
                  <c:v>9</c:v>
                </c:pt>
              </c:numCache>
            </c:numRef>
          </c:val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3890048"/>
        <c:axId val="313886520"/>
      </c:barChart>
      <c:catAx>
        <c:axId val="3138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86520"/>
        <c:crosses val="autoZero"/>
        <c:auto val="1"/>
        <c:lblAlgn val="ctr"/>
        <c:lblOffset val="100"/>
        <c:noMultiLvlLbl val="0"/>
      </c:catAx>
      <c:valAx>
        <c:axId val="313886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238125</xdr:rowOff>
    </xdr:to>
    <xdr:pic>
      <xdr:nvPicPr>
        <xdr:cNvPr id="31928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0"/>
  <sheetViews>
    <sheetView showGridLines="0" tabSelected="1" zoomScaleNormal="100" workbookViewId="0">
      <selection activeCell="N9" sqref="N9"/>
    </sheetView>
  </sheetViews>
  <sheetFormatPr defaultRowHeight="12.75" x14ac:dyDescent="0.2"/>
  <cols>
    <col min="1" max="1" width="29.85546875" bestFit="1" customWidth="1"/>
    <col min="2" max="13" width="9.7109375" customWidth="1"/>
  </cols>
  <sheetData>
    <row r="2" spans="1:14" ht="15.75" x14ac:dyDescent="0.25">
      <c r="B2" s="143" t="s">
        <v>2367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32"/>
    </row>
    <row r="3" spans="1:14" ht="15.75" x14ac:dyDescent="0.25">
      <c r="B3" s="143" t="s">
        <v>2444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32"/>
    </row>
    <row r="4" spans="1:14" ht="15.75" x14ac:dyDescent="0.25">
      <c r="B4" s="143" t="s">
        <v>835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2"/>
    </row>
    <row r="5" spans="1:14" ht="15.75" x14ac:dyDescent="0.25">
      <c r="B5" s="143" t="s">
        <v>2497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32"/>
    </row>
    <row r="7" spans="1:14" ht="20.25" x14ac:dyDescent="0.3">
      <c r="A7" s="106"/>
      <c r="B7" s="138" t="s">
        <v>2366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5.75" thickBot="1" x14ac:dyDescent="0.3">
      <c r="A8" s="106"/>
      <c r="B8" s="108">
        <v>2005</v>
      </c>
      <c r="C8" s="109">
        <v>2006</v>
      </c>
      <c r="D8" s="109">
        <v>2007</v>
      </c>
      <c r="E8" s="109">
        <v>2008</v>
      </c>
      <c r="F8" s="109">
        <v>2009</v>
      </c>
      <c r="G8" s="109">
        <v>2010</v>
      </c>
      <c r="H8" s="109">
        <v>2011</v>
      </c>
      <c r="I8" s="109">
        <v>2012</v>
      </c>
      <c r="J8" s="109">
        <v>2013</v>
      </c>
      <c r="K8" s="109">
        <v>2014</v>
      </c>
      <c r="L8" s="110">
        <v>2015</v>
      </c>
      <c r="M8" s="110">
        <v>2016</v>
      </c>
      <c r="N8" s="110">
        <v>2017</v>
      </c>
    </row>
    <row r="9" spans="1:14" ht="15" x14ac:dyDescent="0.2">
      <c r="A9" s="111" t="s">
        <v>1204</v>
      </c>
      <c r="B9" s="112">
        <f>'2005'!I10</f>
        <v>2</v>
      </c>
      <c r="C9" s="112">
        <f>'2006'!I11</f>
        <v>12</v>
      </c>
      <c r="D9" s="112">
        <f>'2007'!I11</f>
        <v>33</v>
      </c>
      <c r="E9" s="112">
        <f>'2008'!I11</f>
        <v>41</v>
      </c>
      <c r="F9" s="112">
        <f>'2009'!I11</f>
        <v>27</v>
      </c>
      <c r="G9" s="112">
        <f>'2010'!I11</f>
        <v>35</v>
      </c>
      <c r="H9" s="112">
        <f>'2011'!I11</f>
        <v>62</v>
      </c>
      <c r="I9" s="112">
        <f>'2012'!I11</f>
        <v>64</v>
      </c>
      <c r="J9" s="112">
        <f>'2013'!$I$11</f>
        <v>45</v>
      </c>
      <c r="K9" s="112">
        <f>'2014'!$I$11</f>
        <v>80</v>
      </c>
      <c r="L9" s="112">
        <f>'2015'!$J$11</f>
        <v>43</v>
      </c>
      <c r="M9" s="113">
        <f>'2016'!$J$11</f>
        <v>160</v>
      </c>
      <c r="N9" s="113">
        <v>37</v>
      </c>
    </row>
    <row r="10" spans="1:14" ht="15" x14ac:dyDescent="0.2">
      <c r="A10" s="114" t="s">
        <v>1203</v>
      </c>
      <c r="B10" s="107">
        <f>'2005'!I11</f>
        <v>27</v>
      </c>
      <c r="C10" s="107">
        <f>'2006'!I12</f>
        <v>25</v>
      </c>
      <c r="D10" s="107">
        <f>'2007'!I12</f>
        <v>21</v>
      </c>
      <c r="E10" s="107">
        <f>'2008'!I12</f>
        <v>11</v>
      </c>
      <c r="F10" s="107">
        <f>'2009'!I12</f>
        <v>8</v>
      </c>
      <c r="G10" s="107">
        <f>'2010'!I12</f>
        <v>3</v>
      </c>
      <c r="H10" s="107">
        <f>'2011'!I12</f>
        <v>2</v>
      </c>
      <c r="I10" s="107">
        <f>'2012'!I12</f>
        <v>1</v>
      </c>
      <c r="J10" s="107">
        <f>'2013'!$I$12</f>
        <v>3</v>
      </c>
      <c r="K10" s="107">
        <f>'2014'!$I$12</f>
        <v>4</v>
      </c>
      <c r="L10" s="107">
        <f>'2015'!$J$12</f>
        <v>2</v>
      </c>
      <c r="M10" s="115">
        <f>'2016'!$J$12</f>
        <v>2</v>
      </c>
      <c r="N10" s="115">
        <v>0</v>
      </c>
    </row>
    <row r="11" spans="1:14" ht="15" x14ac:dyDescent="0.2">
      <c r="A11" s="114" t="s">
        <v>1202</v>
      </c>
      <c r="B11" s="107">
        <f>'2005'!I12</f>
        <v>62</v>
      </c>
      <c r="C11" s="107">
        <f>'2006'!I13</f>
        <v>66</v>
      </c>
      <c r="D11" s="107">
        <f>'2007'!I13</f>
        <v>130</v>
      </c>
      <c r="E11" s="107">
        <f>'2008'!I13</f>
        <v>136</v>
      </c>
      <c r="F11" s="107">
        <f>'2009'!I13</f>
        <v>52</v>
      </c>
      <c r="G11" s="107">
        <f>'2010'!I13</f>
        <v>32</v>
      </c>
      <c r="H11" s="107">
        <f>'2011'!I13</f>
        <v>20</v>
      </c>
      <c r="I11" s="107">
        <f>'2012'!I13</f>
        <v>15</v>
      </c>
      <c r="J11" s="107">
        <f>'2013'!$I$13</f>
        <v>23</v>
      </c>
      <c r="K11" s="107">
        <f>'2014'!$I$13</f>
        <v>23</v>
      </c>
      <c r="L11" s="107">
        <f>'2015'!$J$13</f>
        <v>15</v>
      </c>
      <c r="M11" s="115">
        <f>'2016'!$J$13</f>
        <v>28</v>
      </c>
      <c r="N11" s="115">
        <v>2</v>
      </c>
    </row>
    <row r="12" spans="1:14" ht="15" x14ac:dyDescent="0.2">
      <c r="A12" s="114" t="s">
        <v>1201</v>
      </c>
      <c r="B12" s="107">
        <f>'2005'!I13</f>
        <v>0</v>
      </c>
      <c r="C12" s="107">
        <f>'2006'!I14</f>
        <v>6</v>
      </c>
      <c r="D12" s="107">
        <f>'2007'!I14</f>
        <v>19</v>
      </c>
      <c r="E12" s="107">
        <f>'2008'!I14</f>
        <v>2</v>
      </c>
      <c r="F12" s="107">
        <f>'2009'!I14</f>
        <v>49</v>
      </c>
      <c r="G12" s="107">
        <f>'2010'!I14</f>
        <v>28</v>
      </c>
      <c r="H12" s="107">
        <f>'2011'!I14</f>
        <v>49</v>
      </c>
      <c r="I12" s="107">
        <f>'2012'!I14</f>
        <v>72</v>
      </c>
      <c r="J12" s="107">
        <f>'2013'!$I$14</f>
        <v>28</v>
      </c>
      <c r="K12" s="107">
        <f>'2014'!$I$14</f>
        <v>33</v>
      </c>
      <c r="L12" s="107">
        <f>'2015'!$J$14</f>
        <v>50</v>
      </c>
      <c r="M12" s="115">
        <f>'2016'!$J$14</f>
        <v>47</v>
      </c>
      <c r="N12" s="115">
        <v>7</v>
      </c>
    </row>
    <row r="13" spans="1:14" ht="15" x14ac:dyDescent="0.2">
      <c r="A13" s="114" t="s">
        <v>1200</v>
      </c>
      <c r="B13" s="107">
        <f>'2005'!I14</f>
        <v>0</v>
      </c>
      <c r="C13" s="107">
        <f>'2006'!I15</f>
        <v>1</v>
      </c>
      <c r="D13" s="107">
        <f>'2007'!I15</f>
        <v>0</v>
      </c>
      <c r="E13" s="107">
        <f>'2008'!I15</f>
        <v>0</v>
      </c>
      <c r="F13" s="107">
        <f>'2009'!I15</f>
        <v>0</v>
      </c>
      <c r="G13" s="107">
        <f>'2010'!I15</f>
        <v>2</v>
      </c>
      <c r="H13" s="107">
        <f>'2011'!I15</f>
        <v>0</v>
      </c>
      <c r="I13" s="107">
        <f>'2012'!I15</f>
        <v>0</v>
      </c>
      <c r="J13" s="107">
        <f>'2013'!$I$15</f>
        <v>0</v>
      </c>
      <c r="K13" s="107">
        <f>'2014'!$I$15</f>
        <v>0</v>
      </c>
      <c r="L13" s="107">
        <f>'2015'!$J$15</f>
        <v>0</v>
      </c>
      <c r="M13" s="115">
        <f>'2016'!$J$15</f>
        <v>1</v>
      </c>
      <c r="N13" s="115">
        <v>0</v>
      </c>
    </row>
    <row r="14" spans="1:14" ht="15" x14ac:dyDescent="0.2">
      <c r="A14" s="114" t="s">
        <v>254</v>
      </c>
      <c r="B14" s="107">
        <f>'2005'!I15</f>
        <v>0</v>
      </c>
      <c r="C14" s="107">
        <f>'2006'!I16</f>
        <v>0</v>
      </c>
      <c r="D14" s="107">
        <f>'2007'!I16</f>
        <v>0</v>
      </c>
      <c r="E14" s="107">
        <f>'2008'!I16</f>
        <v>1</v>
      </c>
      <c r="F14" s="107">
        <f>'2009'!I16</f>
        <v>1</v>
      </c>
      <c r="G14" s="107">
        <f>'2010'!I16</f>
        <v>4</v>
      </c>
      <c r="H14" s="107">
        <f>'2011'!I16</f>
        <v>10</v>
      </c>
      <c r="I14" s="107">
        <f>'2012'!I16</f>
        <v>4</v>
      </c>
      <c r="J14" s="107">
        <f>'2013'!$I$16</f>
        <v>5</v>
      </c>
      <c r="K14" s="107">
        <f>'2014'!$I$17</f>
        <v>0</v>
      </c>
      <c r="L14" s="107">
        <f>'2015'!$J$16</f>
        <v>5</v>
      </c>
      <c r="M14" s="115">
        <f>'2016'!$J$16</f>
        <v>16</v>
      </c>
      <c r="N14" s="115">
        <v>6</v>
      </c>
    </row>
    <row r="15" spans="1:14" ht="15" x14ac:dyDescent="0.2">
      <c r="A15" s="114" t="s">
        <v>2443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>
        <f>'2015'!J17</f>
        <v>1</v>
      </c>
      <c r="M15" s="115">
        <f>'2016'!$J$17</f>
        <v>0</v>
      </c>
      <c r="N15" s="115">
        <v>0</v>
      </c>
    </row>
    <row r="16" spans="1:14" ht="15" x14ac:dyDescent="0.2">
      <c r="A16" s="114" t="s">
        <v>2783</v>
      </c>
      <c r="B16" s="107"/>
      <c r="C16" s="107"/>
      <c r="D16" s="107"/>
      <c r="E16" s="107"/>
      <c r="F16" s="107"/>
      <c r="G16" s="107"/>
      <c r="H16" s="107"/>
      <c r="I16" s="107"/>
      <c r="J16" s="107">
        <f>'2013'!$I$17</f>
        <v>1</v>
      </c>
      <c r="K16" s="107">
        <f>'2014'!$I$16</f>
        <v>1</v>
      </c>
      <c r="L16" s="107"/>
      <c r="M16" s="115">
        <f>'2016'!$J$18</f>
        <v>1</v>
      </c>
      <c r="N16" s="115">
        <v>0</v>
      </c>
    </row>
    <row r="17" spans="1:15" ht="15" x14ac:dyDescent="0.2">
      <c r="A17" s="114" t="s">
        <v>2362</v>
      </c>
      <c r="B17" s="107"/>
      <c r="C17" s="107"/>
      <c r="D17" s="107"/>
      <c r="E17" s="107"/>
      <c r="F17" s="107"/>
      <c r="G17" s="107"/>
      <c r="H17" s="107">
        <f>'2011'!I17</f>
        <v>3</v>
      </c>
      <c r="I17" s="107">
        <f>'2012'!I17</f>
        <v>12</v>
      </c>
      <c r="J17" s="107">
        <f>'2013'!$I$18</f>
        <v>5</v>
      </c>
      <c r="K17" s="107">
        <f>'2014'!$I$18</f>
        <v>7</v>
      </c>
      <c r="L17" s="107">
        <f>'2015'!$J$18</f>
        <v>23</v>
      </c>
      <c r="M17" s="115">
        <f>'2016'!$J$19</f>
        <v>22</v>
      </c>
      <c r="N17" s="115">
        <v>1</v>
      </c>
    </row>
    <row r="18" spans="1:15" ht="15" x14ac:dyDescent="0.25">
      <c r="A18" s="114" t="s">
        <v>2364</v>
      </c>
      <c r="B18" s="116">
        <f>SUM(B14:B17)</f>
        <v>0</v>
      </c>
      <c r="C18" s="116">
        <f t="shared" ref="C18:L18" si="0">SUM(C14:C17)</f>
        <v>0</v>
      </c>
      <c r="D18" s="116">
        <f t="shared" si="0"/>
        <v>0</v>
      </c>
      <c r="E18" s="116">
        <f t="shared" si="0"/>
        <v>1</v>
      </c>
      <c r="F18" s="116">
        <f t="shared" si="0"/>
        <v>1</v>
      </c>
      <c r="G18" s="116">
        <f t="shared" si="0"/>
        <v>4</v>
      </c>
      <c r="H18" s="116">
        <f t="shared" si="0"/>
        <v>13</v>
      </c>
      <c r="I18" s="116">
        <f t="shared" si="0"/>
        <v>16</v>
      </c>
      <c r="J18" s="116">
        <f t="shared" si="0"/>
        <v>11</v>
      </c>
      <c r="K18" s="116">
        <f t="shared" si="0"/>
        <v>8</v>
      </c>
      <c r="L18" s="116">
        <f t="shared" si="0"/>
        <v>29</v>
      </c>
      <c r="M18" s="117">
        <f>SUM(M14:M17)</f>
        <v>39</v>
      </c>
      <c r="N18" s="117">
        <v>7</v>
      </c>
    </row>
    <row r="19" spans="1:15" ht="15.75" thickBot="1" x14ac:dyDescent="0.3">
      <c r="A19" s="114" t="s">
        <v>2365</v>
      </c>
      <c r="B19" s="116">
        <f>SUM(B11:B12)</f>
        <v>62</v>
      </c>
      <c r="C19" s="116">
        <f t="shared" ref="C19:L19" si="1">SUM(C11:C12)</f>
        <v>72</v>
      </c>
      <c r="D19" s="116">
        <f t="shared" si="1"/>
        <v>149</v>
      </c>
      <c r="E19" s="116">
        <f t="shared" si="1"/>
        <v>138</v>
      </c>
      <c r="F19" s="116">
        <f t="shared" si="1"/>
        <v>101</v>
      </c>
      <c r="G19" s="116">
        <f t="shared" si="1"/>
        <v>60</v>
      </c>
      <c r="H19" s="116">
        <f t="shared" si="1"/>
        <v>69</v>
      </c>
      <c r="I19" s="116">
        <f t="shared" si="1"/>
        <v>87</v>
      </c>
      <c r="J19" s="116">
        <f t="shared" si="1"/>
        <v>51</v>
      </c>
      <c r="K19" s="116">
        <f t="shared" si="1"/>
        <v>56</v>
      </c>
      <c r="L19" s="116">
        <f t="shared" si="1"/>
        <v>65</v>
      </c>
      <c r="M19" s="117">
        <f>SUM(M11:M12)</f>
        <v>75</v>
      </c>
      <c r="N19" s="117">
        <v>9</v>
      </c>
    </row>
    <row r="20" spans="1:15" ht="15.75" thickBot="1" x14ac:dyDescent="0.25">
      <c r="A20" s="129" t="s">
        <v>2845</v>
      </c>
      <c r="B20" s="130">
        <f t="shared" ref="B20:G20" si="2">SUM(B9:B14)</f>
        <v>91</v>
      </c>
      <c r="C20" s="130">
        <f t="shared" si="2"/>
        <v>110</v>
      </c>
      <c r="D20" s="130">
        <f t="shared" si="2"/>
        <v>203</v>
      </c>
      <c r="E20" s="130">
        <f t="shared" si="2"/>
        <v>191</v>
      </c>
      <c r="F20" s="130">
        <f t="shared" si="2"/>
        <v>137</v>
      </c>
      <c r="G20" s="130">
        <f t="shared" si="2"/>
        <v>104</v>
      </c>
      <c r="H20" s="130">
        <f t="shared" ref="H20:N20" si="3">SUM(H9:H17)</f>
        <v>146</v>
      </c>
      <c r="I20" s="130">
        <f t="shared" si="3"/>
        <v>168</v>
      </c>
      <c r="J20" s="130">
        <f t="shared" si="3"/>
        <v>110</v>
      </c>
      <c r="K20" s="130">
        <f t="shared" si="3"/>
        <v>148</v>
      </c>
      <c r="L20" s="130">
        <f t="shared" si="3"/>
        <v>139</v>
      </c>
      <c r="M20" s="131">
        <f t="shared" ref="M20" si="4">SUM(M9:M17)</f>
        <v>277</v>
      </c>
      <c r="N20" s="131">
        <v>53</v>
      </c>
    </row>
    <row r="21" spans="1:15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5" ht="14.25" x14ac:dyDescent="0.2">
      <c r="A22" s="133" t="s">
        <v>1028</v>
      </c>
      <c r="B22" s="144" t="s">
        <v>1029</v>
      </c>
      <c r="C22" s="144"/>
      <c r="D22" s="144"/>
      <c r="E22" s="144"/>
      <c r="F22" s="144" t="s">
        <v>1031</v>
      </c>
      <c r="G22" s="144"/>
      <c r="H22" s="144"/>
      <c r="I22" s="140" t="s">
        <v>2846</v>
      </c>
      <c r="J22" s="141"/>
      <c r="K22" s="141"/>
      <c r="L22" s="141"/>
      <c r="M22" s="141"/>
      <c r="N22" s="142"/>
    </row>
    <row r="23" spans="1:15" ht="14.25" x14ac:dyDescent="0.2">
      <c r="A23" s="134"/>
      <c r="B23" s="137" t="s">
        <v>1030</v>
      </c>
      <c r="C23" s="137"/>
      <c r="D23" s="137"/>
      <c r="E23" s="137"/>
      <c r="F23" s="137" t="s">
        <v>1200</v>
      </c>
      <c r="G23" s="137"/>
      <c r="H23" s="137"/>
      <c r="I23" s="140"/>
      <c r="J23" s="141"/>
      <c r="K23" s="141"/>
      <c r="L23" s="141"/>
      <c r="M23" s="141"/>
      <c r="N23" s="142"/>
    </row>
    <row r="24" spans="1:15" ht="15" thickBot="1" x14ac:dyDescent="0.25">
      <c r="A24" s="135"/>
      <c r="B24" s="136" t="s">
        <v>1205</v>
      </c>
      <c r="C24" s="136"/>
      <c r="D24" s="136"/>
      <c r="E24" s="136"/>
      <c r="F24" s="136"/>
      <c r="G24" s="136"/>
      <c r="H24" s="136"/>
      <c r="I24" s="140"/>
      <c r="J24" s="141"/>
      <c r="K24" s="141"/>
      <c r="L24" s="141"/>
      <c r="M24" s="141"/>
      <c r="N24" s="142"/>
    </row>
    <row r="28" spans="1:15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8"/>
      <c r="N30" s="97"/>
      <c r="O30" s="97"/>
    </row>
    <row r="31" spans="1:15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  <c r="O31" s="97"/>
    </row>
    <row r="32" spans="1:15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  <c r="O32" s="97"/>
    </row>
    <row r="33" spans="1:15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x14ac:dyDescent="0.2">
      <c r="D39" s="63"/>
      <c r="E39" s="63"/>
      <c r="F39" s="63"/>
      <c r="G39" s="63"/>
    </row>
    <row r="40" spans="1:15" x14ac:dyDescent="0.2">
      <c r="D40" s="63"/>
      <c r="E40" s="63"/>
      <c r="F40" s="63"/>
      <c r="G40" s="63"/>
    </row>
  </sheetData>
  <mergeCells count="12">
    <mergeCell ref="B2:L2"/>
    <mergeCell ref="B3:L3"/>
    <mergeCell ref="B4:L4"/>
    <mergeCell ref="B5:L5"/>
    <mergeCell ref="B22:E22"/>
    <mergeCell ref="F22:H22"/>
    <mergeCell ref="A22:A24"/>
    <mergeCell ref="B24:H24"/>
    <mergeCell ref="B23:E23"/>
    <mergeCell ref="F23:H23"/>
    <mergeCell ref="B7:N7"/>
    <mergeCell ref="I22:N2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4"/>
  <sheetViews>
    <sheetView workbookViewId="0">
      <selection activeCell="A9" sqref="A9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idden="1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idden="1" x14ac:dyDescent="0.2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hidden="1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hidden="1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hidden="1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hidden="1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hidden="1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hidden="1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hidden="1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idden="1" x14ac:dyDescent="0.2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hidden="1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hidden="1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hidden="1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hidden="1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hidden="1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hidden="1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hidden="1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hidden="1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hidden="1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hidden="1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hidden="1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hidden="1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hidden="1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hidden="1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hidden="1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hidden="1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hidden="1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hidden="1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hidden="1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hidden="1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hidden="1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hidden="1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hidden="1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hidden="1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hidden="1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hidden="1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hidden="1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hidden="1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hidden="1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hidden="1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hidden="1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hidden="1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hidden="1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hidden="1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hidden="1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hidden="1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hidden="1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hidden="1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hidden="1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hidden="1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hidden="1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hidden="1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hidden="1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hidden="1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hidden="1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hidden="1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hidden="1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hidden="1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hidden="1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hidden="1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hidden="1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hidden="1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hidden="1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hidden="1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hidden="1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hidden="1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hidden="1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hidden="1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hidden="1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hidden="1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hidden="1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hidden="1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hidden="1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hidden="1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hidden="1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hidden="1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hidden="1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hidden="1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hidden="1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hidden="1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hidden="1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hidden="1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hidden="1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hidden="1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hidden="1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hidden="1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hidden="1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hidden="1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hidden="1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hidden="1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hidden="1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hidden="1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hidden="1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hidden="1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hidden="1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hidden="1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hidden="1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hidden="1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hidden="1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hidden="1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hidden="1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hidden="1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hidden="1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hidden="1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hidden="1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hidden="1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hidden="1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hidden="1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hidden="1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hidden="1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hidden="1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hidden="1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hidden="1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hidden="1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hidden="1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hidden="1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hidden="1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hidden="1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hidden="1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hidden="1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hidden="1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hidden="1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hidden="1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hidden="1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hidden="1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hidden="1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hidden="1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hidden="1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hidden="1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hidden="1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hidden="1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hidden="1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hidden="1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hidden="1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hidden="1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hidden="1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hidden="1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hidden="1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hidden="1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hidden="1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hidden="1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hidden="1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hidden="1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hidden="1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hidden="1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>
    <filterColumn colId="0">
      <filters>
        <filter val="14111"/>
      </filters>
    </filterColumn>
  </autoFilter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5" t="s">
        <v>833</v>
      </c>
      <c r="C1" s="145"/>
      <c r="D1" s="145"/>
      <c r="E1" s="145"/>
      <c r="F1" s="10"/>
    </row>
    <row r="2" spans="1:9" x14ac:dyDescent="0.2">
      <c r="B2" s="145" t="s">
        <v>834</v>
      </c>
      <c r="C2" s="145"/>
      <c r="D2" s="145"/>
      <c r="E2" s="145"/>
      <c r="F2" s="10"/>
    </row>
    <row r="3" spans="1:9" x14ac:dyDescent="0.2">
      <c r="B3" s="145" t="s">
        <v>835</v>
      </c>
      <c r="C3" s="145"/>
      <c r="D3" s="145"/>
      <c r="E3" s="145"/>
      <c r="F3" s="10"/>
    </row>
    <row r="4" spans="1:9" x14ac:dyDescent="0.2">
      <c r="B4" s="145" t="s">
        <v>2497</v>
      </c>
      <c r="C4" s="145"/>
      <c r="D4" s="145"/>
      <c r="E4" s="145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5" t="s">
        <v>833</v>
      </c>
      <c r="C1" s="145"/>
      <c r="D1" s="145"/>
      <c r="E1" s="145"/>
      <c r="F1" s="37"/>
    </row>
    <row r="2" spans="1:9" x14ac:dyDescent="0.2">
      <c r="B2" s="145" t="s">
        <v>834</v>
      </c>
      <c r="C2" s="145"/>
      <c r="D2" s="145"/>
      <c r="E2" s="145"/>
      <c r="F2" s="37"/>
    </row>
    <row r="3" spans="1:9" x14ac:dyDescent="0.2">
      <c r="B3" s="145" t="s">
        <v>835</v>
      </c>
      <c r="C3" s="145"/>
      <c r="D3" s="145"/>
      <c r="E3" s="145"/>
      <c r="F3" s="37"/>
    </row>
    <row r="4" spans="1:9" x14ac:dyDescent="0.2">
      <c r="B4" s="145" t="s">
        <v>2497</v>
      </c>
      <c r="C4" s="145"/>
      <c r="D4" s="145"/>
      <c r="E4" s="145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>
      <selection activeCell="K23" sqref="K23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37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37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37"/>
      <c r="G3" s="10"/>
      <c r="H3" s="7"/>
    </row>
    <row r="4" spans="1:9" x14ac:dyDescent="0.2">
      <c r="B4" s="145" t="s">
        <v>2497</v>
      </c>
      <c r="C4" s="145"/>
      <c r="D4" s="145"/>
      <c r="E4" s="145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4" sqref="E34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46" t="s">
        <v>2374</v>
      </c>
      <c r="C29" s="146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46" t="s">
        <v>2374</v>
      </c>
      <c r="C35" s="146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46" t="s">
        <v>2374</v>
      </c>
      <c r="C37" s="146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C1" zoomScale="85" zoomScaleNormal="85" workbookViewId="0">
      <selection activeCell="J18" sqref="J18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18"/>
      <c r="H1" s="118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18"/>
      <c r="H2" s="118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18"/>
      <c r="H3" s="118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18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118"/>
      <c r="H5" s="118"/>
      <c r="I5" s="8"/>
    </row>
    <row r="6" spans="1:10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10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21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23" t="s">
        <v>2685</v>
      </c>
      <c r="F10" s="90">
        <v>42395</v>
      </c>
      <c r="G10" s="121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21"/>
      <c r="I11" s="125" t="s">
        <v>1204</v>
      </c>
      <c r="J11" s="125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21"/>
      <c r="I12" s="125" t="s">
        <v>1203</v>
      </c>
      <c r="J12" s="125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21" t="s">
        <v>2555</v>
      </c>
      <c r="H13" s="119"/>
      <c r="I13" s="125" t="s">
        <v>1202</v>
      </c>
      <c r="J13" s="125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21"/>
      <c r="I14" s="125" t="s">
        <v>1201</v>
      </c>
      <c r="J14" s="125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23" t="s">
        <v>2685</v>
      </c>
      <c r="F15" s="90">
        <v>42398</v>
      </c>
      <c r="G15" s="121"/>
      <c r="I15" s="125" t="s">
        <v>1200</v>
      </c>
      <c r="J15" s="125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21"/>
      <c r="I16" s="125" t="s">
        <v>254</v>
      </c>
      <c r="J16" s="125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21" t="s">
        <v>2548</v>
      </c>
      <c r="H17" s="119"/>
      <c r="I17" s="125" t="s">
        <v>2443</v>
      </c>
      <c r="J17" s="125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21"/>
      <c r="I18" s="124" t="s">
        <v>2783</v>
      </c>
      <c r="J18" s="124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21"/>
      <c r="I19" s="125" t="s">
        <v>2362</v>
      </c>
      <c r="J19" s="125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21"/>
      <c r="I20" s="128"/>
      <c r="J20" s="128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21"/>
      <c r="I21" s="126" t="s">
        <v>1206</v>
      </c>
      <c r="J21" s="127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21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21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21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23" t="s">
        <v>2685</v>
      </c>
      <c r="F25" s="91">
        <v>42436</v>
      </c>
      <c r="G25" s="121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21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21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21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21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23" t="s">
        <v>2685</v>
      </c>
      <c r="F30" s="91">
        <v>42438</v>
      </c>
      <c r="G30" s="121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23" t="s">
        <v>2685</v>
      </c>
      <c r="F31" s="91">
        <v>42438</v>
      </c>
      <c r="G31" s="121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23" t="s">
        <v>2685</v>
      </c>
      <c r="F32" s="91">
        <v>42438</v>
      </c>
      <c r="G32" s="121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23" t="s">
        <v>2685</v>
      </c>
      <c r="F33" s="91">
        <v>42438</v>
      </c>
      <c r="G33" s="121"/>
    </row>
    <row r="34" spans="1:8" x14ac:dyDescent="0.2">
      <c r="A34" s="89">
        <v>2616</v>
      </c>
      <c r="B34" s="88" t="s">
        <v>2512</v>
      </c>
      <c r="C34" s="123" t="s">
        <v>1448</v>
      </c>
      <c r="D34" s="88" t="s">
        <v>862</v>
      </c>
      <c r="E34" s="123" t="s">
        <v>2432</v>
      </c>
      <c r="F34" s="91">
        <v>42438</v>
      </c>
      <c r="G34" s="121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21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21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23" t="s">
        <v>2685</v>
      </c>
      <c r="F37" s="91">
        <v>42444</v>
      </c>
      <c r="G37" s="121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23" t="s">
        <v>2432</v>
      </c>
      <c r="F38" s="91">
        <v>42445</v>
      </c>
      <c r="G38" s="121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21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23" t="s">
        <v>2685</v>
      </c>
      <c r="F40" s="91">
        <v>42445</v>
      </c>
      <c r="G40" s="121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23" t="s">
        <v>2685</v>
      </c>
      <c r="F41" s="91">
        <v>42445</v>
      </c>
      <c r="G41" s="121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21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23" t="s">
        <v>2685</v>
      </c>
      <c r="F43" s="91">
        <v>42458</v>
      </c>
      <c r="G43" s="121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21" t="s">
        <v>2547</v>
      </c>
      <c r="H44" s="119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21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21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21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21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21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21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21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21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21" t="s">
        <v>2552</v>
      </c>
      <c r="H53" s="119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21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21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21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21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21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21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21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21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21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21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21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21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21"/>
    </row>
    <row r="67" spans="1:7" ht="25.5" x14ac:dyDescent="0.2">
      <c r="A67" s="89">
        <v>5916</v>
      </c>
      <c r="B67" s="88" t="s">
        <v>2579</v>
      </c>
      <c r="C67" s="122" t="s">
        <v>2580</v>
      </c>
      <c r="D67" s="88" t="s">
        <v>863</v>
      </c>
      <c r="E67" s="88" t="s">
        <v>878</v>
      </c>
      <c r="F67" s="91">
        <v>42500</v>
      </c>
      <c r="G67" s="121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21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21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21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21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21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21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21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21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21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21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21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21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21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21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23" t="s">
        <v>2685</v>
      </c>
      <c r="F82" s="91">
        <v>42513</v>
      </c>
      <c r="G82" s="121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21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21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21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21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21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23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23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23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23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23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23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23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23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23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23" t="s">
        <v>198</v>
      </c>
      <c r="D184" s="123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23" t="s">
        <v>2750</v>
      </c>
      <c r="C204" s="123" t="s">
        <v>1139</v>
      </c>
      <c r="D204" s="123" t="s">
        <v>862</v>
      </c>
      <c r="E204" s="123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23" t="s">
        <v>1461</v>
      </c>
      <c r="D220" s="123" t="s">
        <v>1199</v>
      </c>
      <c r="E220" s="123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23" t="s">
        <v>1461</v>
      </c>
      <c r="D221" s="123" t="s">
        <v>1199</v>
      </c>
      <c r="E221" s="123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23" t="s">
        <v>2775</v>
      </c>
      <c r="D225" s="123" t="s">
        <v>1199</v>
      </c>
      <c r="E225" s="123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23" t="s">
        <v>690</v>
      </c>
      <c r="D228" s="123" t="s">
        <v>1199</v>
      </c>
      <c r="E228" s="123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23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23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C1" zoomScale="85" zoomScaleNormal="85" workbookViewId="0">
      <selection activeCell="J15" sqref="J15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4"/>
      <c r="H1" s="118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4"/>
      <c r="H2" s="118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4"/>
      <c r="H3" s="118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4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18"/>
      <c r="I5" s="8"/>
    </row>
    <row r="6" spans="1:10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10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20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21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21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21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21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21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21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21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21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21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21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21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21"/>
      <c r="I20" s="58" t="s">
        <v>1206</v>
      </c>
      <c r="J20" s="59">
        <f>SUM(J11:J18)</f>
        <v>139</v>
      </c>
    </row>
    <row r="21" spans="1:10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21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21"/>
    </row>
    <row r="23" spans="1:10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21"/>
    </row>
    <row r="24" spans="1:10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21"/>
    </row>
    <row r="25" spans="1:10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21"/>
    </row>
    <row r="26" spans="1:10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21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21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21"/>
    </row>
    <row r="29" spans="1:10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21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21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21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21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21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21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21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21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21"/>
    </row>
    <row r="38" spans="1:7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21"/>
    </row>
    <row r="39" spans="1:7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21"/>
    </row>
    <row r="40" spans="1:7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21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21"/>
    </row>
    <row r="42" spans="1:7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21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21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21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21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21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21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21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21"/>
    </row>
    <row r="50" spans="1:7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21"/>
    </row>
    <row r="51" spans="1:7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21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21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21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21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21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21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21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21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21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21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21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21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21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21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21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21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21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21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21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21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21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21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21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21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21"/>
    </row>
    <row r="76" spans="1:7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21"/>
    </row>
    <row r="77" spans="1:7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21"/>
    </row>
    <row r="78" spans="1:7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21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21"/>
    </row>
    <row r="80" spans="1:7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21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21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21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21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21"/>
    </row>
    <row r="85" spans="1:7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21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21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21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21"/>
    </row>
    <row r="89" spans="1:7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21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21"/>
    </row>
    <row r="91" spans="1:7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21"/>
    </row>
    <row r="92" spans="1:7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21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21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21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21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21"/>
    </row>
    <row r="97" spans="1:15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21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21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21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21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21" t="s">
        <v>2554</v>
      </c>
      <c r="I101" s="119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21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21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21" t="s">
        <v>2549</v>
      </c>
      <c r="I104" s="119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21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21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21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21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21"/>
      <c r="I109" s="9"/>
      <c r="J109" s="9"/>
      <c r="K109" s="9"/>
      <c r="L109" s="9"/>
      <c r="M109" s="9"/>
      <c r="N109" s="9"/>
      <c r="O109" s="9"/>
    </row>
    <row r="110" spans="1:15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21"/>
      <c r="I110" s="9"/>
      <c r="J110" s="9"/>
      <c r="K110" s="9"/>
      <c r="L110" s="9"/>
      <c r="M110" s="9"/>
      <c r="N110" s="9"/>
      <c r="O110" s="9"/>
    </row>
    <row r="111" spans="1:15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21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21" t="s">
        <v>2586</v>
      </c>
      <c r="I112" s="119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21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21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21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21" t="s">
        <v>2551</v>
      </c>
      <c r="I116" s="119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21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21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21"/>
      <c r="I119" s="9"/>
      <c r="J119" s="9"/>
      <c r="K119" s="9"/>
      <c r="L119" s="9"/>
      <c r="M119" s="9"/>
      <c r="N119" s="9"/>
      <c r="O119" s="9"/>
    </row>
    <row r="120" spans="1:15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21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21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21"/>
      <c r="I122" s="9"/>
      <c r="J122" s="9"/>
      <c r="K122" s="9"/>
      <c r="L122" s="9"/>
      <c r="M122" s="9"/>
      <c r="N122" s="9"/>
      <c r="O122" s="9"/>
    </row>
    <row r="123" spans="1:15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21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21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21"/>
      <c r="I125" s="9"/>
      <c r="J125" s="9"/>
      <c r="K125" s="9"/>
      <c r="L125" s="9"/>
      <c r="M125" s="9"/>
      <c r="N125" s="9"/>
      <c r="O125" s="9"/>
    </row>
    <row r="126" spans="1:15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21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21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21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21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21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21"/>
      <c r="I131" s="9"/>
      <c r="J131" s="9"/>
      <c r="K131" s="9"/>
      <c r="L131" s="9"/>
      <c r="M131" s="9"/>
      <c r="N131" s="9"/>
      <c r="O131" s="9"/>
    </row>
    <row r="132" spans="1:15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21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21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21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21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21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21"/>
      <c r="I137" s="9"/>
      <c r="J137" s="9"/>
      <c r="K137" s="9"/>
      <c r="L137" s="9"/>
      <c r="M137" s="9"/>
      <c r="N137" s="9"/>
      <c r="O137" s="9"/>
    </row>
    <row r="138" spans="1:15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21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21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21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21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21" t="s">
        <v>2551</v>
      </c>
      <c r="I142" s="119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21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21" t="s">
        <v>2553</v>
      </c>
      <c r="I144" s="119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21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21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21" t="s">
        <v>2550</v>
      </c>
      <c r="I147" s="119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C1" workbookViewId="0">
      <selection activeCell="I16" sqref="I1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25" t="s">
        <v>1204</v>
      </c>
      <c r="I11" s="125">
        <f>COUNTIF($D$9:$D$5003,"PTE")</f>
        <v>80</v>
      </c>
    </row>
    <row r="12" spans="1:9" ht="13.5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25" t="s">
        <v>1203</v>
      </c>
      <c r="I12" s="125">
        <f>COUNTIF($D$9:$D$5003,"PT")</f>
        <v>4</v>
      </c>
    </row>
    <row r="13" spans="1:9" ht="13.5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25" t="s">
        <v>1201</v>
      </c>
      <c r="I14" s="125">
        <f>COUNTIF($D$9:$D$5003,"PF/PTE")</f>
        <v>33</v>
      </c>
    </row>
    <row r="15" spans="1:9" ht="13.5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24" t="s">
        <v>2783</v>
      </c>
      <c r="I16" s="124">
        <f>COUNTIF($D$9:$D$5003,"Extrato")</f>
        <v>1</v>
      </c>
    </row>
    <row r="17" spans="1:9" ht="13.5" thickBot="1" x14ac:dyDescent="0.25">
      <c r="A17" s="89">
        <v>914</v>
      </c>
      <c r="B17" s="154" t="s">
        <v>2017</v>
      </c>
      <c r="C17" s="154"/>
      <c r="D17" s="154"/>
      <c r="E17" s="154"/>
      <c r="F17" s="154"/>
      <c r="H17" s="125" t="s">
        <v>254</v>
      </c>
      <c r="I17" s="125">
        <f>COUNTIF($D$9:$D$5003,"Biológicos")</f>
        <v>0</v>
      </c>
    </row>
    <row r="18" spans="1:9" ht="13.5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25" t="s">
        <v>2362</v>
      </c>
      <c r="I18" s="125">
        <f>COUNTIF($D$9:$D$5003,"Biológicos/Org")</f>
        <v>7</v>
      </c>
    </row>
    <row r="19" spans="1:9" ht="13.5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I17" sqref="I17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25" t="s">
        <v>1204</v>
      </c>
      <c r="I11" s="125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25" t="s">
        <v>1203</v>
      </c>
      <c r="I12" s="125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25" t="s">
        <v>1201</v>
      </c>
      <c r="I14" s="125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25" t="s">
        <v>254</v>
      </c>
      <c r="I16" s="125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24" t="s">
        <v>2783</v>
      </c>
      <c r="I17" s="124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25" t="s">
        <v>2362</v>
      </c>
      <c r="I18" s="125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D8" sqref="D8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Gráficos</vt:lpstr>
      </vt:variant>
      <vt:variant>
        <vt:i4>3</vt:i4>
      </vt:variant>
    </vt:vector>
  </HeadingPairs>
  <TitlesOfParts>
    <vt:vector size="19" baseType="lpstr">
      <vt:lpstr>Resumo</vt:lpstr>
      <vt:lpstr>Inc. de cultura Emerg.</vt:lpstr>
      <vt:lpstr>Emergenciais 2014</vt:lpstr>
      <vt:lpstr>Emergenciais 2013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2017-03-08T13:41:53Z</dcterms:modified>
</cp:coreProperties>
</file>