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rv03\CGA\"/>
    </mc:Choice>
  </mc:AlternateContent>
  <bookViews>
    <workbookView xWindow="0" yWindow="0" windowWidth="21600" windowHeight="9510" tabRatio="933"/>
  </bookViews>
  <sheets>
    <sheet name="Resumo" sheetId="8" r:id="rId1"/>
    <sheet name="Gráfico_Resumo" sheetId="19" r:id="rId2"/>
    <sheet name="Gráfico_Tipo_PT" sheetId="37" r:id="rId3"/>
    <sheet name="Gráfico_Tipo_PF" sheetId="11" r:id="rId4"/>
    <sheet name="PF Baixa Toxicidade" sheetId="29" r:id="rId5"/>
    <sheet name="Resumo por Empresa" sheetId="35" r:id="rId6"/>
    <sheet name="Registros por Empresa" sheetId="36" r:id="rId7"/>
    <sheet name="Inc. de cultura Emerg." sheetId="24" r:id="rId8"/>
    <sheet name="Emergenciais 2014" sheetId="23" r:id="rId9"/>
    <sheet name="Emergenciais 2013" sheetId="21" r:id="rId10"/>
    <sheet name="2019" sheetId="38" r:id="rId11"/>
    <sheet name="2018" sheetId="34" r:id="rId12"/>
    <sheet name="2017" sheetId="31" r:id="rId13"/>
    <sheet name="2016" sheetId="30" r:id="rId14"/>
    <sheet name="2015" sheetId="25" r:id="rId15"/>
    <sheet name="2014" sheetId="22" r:id="rId16"/>
    <sheet name="2013" sheetId="20" r:id="rId17"/>
    <sheet name="2012" sheetId="9" r:id="rId18"/>
    <sheet name="2011" sheetId="1" r:id="rId19"/>
    <sheet name="2010" sheetId="2" r:id="rId20"/>
    <sheet name="2009" sheetId="3" r:id="rId21"/>
    <sheet name="2008" sheetId="6" r:id="rId22"/>
    <sheet name="2007" sheetId="5" r:id="rId23"/>
    <sheet name="2006" sheetId="4" r:id="rId24"/>
    <sheet name="2005" sheetId="7" r:id="rId25"/>
  </sheets>
  <definedNames>
    <definedName name="_xlnm._FilterDatabase" localSheetId="24" hidden="1">'2005'!$A$7:$I$98</definedName>
    <definedName name="_xlnm._FilterDatabase" localSheetId="23" hidden="1">'2006'!$A$8:$I$8</definedName>
    <definedName name="_xlnm._FilterDatabase" localSheetId="22" hidden="1">'2007'!$A$8:$I$8</definedName>
    <definedName name="_xlnm._FilterDatabase" localSheetId="21" hidden="1">'2008'!$A$8:$I$8</definedName>
    <definedName name="_xlnm._FilterDatabase" localSheetId="20" hidden="1">'2009'!$A$8:$F$8</definedName>
    <definedName name="_xlnm._FilterDatabase" localSheetId="19" hidden="1">'2010'!$A$8:$F$112</definedName>
    <definedName name="_xlnm._FilterDatabase" localSheetId="18" hidden="1">'2011'!$A$8:$F$154</definedName>
    <definedName name="_xlnm._FilterDatabase" localSheetId="17" hidden="1">'2012'!$A$8:$F$176</definedName>
    <definedName name="_xlnm._FilterDatabase" localSheetId="16" hidden="1">'2013'!$A$8:$I$118</definedName>
    <definedName name="_xlnm._FilterDatabase" localSheetId="15" hidden="1">'2014'!$C$8:$F$157</definedName>
    <definedName name="_xlnm._FilterDatabase" localSheetId="14" hidden="1">'2015'!$C$8:$G$147</definedName>
    <definedName name="_xlnm._FilterDatabase" localSheetId="13" hidden="1">'2016'!$A$8:$G$285</definedName>
    <definedName name="_xlnm._FilterDatabase" localSheetId="12" hidden="1">'2017'!$A$1:$F$406</definedName>
    <definedName name="_xlnm._FilterDatabase" localSheetId="11" hidden="1">'2018'!$A$1:$G$452</definedName>
    <definedName name="_xlnm._FilterDatabase" localSheetId="5" hidden="1">'Resumo por Empresa'!$A$8:$O$205</definedName>
    <definedName name="_xlnm.Print_Area" localSheetId="11">'2018'!$A$1:$G$252</definedName>
    <definedName name="_xlnm.Print_Area" localSheetId="10">'2019'!$A$1:$G$17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8" l="1"/>
  <c r="P16" i="8"/>
  <c r="P15" i="8"/>
  <c r="P18" i="8" s="1"/>
  <c r="P14" i="8"/>
  <c r="P13" i="8"/>
  <c r="P19" i="8"/>
  <c r="P9" i="8"/>
  <c r="P10" i="8"/>
  <c r="P11" i="8"/>
  <c r="P12" i="8"/>
  <c r="P20" i="8" l="1"/>
  <c r="K10" i="38"/>
  <c r="K9" i="38"/>
  <c r="K8" i="38"/>
  <c r="K7" i="38"/>
  <c r="K6" i="38"/>
  <c r="K5" i="38"/>
  <c r="K4" i="38"/>
  <c r="K3" i="38"/>
  <c r="K2" i="38"/>
  <c r="K11" i="38" l="1"/>
  <c r="K3" i="34"/>
  <c r="O10" i="8" s="1"/>
  <c r="O12" i="35" l="1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O39" i="35"/>
  <c r="O40" i="35"/>
  <c r="O41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56" i="35"/>
  <c r="O57" i="35"/>
  <c r="O58" i="35"/>
  <c r="O59" i="35"/>
  <c r="O60" i="35"/>
  <c r="O61" i="35"/>
  <c r="O62" i="35"/>
  <c r="O63" i="35"/>
  <c r="O64" i="35"/>
  <c r="O65" i="35"/>
  <c r="O66" i="35"/>
  <c r="O67" i="35"/>
  <c r="O68" i="35"/>
  <c r="O69" i="35"/>
  <c r="O70" i="35"/>
  <c r="O71" i="35"/>
  <c r="O72" i="35"/>
  <c r="O73" i="35"/>
  <c r="O74" i="35"/>
  <c r="O75" i="35"/>
  <c r="O76" i="35"/>
  <c r="O77" i="35"/>
  <c r="O78" i="35"/>
  <c r="O79" i="35"/>
  <c r="O80" i="35"/>
  <c r="O81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O96" i="35"/>
  <c r="O97" i="35"/>
  <c r="O98" i="35"/>
  <c r="O99" i="35"/>
  <c r="O100" i="35"/>
  <c r="O101" i="35"/>
  <c r="O102" i="35"/>
  <c r="O103" i="35"/>
  <c r="O104" i="35"/>
  <c r="O105" i="35"/>
  <c r="O106" i="35"/>
  <c r="O107" i="35"/>
  <c r="O108" i="35"/>
  <c r="O109" i="35"/>
  <c r="O110" i="35"/>
  <c r="O111" i="35"/>
  <c r="O112" i="35"/>
  <c r="O113" i="35"/>
  <c r="O114" i="35"/>
  <c r="O115" i="35"/>
  <c r="O116" i="35"/>
  <c r="O117" i="35"/>
  <c r="O118" i="35"/>
  <c r="O119" i="35"/>
  <c r="O120" i="35"/>
  <c r="O121" i="35"/>
  <c r="O122" i="35"/>
  <c r="O123" i="35"/>
  <c r="O124" i="35"/>
  <c r="O125" i="35"/>
  <c r="O126" i="35"/>
  <c r="O127" i="35"/>
  <c r="O128" i="35"/>
  <c r="O129" i="35"/>
  <c r="O130" i="35"/>
  <c r="O131" i="35"/>
  <c r="O132" i="35"/>
  <c r="O133" i="35"/>
  <c r="O134" i="35"/>
  <c r="O135" i="35"/>
  <c r="O136" i="35"/>
  <c r="O137" i="35"/>
  <c r="O138" i="35"/>
  <c r="O139" i="35"/>
  <c r="O140" i="35"/>
  <c r="O141" i="35"/>
  <c r="O142" i="35"/>
  <c r="O143" i="35"/>
  <c r="O144" i="35"/>
  <c r="O145" i="35"/>
  <c r="O146" i="35"/>
  <c r="O147" i="35"/>
  <c r="O148" i="35"/>
  <c r="O149" i="35"/>
  <c r="O150" i="35"/>
  <c r="O151" i="35"/>
  <c r="O152" i="35"/>
  <c r="O153" i="35"/>
  <c r="O154" i="35"/>
  <c r="O155" i="35"/>
  <c r="O156" i="35"/>
  <c r="O157" i="35"/>
  <c r="O158" i="35"/>
  <c r="O159" i="35"/>
  <c r="O160" i="35"/>
  <c r="O161" i="35"/>
  <c r="O162" i="35"/>
  <c r="O163" i="35"/>
  <c r="O164" i="35"/>
  <c r="O165" i="35"/>
  <c r="O166" i="35"/>
  <c r="O167" i="35"/>
  <c r="O168" i="35"/>
  <c r="O169" i="35"/>
  <c r="O170" i="35"/>
  <c r="O171" i="35"/>
  <c r="O172" i="35"/>
  <c r="O173" i="35"/>
  <c r="O174" i="35"/>
  <c r="O175" i="35"/>
  <c r="O176" i="35"/>
  <c r="O177" i="35"/>
  <c r="O178" i="35"/>
  <c r="O179" i="35"/>
  <c r="O180" i="35"/>
  <c r="O181" i="35"/>
  <c r="O182" i="35"/>
  <c r="O183" i="35"/>
  <c r="O184" i="35"/>
  <c r="O185" i="35"/>
  <c r="O186" i="35"/>
  <c r="O187" i="35"/>
  <c r="O188" i="35"/>
  <c r="O189" i="35"/>
  <c r="O190" i="35"/>
  <c r="O191" i="35"/>
  <c r="O192" i="35"/>
  <c r="O193" i="35"/>
  <c r="O194" i="35"/>
  <c r="O195" i="35"/>
  <c r="O196" i="35"/>
  <c r="O197" i="35"/>
  <c r="O198" i="35"/>
  <c r="O199" i="35"/>
  <c r="O200" i="35"/>
  <c r="O201" i="35"/>
  <c r="O202" i="35"/>
  <c r="O203" i="35"/>
  <c r="O204" i="35"/>
  <c r="O205" i="35"/>
  <c r="O11" i="35"/>
  <c r="O10" i="35"/>
  <c r="O9" i="35"/>
  <c r="B10" i="35"/>
  <c r="C10" i="35"/>
  <c r="D10" i="35"/>
  <c r="E10" i="35"/>
  <c r="F10" i="35"/>
  <c r="G10" i="35"/>
  <c r="H10" i="35"/>
  <c r="I10" i="35"/>
  <c r="J10" i="35"/>
  <c r="K10" i="35"/>
  <c r="L10" i="35"/>
  <c r="M10" i="35"/>
  <c r="N10" i="35"/>
  <c r="B11" i="35"/>
  <c r="C11" i="35"/>
  <c r="D11" i="35"/>
  <c r="E11" i="35"/>
  <c r="F11" i="35"/>
  <c r="G11" i="35"/>
  <c r="H11" i="35"/>
  <c r="I11" i="35"/>
  <c r="J11" i="35"/>
  <c r="K11" i="35"/>
  <c r="L11" i="35"/>
  <c r="M11" i="35"/>
  <c r="N11" i="35"/>
  <c r="B12" i="35"/>
  <c r="C12" i="35"/>
  <c r="D12" i="35"/>
  <c r="E12" i="35"/>
  <c r="F12" i="35"/>
  <c r="G12" i="35"/>
  <c r="H12" i="35"/>
  <c r="I12" i="35"/>
  <c r="J12" i="35"/>
  <c r="K12" i="35"/>
  <c r="L12" i="35"/>
  <c r="M12" i="35"/>
  <c r="N12" i="35"/>
  <c r="B13" i="35"/>
  <c r="C13" i="35"/>
  <c r="D13" i="35"/>
  <c r="E13" i="35"/>
  <c r="F13" i="35"/>
  <c r="G13" i="35"/>
  <c r="H13" i="35"/>
  <c r="I13" i="35"/>
  <c r="J13" i="35"/>
  <c r="K13" i="35"/>
  <c r="L13" i="35"/>
  <c r="M13" i="35"/>
  <c r="N13" i="35"/>
  <c r="B14" i="35"/>
  <c r="C14" i="35"/>
  <c r="D14" i="35"/>
  <c r="E14" i="35"/>
  <c r="F14" i="35"/>
  <c r="G14" i="35"/>
  <c r="H14" i="35"/>
  <c r="I14" i="35"/>
  <c r="J14" i="35"/>
  <c r="K14" i="35"/>
  <c r="L14" i="35"/>
  <c r="M14" i="35"/>
  <c r="N14" i="35"/>
  <c r="B15" i="35"/>
  <c r="C15" i="35"/>
  <c r="D15" i="35"/>
  <c r="E15" i="35"/>
  <c r="F15" i="35"/>
  <c r="G15" i="35"/>
  <c r="H15" i="35"/>
  <c r="I15" i="35"/>
  <c r="J15" i="35"/>
  <c r="K15" i="35"/>
  <c r="L15" i="35"/>
  <c r="M15" i="35"/>
  <c r="N15" i="35"/>
  <c r="B16" i="35"/>
  <c r="C16" i="35"/>
  <c r="D16" i="35"/>
  <c r="E16" i="35"/>
  <c r="F16" i="35"/>
  <c r="G16" i="35"/>
  <c r="H16" i="35"/>
  <c r="I16" i="35"/>
  <c r="J16" i="35"/>
  <c r="K16" i="35"/>
  <c r="L16" i="35"/>
  <c r="M16" i="35"/>
  <c r="N16" i="35"/>
  <c r="B17" i="35"/>
  <c r="C17" i="35"/>
  <c r="D17" i="35"/>
  <c r="E17" i="35"/>
  <c r="F17" i="35"/>
  <c r="G17" i="35"/>
  <c r="H17" i="35"/>
  <c r="I17" i="35"/>
  <c r="J17" i="35"/>
  <c r="K17" i="35"/>
  <c r="L17" i="35"/>
  <c r="M17" i="35"/>
  <c r="N17" i="35"/>
  <c r="B18" i="35"/>
  <c r="C18" i="35"/>
  <c r="D18" i="35"/>
  <c r="E18" i="35"/>
  <c r="F18" i="35"/>
  <c r="G18" i="35"/>
  <c r="H18" i="35"/>
  <c r="I18" i="35"/>
  <c r="J18" i="35"/>
  <c r="K18" i="35"/>
  <c r="L18" i="35"/>
  <c r="M18" i="35"/>
  <c r="N18" i="35"/>
  <c r="B19" i="35"/>
  <c r="C19" i="35"/>
  <c r="D19" i="35"/>
  <c r="E19" i="35"/>
  <c r="F19" i="35"/>
  <c r="G19" i="35"/>
  <c r="H19" i="35"/>
  <c r="I19" i="35"/>
  <c r="J19" i="35"/>
  <c r="K19" i="35"/>
  <c r="L19" i="35"/>
  <c r="M19" i="35"/>
  <c r="N19" i="35"/>
  <c r="B20" i="35"/>
  <c r="C20" i="35"/>
  <c r="D20" i="35"/>
  <c r="E20" i="35"/>
  <c r="F20" i="35"/>
  <c r="G20" i="35"/>
  <c r="H20" i="35"/>
  <c r="I20" i="35"/>
  <c r="J20" i="35"/>
  <c r="K20" i="35"/>
  <c r="L20" i="35"/>
  <c r="M20" i="35"/>
  <c r="N20" i="35"/>
  <c r="B21" i="35"/>
  <c r="C21" i="35"/>
  <c r="D21" i="35"/>
  <c r="E21" i="35"/>
  <c r="F21" i="35"/>
  <c r="G21" i="35"/>
  <c r="H21" i="35"/>
  <c r="I21" i="35"/>
  <c r="J21" i="35"/>
  <c r="K21" i="35"/>
  <c r="L21" i="35"/>
  <c r="M21" i="35"/>
  <c r="N21" i="35"/>
  <c r="B22" i="35"/>
  <c r="C22" i="35"/>
  <c r="D22" i="35"/>
  <c r="E22" i="35"/>
  <c r="F22" i="35"/>
  <c r="G22" i="35"/>
  <c r="H22" i="35"/>
  <c r="I22" i="35"/>
  <c r="J22" i="35"/>
  <c r="K22" i="35"/>
  <c r="L22" i="35"/>
  <c r="M22" i="35"/>
  <c r="N22" i="35"/>
  <c r="B23" i="35"/>
  <c r="C23" i="35"/>
  <c r="D23" i="35"/>
  <c r="E23" i="35"/>
  <c r="F23" i="35"/>
  <c r="G23" i="35"/>
  <c r="H23" i="35"/>
  <c r="I23" i="35"/>
  <c r="J23" i="35"/>
  <c r="K23" i="35"/>
  <c r="L23" i="35"/>
  <c r="M23" i="35"/>
  <c r="N23" i="35"/>
  <c r="B24" i="35"/>
  <c r="C24" i="35"/>
  <c r="D24" i="35"/>
  <c r="E24" i="35"/>
  <c r="F24" i="35"/>
  <c r="G24" i="35"/>
  <c r="H24" i="35"/>
  <c r="I24" i="35"/>
  <c r="J24" i="35"/>
  <c r="K24" i="35"/>
  <c r="L24" i="35"/>
  <c r="M24" i="35"/>
  <c r="N24" i="35"/>
  <c r="B25" i="35"/>
  <c r="C25" i="35"/>
  <c r="D25" i="35"/>
  <c r="E25" i="35"/>
  <c r="F25" i="35"/>
  <c r="G25" i="35"/>
  <c r="H25" i="35"/>
  <c r="I25" i="35"/>
  <c r="J25" i="35"/>
  <c r="K25" i="35"/>
  <c r="L25" i="35"/>
  <c r="M25" i="35"/>
  <c r="N25" i="35"/>
  <c r="B26" i="35"/>
  <c r="C26" i="35"/>
  <c r="D26" i="35"/>
  <c r="E26" i="35"/>
  <c r="F26" i="35"/>
  <c r="G26" i="35"/>
  <c r="H26" i="35"/>
  <c r="I26" i="35"/>
  <c r="J26" i="35"/>
  <c r="K26" i="35"/>
  <c r="L26" i="35"/>
  <c r="M26" i="35"/>
  <c r="N26" i="35"/>
  <c r="B27" i="35"/>
  <c r="C27" i="35"/>
  <c r="D27" i="35"/>
  <c r="E27" i="35"/>
  <c r="F27" i="35"/>
  <c r="G27" i="35"/>
  <c r="H27" i="35"/>
  <c r="I27" i="35"/>
  <c r="J27" i="35"/>
  <c r="K27" i="35"/>
  <c r="L27" i="35"/>
  <c r="M27" i="35"/>
  <c r="N27" i="35"/>
  <c r="B28" i="35"/>
  <c r="C28" i="35"/>
  <c r="D28" i="35"/>
  <c r="E28" i="35"/>
  <c r="F28" i="35"/>
  <c r="G28" i="35"/>
  <c r="H28" i="35"/>
  <c r="I28" i="35"/>
  <c r="J28" i="35"/>
  <c r="K28" i="35"/>
  <c r="L28" i="35"/>
  <c r="M28" i="35"/>
  <c r="N28" i="35"/>
  <c r="B29" i="35"/>
  <c r="C29" i="35"/>
  <c r="D29" i="35"/>
  <c r="E29" i="35"/>
  <c r="F29" i="35"/>
  <c r="G29" i="35"/>
  <c r="H29" i="35"/>
  <c r="I29" i="35"/>
  <c r="J29" i="35"/>
  <c r="K29" i="35"/>
  <c r="L29" i="35"/>
  <c r="M29" i="35"/>
  <c r="N29" i="35"/>
  <c r="B30" i="35"/>
  <c r="C30" i="35"/>
  <c r="D30" i="35"/>
  <c r="E30" i="35"/>
  <c r="F30" i="35"/>
  <c r="G30" i="35"/>
  <c r="H30" i="35"/>
  <c r="I30" i="35"/>
  <c r="J30" i="35"/>
  <c r="K30" i="35"/>
  <c r="L30" i="35"/>
  <c r="M30" i="35"/>
  <c r="N30" i="35"/>
  <c r="B31" i="35"/>
  <c r="C31" i="35"/>
  <c r="D31" i="35"/>
  <c r="E31" i="35"/>
  <c r="F31" i="35"/>
  <c r="G31" i="35"/>
  <c r="H31" i="35"/>
  <c r="I31" i="35"/>
  <c r="J31" i="35"/>
  <c r="K31" i="35"/>
  <c r="L31" i="35"/>
  <c r="M31" i="35"/>
  <c r="N31" i="35"/>
  <c r="B32" i="35"/>
  <c r="C32" i="35"/>
  <c r="D32" i="35"/>
  <c r="E32" i="35"/>
  <c r="F32" i="35"/>
  <c r="G32" i="35"/>
  <c r="H32" i="35"/>
  <c r="I32" i="35"/>
  <c r="J32" i="35"/>
  <c r="K32" i="35"/>
  <c r="L32" i="35"/>
  <c r="M32" i="35"/>
  <c r="N32" i="35"/>
  <c r="B33" i="35"/>
  <c r="C33" i="35"/>
  <c r="D33" i="35"/>
  <c r="E33" i="35"/>
  <c r="F33" i="35"/>
  <c r="G33" i="35"/>
  <c r="H33" i="35"/>
  <c r="I33" i="35"/>
  <c r="J33" i="35"/>
  <c r="K33" i="35"/>
  <c r="L33" i="35"/>
  <c r="M33" i="35"/>
  <c r="N33" i="35"/>
  <c r="B34" i="35"/>
  <c r="C34" i="35"/>
  <c r="D34" i="35"/>
  <c r="E34" i="35"/>
  <c r="F34" i="35"/>
  <c r="G34" i="35"/>
  <c r="H34" i="35"/>
  <c r="I34" i="35"/>
  <c r="J34" i="35"/>
  <c r="K34" i="35"/>
  <c r="L34" i="35"/>
  <c r="M34" i="35"/>
  <c r="N34" i="35"/>
  <c r="B35" i="35"/>
  <c r="C35" i="35"/>
  <c r="D35" i="35"/>
  <c r="E35" i="35"/>
  <c r="F35" i="35"/>
  <c r="G35" i="35"/>
  <c r="H35" i="35"/>
  <c r="I35" i="35"/>
  <c r="J35" i="35"/>
  <c r="K35" i="35"/>
  <c r="L35" i="35"/>
  <c r="M35" i="35"/>
  <c r="N35" i="35"/>
  <c r="B36" i="35"/>
  <c r="C36" i="35"/>
  <c r="D36" i="35"/>
  <c r="E36" i="35"/>
  <c r="F36" i="35"/>
  <c r="G36" i="35"/>
  <c r="H36" i="35"/>
  <c r="I36" i="35"/>
  <c r="J36" i="35"/>
  <c r="K36" i="35"/>
  <c r="L36" i="35"/>
  <c r="M36" i="35"/>
  <c r="N36" i="35"/>
  <c r="B37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B38" i="35"/>
  <c r="C38" i="35"/>
  <c r="D38" i="35"/>
  <c r="E38" i="35"/>
  <c r="F38" i="35"/>
  <c r="G38" i="35"/>
  <c r="H38" i="35"/>
  <c r="I38" i="35"/>
  <c r="J38" i="35"/>
  <c r="K38" i="35"/>
  <c r="L38" i="35"/>
  <c r="M38" i="35"/>
  <c r="N38" i="35"/>
  <c r="B39" i="35"/>
  <c r="C39" i="35"/>
  <c r="D39" i="35"/>
  <c r="E39" i="35"/>
  <c r="F39" i="35"/>
  <c r="G39" i="35"/>
  <c r="H39" i="35"/>
  <c r="I39" i="35"/>
  <c r="J39" i="35"/>
  <c r="K39" i="35"/>
  <c r="L39" i="35"/>
  <c r="M39" i="35"/>
  <c r="N39" i="35"/>
  <c r="B40" i="35"/>
  <c r="C40" i="35"/>
  <c r="D40" i="35"/>
  <c r="E40" i="35"/>
  <c r="F40" i="35"/>
  <c r="G40" i="35"/>
  <c r="H40" i="35"/>
  <c r="I40" i="35"/>
  <c r="J40" i="35"/>
  <c r="K40" i="35"/>
  <c r="L40" i="35"/>
  <c r="M40" i="35"/>
  <c r="N40" i="35"/>
  <c r="B41" i="35"/>
  <c r="C41" i="35"/>
  <c r="D41" i="35"/>
  <c r="E41" i="35"/>
  <c r="F41" i="35"/>
  <c r="G41" i="35"/>
  <c r="H41" i="35"/>
  <c r="I41" i="35"/>
  <c r="J41" i="35"/>
  <c r="K41" i="35"/>
  <c r="L41" i="35"/>
  <c r="M41" i="35"/>
  <c r="N41" i="35"/>
  <c r="B42" i="35"/>
  <c r="C42" i="35"/>
  <c r="D42" i="35"/>
  <c r="E42" i="35"/>
  <c r="F42" i="35"/>
  <c r="G42" i="35"/>
  <c r="H42" i="35"/>
  <c r="I42" i="35"/>
  <c r="J42" i="35"/>
  <c r="K42" i="35"/>
  <c r="L42" i="35"/>
  <c r="M42" i="35"/>
  <c r="N42" i="35"/>
  <c r="B43" i="35"/>
  <c r="C43" i="35"/>
  <c r="D43" i="35"/>
  <c r="E43" i="35"/>
  <c r="F43" i="35"/>
  <c r="G43" i="35"/>
  <c r="H43" i="35"/>
  <c r="I43" i="35"/>
  <c r="J43" i="35"/>
  <c r="K43" i="35"/>
  <c r="L43" i="35"/>
  <c r="M43" i="35"/>
  <c r="N43" i="35"/>
  <c r="B44" i="35"/>
  <c r="C44" i="35"/>
  <c r="D44" i="35"/>
  <c r="E44" i="35"/>
  <c r="F44" i="35"/>
  <c r="G44" i="35"/>
  <c r="H44" i="35"/>
  <c r="I44" i="35"/>
  <c r="J44" i="35"/>
  <c r="K44" i="35"/>
  <c r="L44" i="35"/>
  <c r="M44" i="35"/>
  <c r="N44" i="35"/>
  <c r="B45" i="35"/>
  <c r="C45" i="35"/>
  <c r="D45" i="35"/>
  <c r="E45" i="35"/>
  <c r="F45" i="35"/>
  <c r="G45" i="35"/>
  <c r="H45" i="35"/>
  <c r="I45" i="35"/>
  <c r="J45" i="35"/>
  <c r="K45" i="35"/>
  <c r="L45" i="35"/>
  <c r="M45" i="35"/>
  <c r="N45" i="35"/>
  <c r="B46" i="35"/>
  <c r="C46" i="35"/>
  <c r="D46" i="35"/>
  <c r="E46" i="35"/>
  <c r="F46" i="35"/>
  <c r="G46" i="35"/>
  <c r="H46" i="35"/>
  <c r="I46" i="35"/>
  <c r="J46" i="35"/>
  <c r="K46" i="35"/>
  <c r="L46" i="35"/>
  <c r="M46" i="35"/>
  <c r="N46" i="35"/>
  <c r="B47" i="35"/>
  <c r="C47" i="35"/>
  <c r="D47" i="35"/>
  <c r="E47" i="35"/>
  <c r="F47" i="35"/>
  <c r="G47" i="35"/>
  <c r="H47" i="35"/>
  <c r="I47" i="35"/>
  <c r="J47" i="35"/>
  <c r="K47" i="35"/>
  <c r="L47" i="35"/>
  <c r="M47" i="35"/>
  <c r="N47" i="35"/>
  <c r="B48" i="35"/>
  <c r="C48" i="35"/>
  <c r="D48" i="35"/>
  <c r="E48" i="35"/>
  <c r="F48" i="35"/>
  <c r="G48" i="35"/>
  <c r="H48" i="35"/>
  <c r="I48" i="35"/>
  <c r="J48" i="35"/>
  <c r="K48" i="35"/>
  <c r="L48" i="35"/>
  <c r="M48" i="35"/>
  <c r="N48" i="35"/>
  <c r="B49" i="35"/>
  <c r="C49" i="35"/>
  <c r="D49" i="35"/>
  <c r="E49" i="35"/>
  <c r="F49" i="35"/>
  <c r="G49" i="35"/>
  <c r="H49" i="35"/>
  <c r="I49" i="35"/>
  <c r="J49" i="35"/>
  <c r="K49" i="35"/>
  <c r="L49" i="35"/>
  <c r="M49" i="35"/>
  <c r="N49" i="35"/>
  <c r="B50" i="35"/>
  <c r="C50" i="35"/>
  <c r="D50" i="35"/>
  <c r="E50" i="35"/>
  <c r="F50" i="35"/>
  <c r="G50" i="35"/>
  <c r="H50" i="35"/>
  <c r="I50" i="35"/>
  <c r="J50" i="35"/>
  <c r="K50" i="35"/>
  <c r="L50" i="35"/>
  <c r="M50" i="35"/>
  <c r="N50" i="35"/>
  <c r="B51" i="35"/>
  <c r="C51" i="35"/>
  <c r="D51" i="35"/>
  <c r="E51" i="35"/>
  <c r="F51" i="35"/>
  <c r="G51" i="35"/>
  <c r="H51" i="35"/>
  <c r="I51" i="35"/>
  <c r="J51" i="35"/>
  <c r="K51" i="35"/>
  <c r="L51" i="35"/>
  <c r="M51" i="35"/>
  <c r="N51" i="35"/>
  <c r="B52" i="35"/>
  <c r="C52" i="35"/>
  <c r="D52" i="35"/>
  <c r="E52" i="35"/>
  <c r="F52" i="35"/>
  <c r="G52" i="35"/>
  <c r="H52" i="35"/>
  <c r="I52" i="35"/>
  <c r="J52" i="35"/>
  <c r="K52" i="35"/>
  <c r="L52" i="35"/>
  <c r="M52" i="35"/>
  <c r="N52" i="35"/>
  <c r="B53" i="35"/>
  <c r="C53" i="35"/>
  <c r="D53" i="35"/>
  <c r="E53" i="35"/>
  <c r="F53" i="35"/>
  <c r="G53" i="35"/>
  <c r="H53" i="35"/>
  <c r="I53" i="35"/>
  <c r="J53" i="35"/>
  <c r="K53" i="35"/>
  <c r="L53" i="35"/>
  <c r="M53" i="35"/>
  <c r="N53" i="35"/>
  <c r="B54" i="35"/>
  <c r="C54" i="35"/>
  <c r="D54" i="35"/>
  <c r="E54" i="35"/>
  <c r="F54" i="35"/>
  <c r="G54" i="35"/>
  <c r="H54" i="35"/>
  <c r="I54" i="35"/>
  <c r="J54" i="35"/>
  <c r="K54" i="35"/>
  <c r="L54" i="35"/>
  <c r="M54" i="35"/>
  <c r="N54" i="35"/>
  <c r="B55" i="35"/>
  <c r="C55" i="35"/>
  <c r="D55" i="35"/>
  <c r="E55" i="35"/>
  <c r="F55" i="35"/>
  <c r="G55" i="35"/>
  <c r="H55" i="35"/>
  <c r="I55" i="35"/>
  <c r="J55" i="35"/>
  <c r="K55" i="35"/>
  <c r="L55" i="35"/>
  <c r="M55" i="35"/>
  <c r="N55" i="35"/>
  <c r="B56" i="35"/>
  <c r="C56" i="35"/>
  <c r="D56" i="35"/>
  <c r="E56" i="35"/>
  <c r="F56" i="35"/>
  <c r="G56" i="35"/>
  <c r="H56" i="35"/>
  <c r="I56" i="35"/>
  <c r="J56" i="35"/>
  <c r="K56" i="35"/>
  <c r="L56" i="35"/>
  <c r="M56" i="35"/>
  <c r="N56" i="35"/>
  <c r="B57" i="35"/>
  <c r="C57" i="35"/>
  <c r="D57" i="35"/>
  <c r="E57" i="35"/>
  <c r="F57" i="35"/>
  <c r="G57" i="35"/>
  <c r="H57" i="35"/>
  <c r="I57" i="35"/>
  <c r="J57" i="35"/>
  <c r="K57" i="35"/>
  <c r="L57" i="35"/>
  <c r="M57" i="35"/>
  <c r="N57" i="35"/>
  <c r="B58" i="35"/>
  <c r="C58" i="35"/>
  <c r="D58" i="35"/>
  <c r="E58" i="35"/>
  <c r="F58" i="35"/>
  <c r="G58" i="35"/>
  <c r="H58" i="35"/>
  <c r="I58" i="35"/>
  <c r="J58" i="35"/>
  <c r="K58" i="35"/>
  <c r="L58" i="35"/>
  <c r="M58" i="35"/>
  <c r="N58" i="35"/>
  <c r="B59" i="35"/>
  <c r="C59" i="35"/>
  <c r="D59" i="35"/>
  <c r="E59" i="35"/>
  <c r="F59" i="35"/>
  <c r="G59" i="35"/>
  <c r="H59" i="35"/>
  <c r="I59" i="35"/>
  <c r="J59" i="35"/>
  <c r="K59" i="35"/>
  <c r="L59" i="35"/>
  <c r="M59" i="35"/>
  <c r="N59" i="35"/>
  <c r="B60" i="35"/>
  <c r="C60" i="35"/>
  <c r="D60" i="35"/>
  <c r="E60" i="35"/>
  <c r="F60" i="35"/>
  <c r="G60" i="35"/>
  <c r="H60" i="35"/>
  <c r="I60" i="35"/>
  <c r="J60" i="35"/>
  <c r="K60" i="35"/>
  <c r="L60" i="35"/>
  <c r="M60" i="35"/>
  <c r="N60" i="35"/>
  <c r="B61" i="35"/>
  <c r="C61" i="35"/>
  <c r="D61" i="35"/>
  <c r="E61" i="35"/>
  <c r="F61" i="35"/>
  <c r="G61" i="35"/>
  <c r="H61" i="35"/>
  <c r="I61" i="35"/>
  <c r="J61" i="35"/>
  <c r="K61" i="35"/>
  <c r="L61" i="35"/>
  <c r="M61" i="35"/>
  <c r="N61" i="35"/>
  <c r="B62" i="35"/>
  <c r="C62" i="35"/>
  <c r="D62" i="35"/>
  <c r="E62" i="35"/>
  <c r="F62" i="35"/>
  <c r="G62" i="35"/>
  <c r="H62" i="35"/>
  <c r="I62" i="35"/>
  <c r="J62" i="35"/>
  <c r="K62" i="35"/>
  <c r="L62" i="35"/>
  <c r="M62" i="35"/>
  <c r="N62" i="35"/>
  <c r="B63" i="35"/>
  <c r="C63" i="35"/>
  <c r="D63" i="35"/>
  <c r="E63" i="35"/>
  <c r="F63" i="35"/>
  <c r="G63" i="35"/>
  <c r="H63" i="35"/>
  <c r="I63" i="35"/>
  <c r="J63" i="35"/>
  <c r="K63" i="35"/>
  <c r="L63" i="35"/>
  <c r="M63" i="35"/>
  <c r="N63" i="35"/>
  <c r="B64" i="35"/>
  <c r="C64" i="35"/>
  <c r="D64" i="35"/>
  <c r="E64" i="35"/>
  <c r="F64" i="35"/>
  <c r="G64" i="35"/>
  <c r="H64" i="35"/>
  <c r="I64" i="35"/>
  <c r="J64" i="35"/>
  <c r="K64" i="35"/>
  <c r="L64" i="35"/>
  <c r="M64" i="35"/>
  <c r="N64" i="35"/>
  <c r="B65" i="35"/>
  <c r="C65" i="35"/>
  <c r="D65" i="35"/>
  <c r="E65" i="35"/>
  <c r="F65" i="35"/>
  <c r="G65" i="35"/>
  <c r="H65" i="35"/>
  <c r="I65" i="35"/>
  <c r="J65" i="35"/>
  <c r="K65" i="35"/>
  <c r="L65" i="35"/>
  <c r="M65" i="35"/>
  <c r="N65" i="35"/>
  <c r="B66" i="35"/>
  <c r="C66" i="35"/>
  <c r="D66" i="35"/>
  <c r="E66" i="35"/>
  <c r="F66" i="35"/>
  <c r="G66" i="35"/>
  <c r="H66" i="35"/>
  <c r="I66" i="35"/>
  <c r="J66" i="35"/>
  <c r="K66" i="35"/>
  <c r="L66" i="35"/>
  <c r="M66" i="35"/>
  <c r="N66" i="35"/>
  <c r="B67" i="35"/>
  <c r="C67" i="35"/>
  <c r="D67" i="35"/>
  <c r="E67" i="35"/>
  <c r="F67" i="35"/>
  <c r="G67" i="35"/>
  <c r="H67" i="35"/>
  <c r="I67" i="35"/>
  <c r="J67" i="35"/>
  <c r="K67" i="35"/>
  <c r="L67" i="35"/>
  <c r="M67" i="35"/>
  <c r="N67" i="35"/>
  <c r="B68" i="35"/>
  <c r="C68" i="35"/>
  <c r="D68" i="35"/>
  <c r="E68" i="35"/>
  <c r="F68" i="35"/>
  <c r="G68" i="35"/>
  <c r="H68" i="35"/>
  <c r="I68" i="35"/>
  <c r="J68" i="35"/>
  <c r="K68" i="35"/>
  <c r="L68" i="35"/>
  <c r="M68" i="35"/>
  <c r="N68" i="35"/>
  <c r="B69" i="35"/>
  <c r="C69" i="35"/>
  <c r="D69" i="35"/>
  <c r="E69" i="35"/>
  <c r="F69" i="35"/>
  <c r="G69" i="35"/>
  <c r="H69" i="35"/>
  <c r="I69" i="35"/>
  <c r="J69" i="35"/>
  <c r="K69" i="35"/>
  <c r="L69" i="35"/>
  <c r="M69" i="35"/>
  <c r="N69" i="35"/>
  <c r="B70" i="35"/>
  <c r="C70" i="35"/>
  <c r="D70" i="35"/>
  <c r="E70" i="35"/>
  <c r="F70" i="35"/>
  <c r="G70" i="35"/>
  <c r="H70" i="35"/>
  <c r="I70" i="35"/>
  <c r="J70" i="35"/>
  <c r="K70" i="35"/>
  <c r="L70" i="35"/>
  <c r="M70" i="35"/>
  <c r="N70" i="35"/>
  <c r="B71" i="35"/>
  <c r="C71" i="35"/>
  <c r="D71" i="35"/>
  <c r="E71" i="35"/>
  <c r="F71" i="35"/>
  <c r="G71" i="35"/>
  <c r="H71" i="35"/>
  <c r="I71" i="35"/>
  <c r="J71" i="35"/>
  <c r="K71" i="35"/>
  <c r="L71" i="35"/>
  <c r="M71" i="35"/>
  <c r="N71" i="35"/>
  <c r="B72" i="35"/>
  <c r="C72" i="35"/>
  <c r="D72" i="35"/>
  <c r="E72" i="35"/>
  <c r="F72" i="35"/>
  <c r="G72" i="35"/>
  <c r="H72" i="35"/>
  <c r="I72" i="35"/>
  <c r="J72" i="35"/>
  <c r="K72" i="35"/>
  <c r="L72" i="35"/>
  <c r="M72" i="35"/>
  <c r="N72" i="35"/>
  <c r="B73" i="35"/>
  <c r="C73" i="35"/>
  <c r="D73" i="35"/>
  <c r="E73" i="35"/>
  <c r="F73" i="35"/>
  <c r="G73" i="35"/>
  <c r="H73" i="35"/>
  <c r="I73" i="35"/>
  <c r="J73" i="35"/>
  <c r="K73" i="35"/>
  <c r="L73" i="35"/>
  <c r="M73" i="35"/>
  <c r="N73" i="35"/>
  <c r="B74" i="35"/>
  <c r="C74" i="35"/>
  <c r="D74" i="35"/>
  <c r="E74" i="35"/>
  <c r="F74" i="35"/>
  <c r="G74" i="35"/>
  <c r="H74" i="35"/>
  <c r="I74" i="35"/>
  <c r="J74" i="35"/>
  <c r="K74" i="35"/>
  <c r="L74" i="35"/>
  <c r="M74" i="35"/>
  <c r="N74" i="35"/>
  <c r="B75" i="35"/>
  <c r="C75" i="35"/>
  <c r="D75" i="35"/>
  <c r="E75" i="35"/>
  <c r="F75" i="35"/>
  <c r="G75" i="35"/>
  <c r="H75" i="35"/>
  <c r="I75" i="35"/>
  <c r="J75" i="35"/>
  <c r="K75" i="35"/>
  <c r="L75" i="35"/>
  <c r="M75" i="35"/>
  <c r="N75" i="35"/>
  <c r="B76" i="35"/>
  <c r="C76" i="35"/>
  <c r="D76" i="35"/>
  <c r="E76" i="35"/>
  <c r="F76" i="35"/>
  <c r="G76" i="35"/>
  <c r="H76" i="35"/>
  <c r="I76" i="35"/>
  <c r="J76" i="35"/>
  <c r="K76" i="35"/>
  <c r="L76" i="35"/>
  <c r="M76" i="35"/>
  <c r="N76" i="35"/>
  <c r="B77" i="35"/>
  <c r="C77" i="35"/>
  <c r="D77" i="35"/>
  <c r="E77" i="35"/>
  <c r="F77" i="35"/>
  <c r="G77" i="35"/>
  <c r="H77" i="35"/>
  <c r="I77" i="35"/>
  <c r="J77" i="35"/>
  <c r="K77" i="35"/>
  <c r="L77" i="35"/>
  <c r="M77" i="35"/>
  <c r="N77" i="35"/>
  <c r="B78" i="35"/>
  <c r="C78" i="35"/>
  <c r="D78" i="35"/>
  <c r="E78" i="35"/>
  <c r="F78" i="35"/>
  <c r="G78" i="35"/>
  <c r="H78" i="35"/>
  <c r="I78" i="35"/>
  <c r="J78" i="35"/>
  <c r="K78" i="35"/>
  <c r="L78" i="35"/>
  <c r="M78" i="35"/>
  <c r="N78" i="35"/>
  <c r="B79" i="35"/>
  <c r="C79" i="35"/>
  <c r="D79" i="35"/>
  <c r="E79" i="35"/>
  <c r="F79" i="35"/>
  <c r="G79" i="35"/>
  <c r="H79" i="35"/>
  <c r="I79" i="35"/>
  <c r="J79" i="35"/>
  <c r="K79" i="35"/>
  <c r="L79" i="35"/>
  <c r="M79" i="35"/>
  <c r="N79" i="35"/>
  <c r="B80" i="35"/>
  <c r="C80" i="35"/>
  <c r="D80" i="35"/>
  <c r="E80" i="35"/>
  <c r="F80" i="35"/>
  <c r="G80" i="35"/>
  <c r="H80" i="35"/>
  <c r="I80" i="35"/>
  <c r="J80" i="35"/>
  <c r="K80" i="35"/>
  <c r="L80" i="35"/>
  <c r="M80" i="35"/>
  <c r="N80" i="35"/>
  <c r="B81" i="35"/>
  <c r="C81" i="35"/>
  <c r="D81" i="35"/>
  <c r="E81" i="35"/>
  <c r="F81" i="35"/>
  <c r="G81" i="35"/>
  <c r="H81" i="35"/>
  <c r="I81" i="35"/>
  <c r="J81" i="35"/>
  <c r="K81" i="35"/>
  <c r="L81" i="35"/>
  <c r="M81" i="35"/>
  <c r="N81" i="35"/>
  <c r="B82" i="35"/>
  <c r="C82" i="35"/>
  <c r="D82" i="35"/>
  <c r="E82" i="35"/>
  <c r="F82" i="35"/>
  <c r="G82" i="35"/>
  <c r="H82" i="35"/>
  <c r="I82" i="35"/>
  <c r="J82" i="35"/>
  <c r="K82" i="35"/>
  <c r="L82" i="35"/>
  <c r="M82" i="35"/>
  <c r="N82" i="35"/>
  <c r="B83" i="35"/>
  <c r="C83" i="35"/>
  <c r="D83" i="35"/>
  <c r="E83" i="35"/>
  <c r="F83" i="35"/>
  <c r="G83" i="35"/>
  <c r="H83" i="35"/>
  <c r="I83" i="35"/>
  <c r="J83" i="35"/>
  <c r="K83" i="35"/>
  <c r="L83" i="35"/>
  <c r="M83" i="35"/>
  <c r="N83" i="35"/>
  <c r="B84" i="35"/>
  <c r="C84" i="35"/>
  <c r="D84" i="35"/>
  <c r="E84" i="35"/>
  <c r="F84" i="35"/>
  <c r="G84" i="35"/>
  <c r="H84" i="35"/>
  <c r="I84" i="35"/>
  <c r="J84" i="35"/>
  <c r="K84" i="35"/>
  <c r="L84" i="35"/>
  <c r="M84" i="35"/>
  <c r="N84" i="35"/>
  <c r="B85" i="35"/>
  <c r="C85" i="35"/>
  <c r="D85" i="35"/>
  <c r="E85" i="35"/>
  <c r="F85" i="35"/>
  <c r="G85" i="35"/>
  <c r="H85" i="35"/>
  <c r="I85" i="35"/>
  <c r="J85" i="35"/>
  <c r="K85" i="35"/>
  <c r="L85" i="35"/>
  <c r="M85" i="35"/>
  <c r="N85" i="35"/>
  <c r="B86" i="35"/>
  <c r="C86" i="35"/>
  <c r="D86" i="35"/>
  <c r="E86" i="35"/>
  <c r="F86" i="35"/>
  <c r="G86" i="35"/>
  <c r="H86" i="35"/>
  <c r="I86" i="35"/>
  <c r="J86" i="35"/>
  <c r="K86" i="35"/>
  <c r="L86" i="35"/>
  <c r="M86" i="35"/>
  <c r="N86" i="35"/>
  <c r="B87" i="35"/>
  <c r="C87" i="35"/>
  <c r="D87" i="35"/>
  <c r="E87" i="35"/>
  <c r="F87" i="35"/>
  <c r="G87" i="35"/>
  <c r="H87" i="35"/>
  <c r="I87" i="35"/>
  <c r="J87" i="35"/>
  <c r="K87" i="35"/>
  <c r="L87" i="35"/>
  <c r="M87" i="35"/>
  <c r="N87" i="35"/>
  <c r="B88" i="35"/>
  <c r="C88" i="35"/>
  <c r="D88" i="35"/>
  <c r="E88" i="35"/>
  <c r="F88" i="35"/>
  <c r="G88" i="35"/>
  <c r="H88" i="35"/>
  <c r="I88" i="35"/>
  <c r="J88" i="35"/>
  <c r="K88" i="35"/>
  <c r="L88" i="35"/>
  <c r="M88" i="35"/>
  <c r="N88" i="35"/>
  <c r="B89" i="35"/>
  <c r="C89" i="35"/>
  <c r="D89" i="35"/>
  <c r="E89" i="35"/>
  <c r="F89" i="35"/>
  <c r="G89" i="35"/>
  <c r="H89" i="35"/>
  <c r="I89" i="35"/>
  <c r="J89" i="35"/>
  <c r="K89" i="35"/>
  <c r="L89" i="35"/>
  <c r="M89" i="35"/>
  <c r="N89" i="35"/>
  <c r="B90" i="35"/>
  <c r="C90" i="35"/>
  <c r="D90" i="35"/>
  <c r="E90" i="35"/>
  <c r="F90" i="35"/>
  <c r="G90" i="35"/>
  <c r="H90" i="35"/>
  <c r="I90" i="35"/>
  <c r="J90" i="35"/>
  <c r="K90" i="35"/>
  <c r="L90" i="35"/>
  <c r="M90" i="35"/>
  <c r="N90" i="35"/>
  <c r="B91" i="35"/>
  <c r="C91" i="35"/>
  <c r="D91" i="35"/>
  <c r="E91" i="35"/>
  <c r="F91" i="35"/>
  <c r="G91" i="35"/>
  <c r="H91" i="35"/>
  <c r="I91" i="35"/>
  <c r="J91" i="35"/>
  <c r="K91" i="35"/>
  <c r="L91" i="35"/>
  <c r="M91" i="35"/>
  <c r="N91" i="35"/>
  <c r="B92" i="35"/>
  <c r="C92" i="35"/>
  <c r="D92" i="35"/>
  <c r="E92" i="35"/>
  <c r="F92" i="35"/>
  <c r="G92" i="35"/>
  <c r="H92" i="35"/>
  <c r="I92" i="35"/>
  <c r="J92" i="35"/>
  <c r="K92" i="35"/>
  <c r="L92" i="35"/>
  <c r="M92" i="35"/>
  <c r="N92" i="35"/>
  <c r="B93" i="35"/>
  <c r="C93" i="35"/>
  <c r="D93" i="35"/>
  <c r="E93" i="35"/>
  <c r="F93" i="35"/>
  <c r="G93" i="35"/>
  <c r="H93" i="35"/>
  <c r="I93" i="35"/>
  <c r="J93" i="35"/>
  <c r="K93" i="35"/>
  <c r="L93" i="35"/>
  <c r="M93" i="35"/>
  <c r="N93" i="35"/>
  <c r="B94" i="35"/>
  <c r="C94" i="35"/>
  <c r="D94" i="35"/>
  <c r="E94" i="35"/>
  <c r="F94" i="35"/>
  <c r="G94" i="35"/>
  <c r="H94" i="35"/>
  <c r="I94" i="35"/>
  <c r="J94" i="35"/>
  <c r="K94" i="35"/>
  <c r="L94" i="35"/>
  <c r="M94" i="35"/>
  <c r="N94" i="35"/>
  <c r="B95" i="35"/>
  <c r="C95" i="35"/>
  <c r="D95" i="35"/>
  <c r="E95" i="35"/>
  <c r="F95" i="35"/>
  <c r="G95" i="35"/>
  <c r="H95" i="35"/>
  <c r="I95" i="35"/>
  <c r="J95" i="35"/>
  <c r="K95" i="35"/>
  <c r="L95" i="35"/>
  <c r="M95" i="35"/>
  <c r="N95" i="35"/>
  <c r="B96" i="35"/>
  <c r="C96" i="35"/>
  <c r="D96" i="35"/>
  <c r="E96" i="35"/>
  <c r="F96" i="35"/>
  <c r="G96" i="35"/>
  <c r="H96" i="35"/>
  <c r="I96" i="35"/>
  <c r="J96" i="35"/>
  <c r="K96" i="35"/>
  <c r="L96" i="35"/>
  <c r="M96" i="35"/>
  <c r="N96" i="35"/>
  <c r="B97" i="35"/>
  <c r="C97" i="35"/>
  <c r="D97" i="35"/>
  <c r="E97" i="35"/>
  <c r="F97" i="35"/>
  <c r="G97" i="35"/>
  <c r="H97" i="35"/>
  <c r="I97" i="35"/>
  <c r="J97" i="35"/>
  <c r="K97" i="35"/>
  <c r="L97" i="35"/>
  <c r="M97" i="35"/>
  <c r="N97" i="35"/>
  <c r="B98" i="35"/>
  <c r="C98" i="35"/>
  <c r="D98" i="35"/>
  <c r="E98" i="35"/>
  <c r="F98" i="35"/>
  <c r="G98" i="35"/>
  <c r="H98" i="35"/>
  <c r="I98" i="35"/>
  <c r="J98" i="35"/>
  <c r="K98" i="35"/>
  <c r="L98" i="35"/>
  <c r="M98" i="35"/>
  <c r="N98" i="35"/>
  <c r="B99" i="35"/>
  <c r="C99" i="35"/>
  <c r="D99" i="35"/>
  <c r="E99" i="35"/>
  <c r="F99" i="35"/>
  <c r="G99" i="35"/>
  <c r="H99" i="35"/>
  <c r="I99" i="35"/>
  <c r="J99" i="35"/>
  <c r="K99" i="35"/>
  <c r="L99" i="35"/>
  <c r="M99" i="35"/>
  <c r="N99" i="35"/>
  <c r="B100" i="35"/>
  <c r="C100" i="35"/>
  <c r="D100" i="35"/>
  <c r="E100" i="35"/>
  <c r="F100" i="35"/>
  <c r="G100" i="35"/>
  <c r="H100" i="35"/>
  <c r="I100" i="35"/>
  <c r="J100" i="35"/>
  <c r="K100" i="35"/>
  <c r="L100" i="35"/>
  <c r="M100" i="35"/>
  <c r="N100" i="35"/>
  <c r="B101" i="35"/>
  <c r="C101" i="35"/>
  <c r="D101" i="35"/>
  <c r="E101" i="35"/>
  <c r="F101" i="35"/>
  <c r="G101" i="35"/>
  <c r="H101" i="35"/>
  <c r="I101" i="35"/>
  <c r="J101" i="35"/>
  <c r="K101" i="35"/>
  <c r="L101" i="35"/>
  <c r="M101" i="35"/>
  <c r="N101" i="35"/>
  <c r="B102" i="35"/>
  <c r="C102" i="35"/>
  <c r="D102" i="35"/>
  <c r="E102" i="35"/>
  <c r="F102" i="35"/>
  <c r="G102" i="35"/>
  <c r="H102" i="35"/>
  <c r="I102" i="35"/>
  <c r="J102" i="35"/>
  <c r="K102" i="35"/>
  <c r="L102" i="35"/>
  <c r="M102" i="35"/>
  <c r="N102" i="35"/>
  <c r="B103" i="35"/>
  <c r="C103" i="35"/>
  <c r="D103" i="35"/>
  <c r="E103" i="35"/>
  <c r="F103" i="35"/>
  <c r="G103" i="35"/>
  <c r="H103" i="35"/>
  <c r="I103" i="35"/>
  <c r="J103" i="35"/>
  <c r="K103" i="35"/>
  <c r="L103" i="35"/>
  <c r="M103" i="35"/>
  <c r="N103" i="35"/>
  <c r="B104" i="35"/>
  <c r="C104" i="35"/>
  <c r="D104" i="35"/>
  <c r="E104" i="35"/>
  <c r="F104" i="35"/>
  <c r="G104" i="35"/>
  <c r="H104" i="35"/>
  <c r="I104" i="35"/>
  <c r="J104" i="35"/>
  <c r="K104" i="35"/>
  <c r="L104" i="35"/>
  <c r="M104" i="35"/>
  <c r="N104" i="35"/>
  <c r="B105" i="35"/>
  <c r="C105" i="35"/>
  <c r="D105" i="35"/>
  <c r="E105" i="35"/>
  <c r="F105" i="35"/>
  <c r="G105" i="35"/>
  <c r="H105" i="35"/>
  <c r="I105" i="35"/>
  <c r="J105" i="35"/>
  <c r="K105" i="35"/>
  <c r="L105" i="35"/>
  <c r="M105" i="35"/>
  <c r="N105" i="35"/>
  <c r="B106" i="35"/>
  <c r="C106" i="35"/>
  <c r="D106" i="35"/>
  <c r="E106" i="35"/>
  <c r="F106" i="35"/>
  <c r="G106" i="35"/>
  <c r="H106" i="35"/>
  <c r="I106" i="35"/>
  <c r="J106" i="35"/>
  <c r="K106" i="35"/>
  <c r="L106" i="35"/>
  <c r="M106" i="35"/>
  <c r="N106" i="35"/>
  <c r="B107" i="35"/>
  <c r="C107" i="35"/>
  <c r="D107" i="35"/>
  <c r="E107" i="35"/>
  <c r="F107" i="35"/>
  <c r="G107" i="35"/>
  <c r="H107" i="35"/>
  <c r="I107" i="35"/>
  <c r="J107" i="35"/>
  <c r="K107" i="35"/>
  <c r="L107" i="35"/>
  <c r="M107" i="35"/>
  <c r="N107" i="35"/>
  <c r="B108" i="35"/>
  <c r="C108" i="35"/>
  <c r="D108" i="35"/>
  <c r="E108" i="35"/>
  <c r="F108" i="35"/>
  <c r="G108" i="35"/>
  <c r="H108" i="35"/>
  <c r="I108" i="35"/>
  <c r="J108" i="35"/>
  <c r="K108" i="35"/>
  <c r="L108" i="35"/>
  <c r="M108" i="35"/>
  <c r="N108" i="35"/>
  <c r="B109" i="35"/>
  <c r="C109" i="35"/>
  <c r="D109" i="35"/>
  <c r="E109" i="35"/>
  <c r="F109" i="35"/>
  <c r="G109" i="35"/>
  <c r="H109" i="35"/>
  <c r="I109" i="35"/>
  <c r="J109" i="35"/>
  <c r="K109" i="35"/>
  <c r="L109" i="35"/>
  <c r="M109" i="35"/>
  <c r="N109" i="35"/>
  <c r="B110" i="35"/>
  <c r="C110" i="35"/>
  <c r="D110" i="35"/>
  <c r="E110" i="35"/>
  <c r="F110" i="35"/>
  <c r="G110" i="35"/>
  <c r="H110" i="35"/>
  <c r="I110" i="35"/>
  <c r="J110" i="35"/>
  <c r="K110" i="35"/>
  <c r="L110" i="35"/>
  <c r="M110" i="35"/>
  <c r="N110" i="35"/>
  <c r="B111" i="35"/>
  <c r="C111" i="35"/>
  <c r="D111" i="35"/>
  <c r="E111" i="35"/>
  <c r="F111" i="35"/>
  <c r="G111" i="35"/>
  <c r="H111" i="35"/>
  <c r="I111" i="35"/>
  <c r="J111" i="35"/>
  <c r="K111" i="35"/>
  <c r="L111" i="35"/>
  <c r="M111" i="35"/>
  <c r="N111" i="35"/>
  <c r="B112" i="35"/>
  <c r="C112" i="35"/>
  <c r="D112" i="35"/>
  <c r="E112" i="35"/>
  <c r="F112" i="35"/>
  <c r="G112" i="35"/>
  <c r="H112" i="35"/>
  <c r="I112" i="35"/>
  <c r="J112" i="35"/>
  <c r="K112" i="35"/>
  <c r="L112" i="35"/>
  <c r="M112" i="35"/>
  <c r="N112" i="35"/>
  <c r="B113" i="35"/>
  <c r="C113" i="35"/>
  <c r="D113" i="35"/>
  <c r="E113" i="35"/>
  <c r="F113" i="35"/>
  <c r="G113" i="35"/>
  <c r="H113" i="35"/>
  <c r="I113" i="35"/>
  <c r="J113" i="35"/>
  <c r="K113" i="35"/>
  <c r="L113" i="35"/>
  <c r="M113" i="35"/>
  <c r="N113" i="35"/>
  <c r="B114" i="35"/>
  <c r="C114" i="35"/>
  <c r="D114" i="35"/>
  <c r="E114" i="35"/>
  <c r="F114" i="35"/>
  <c r="G114" i="35"/>
  <c r="H114" i="35"/>
  <c r="I114" i="35"/>
  <c r="J114" i="35"/>
  <c r="K114" i="35"/>
  <c r="L114" i="35"/>
  <c r="M114" i="35"/>
  <c r="N114" i="35"/>
  <c r="B115" i="35"/>
  <c r="C115" i="35"/>
  <c r="D115" i="35"/>
  <c r="E115" i="35"/>
  <c r="F115" i="35"/>
  <c r="G115" i="35"/>
  <c r="H115" i="35"/>
  <c r="I115" i="35"/>
  <c r="J115" i="35"/>
  <c r="K115" i="35"/>
  <c r="L115" i="35"/>
  <c r="M115" i="35"/>
  <c r="N115" i="35"/>
  <c r="B116" i="35"/>
  <c r="C116" i="35"/>
  <c r="D116" i="35"/>
  <c r="E116" i="35"/>
  <c r="F116" i="35"/>
  <c r="G116" i="35"/>
  <c r="H116" i="35"/>
  <c r="I116" i="35"/>
  <c r="J116" i="35"/>
  <c r="K116" i="35"/>
  <c r="L116" i="35"/>
  <c r="M116" i="35"/>
  <c r="N116" i="35"/>
  <c r="B117" i="35"/>
  <c r="C117" i="35"/>
  <c r="D117" i="35"/>
  <c r="E117" i="35"/>
  <c r="F117" i="35"/>
  <c r="G117" i="35"/>
  <c r="H117" i="35"/>
  <c r="I117" i="35"/>
  <c r="J117" i="35"/>
  <c r="K117" i="35"/>
  <c r="L117" i="35"/>
  <c r="M117" i="35"/>
  <c r="N117" i="35"/>
  <c r="B118" i="35"/>
  <c r="C118" i="35"/>
  <c r="D118" i="35"/>
  <c r="E118" i="35"/>
  <c r="F118" i="35"/>
  <c r="G118" i="35"/>
  <c r="H118" i="35"/>
  <c r="I118" i="35"/>
  <c r="J118" i="35"/>
  <c r="K118" i="35"/>
  <c r="L118" i="35"/>
  <c r="M118" i="35"/>
  <c r="N118" i="35"/>
  <c r="B119" i="35"/>
  <c r="C119" i="35"/>
  <c r="D119" i="35"/>
  <c r="E119" i="35"/>
  <c r="F119" i="35"/>
  <c r="G119" i="35"/>
  <c r="H119" i="35"/>
  <c r="I119" i="35"/>
  <c r="J119" i="35"/>
  <c r="K119" i="35"/>
  <c r="L119" i="35"/>
  <c r="M119" i="35"/>
  <c r="N119" i="35"/>
  <c r="B120" i="35"/>
  <c r="C120" i="35"/>
  <c r="D120" i="35"/>
  <c r="E120" i="35"/>
  <c r="F120" i="35"/>
  <c r="G120" i="35"/>
  <c r="H120" i="35"/>
  <c r="I120" i="35"/>
  <c r="J120" i="35"/>
  <c r="K120" i="35"/>
  <c r="L120" i="35"/>
  <c r="M120" i="35"/>
  <c r="N120" i="35"/>
  <c r="B121" i="35"/>
  <c r="C121" i="35"/>
  <c r="D121" i="35"/>
  <c r="E121" i="35"/>
  <c r="F121" i="35"/>
  <c r="G121" i="35"/>
  <c r="H121" i="35"/>
  <c r="I121" i="35"/>
  <c r="J121" i="35"/>
  <c r="K121" i="35"/>
  <c r="L121" i="35"/>
  <c r="M121" i="35"/>
  <c r="N121" i="35"/>
  <c r="B122" i="35"/>
  <c r="C122" i="35"/>
  <c r="D122" i="35"/>
  <c r="E122" i="35"/>
  <c r="F122" i="35"/>
  <c r="G122" i="35"/>
  <c r="H122" i="35"/>
  <c r="I122" i="35"/>
  <c r="J122" i="35"/>
  <c r="K122" i="35"/>
  <c r="L122" i="35"/>
  <c r="M122" i="35"/>
  <c r="N122" i="35"/>
  <c r="B123" i="35"/>
  <c r="C123" i="35"/>
  <c r="D123" i="35"/>
  <c r="E123" i="35"/>
  <c r="F123" i="35"/>
  <c r="G123" i="35"/>
  <c r="H123" i="35"/>
  <c r="I123" i="35"/>
  <c r="J123" i="35"/>
  <c r="K123" i="35"/>
  <c r="L123" i="35"/>
  <c r="M123" i="35"/>
  <c r="N123" i="35"/>
  <c r="B124" i="35"/>
  <c r="C124" i="35"/>
  <c r="D124" i="35"/>
  <c r="E124" i="35"/>
  <c r="F124" i="35"/>
  <c r="G124" i="35"/>
  <c r="H124" i="35"/>
  <c r="I124" i="35"/>
  <c r="J124" i="35"/>
  <c r="K124" i="35"/>
  <c r="L124" i="35"/>
  <c r="M124" i="35"/>
  <c r="N124" i="35"/>
  <c r="B125" i="35"/>
  <c r="C125" i="35"/>
  <c r="D125" i="35"/>
  <c r="E125" i="35"/>
  <c r="F125" i="35"/>
  <c r="G125" i="35"/>
  <c r="H125" i="35"/>
  <c r="I125" i="35"/>
  <c r="J125" i="35"/>
  <c r="K125" i="35"/>
  <c r="L125" i="35"/>
  <c r="M125" i="35"/>
  <c r="N125" i="35"/>
  <c r="B126" i="35"/>
  <c r="C126" i="35"/>
  <c r="D126" i="35"/>
  <c r="E126" i="35"/>
  <c r="F126" i="35"/>
  <c r="G126" i="35"/>
  <c r="H126" i="35"/>
  <c r="I126" i="35"/>
  <c r="J126" i="35"/>
  <c r="K126" i="35"/>
  <c r="L126" i="35"/>
  <c r="M126" i="35"/>
  <c r="N126" i="35"/>
  <c r="B127" i="35"/>
  <c r="C127" i="35"/>
  <c r="D127" i="35"/>
  <c r="E127" i="35"/>
  <c r="F127" i="35"/>
  <c r="G127" i="35"/>
  <c r="H127" i="35"/>
  <c r="I127" i="35"/>
  <c r="J127" i="35"/>
  <c r="K127" i="35"/>
  <c r="L127" i="35"/>
  <c r="M127" i="35"/>
  <c r="N127" i="35"/>
  <c r="B128" i="35"/>
  <c r="C128" i="35"/>
  <c r="D128" i="35"/>
  <c r="E128" i="35"/>
  <c r="F128" i="35"/>
  <c r="G128" i="35"/>
  <c r="H128" i="35"/>
  <c r="I128" i="35"/>
  <c r="J128" i="35"/>
  <c r="K128" i="35"/>
  <c r="L128" i="35"/>
  <c r="M128" i="35"/>
  <c r="N128" i="35"/>
  <c r="B129" i="35"/>
  <c r="C129" i="35"/>
  <c r="D129" i="35"/>
  <c r="E129" i="35"/>
  <c r="F129" i="35"/>
  <c r="G129" i="35"/>
  <c r="H129" i="35"/>
  <c r="I129" i="35"/>
  <c r="J129" i="35"/>
  <c r="K129" i="35"/>
  <c r="L129" i="35"/>
  <c r="M129" i="35"/>
  <c r="N129" i="35"/>
  <c r="B130" i="35"/>
  <c r="C130" i="35"/>
  <c r="D130" i="35"/>
  <c r="E130" i="35"/>
  <c r="F130" i="35"/>
  <c r="G130" i="35"/>
  <c r="H130" i="35"/>
  <c r="I130" i="35"/>
  <c r="J130" i="35"/>
  <c r="K130" i="35"/>
  <c r="L130" i="35"/>
  <c r="M130" i="35"/>
  <c r="N130" i="35"/>
  <c r="B131" i="35"/>
  <c r="C131" i="35"/>
  <c r="D131" i="35"/>
  <c r="E131" i="35"/>
  <c r="F131" i="35"/>
  <c r="G131" i="35"/>
  <c r="H131" i="35"/>
  <c r="I131" i="35"/>
  <c r="J131" i="35"/>
  <c r="K131" i="35"/>
  <c r="L131" i="35"/>
  <c r="M131" i="35"/>
  <c r="N131" i="35"/>
  <c r="B132" i="35"/>
  <c r="C132" i="35"/>
  <c r="D132" i="35"/>
  <c r="E132" i="35"/>
  <c r="F132" i="35"/>
  <c r="G132" i="35"/>
  <c r="H132" i="35"/>
  <c r="I132" i="35"/>
  <c r="J132" i="35"/>
  <c r="K132" i="35"/>
  <c r="L132" i="35"/>
  <c r="M132" i="35"/>
  <c r="N132" i="35"/>
  <c r="B133" i="35"/>
  <c r="C133" i="35"/>
  <c r="D133" i="35"/>
  <c r="E133" i="35"/>
  <c r="F133" i="35"/>
  <c r="G133" i="35"/>
  <c r="H133" i="35"/>
  <c r="I133" i="35"/>
  <c r="J133" i="35"/>
  <c r="K133" i="35"/>
  <c r="L133" i="35"/>
  <c r="M133" i="35"/>
  <c r="N133" i="35"/>
  <c r="B134" i="35"/>
  <c r="C134" i="35"/>
  <c r="D134" i="35"/>
  <c r="E134" i="35"/>
  <c r="F134" i="35"/>
  <c r="G134" i="35"/>
  <c r="H134" i="35"/>
  <c r="I134" i="35"/>
  <c r="J134" i="35"/>
  <c r="K134" i="35"/>
  <c r="L134" i="35"/>
  <c r="M134" i="35"/>
  <c r="N134" i="35"/>
  <c r="B135" i="35"/>
  <c r="C135" i="35"/>
  <c r="D135" i="35"/>
  <c r="E135" i="35"/>
  <c r="F135" i="35"/>
  <c r="G135" i="35"/>
  <c r="H135" i="35"/>
  <c r="I135" i="35"/>
  <c r="J135" i="35"/>
  <c r="K135" i="35"/>
  <c r="L135" i="35"/>
  <c r="M135" i="35"/>
  <c r="N135" i="35"/>
  <c r="B136" i="35"/>
  <c r="C136" i="35"/>
  <c r="D136" i="35"/>
  <c r="E136" i="35"/>
  <c r="F136" i="35"/>
  <c r="G136" i="35"/>
  <c r="H136" i="35"/>
  <c r="I136" i="35"/>
  <c r="J136" i="35"/>
  <c r="K136" i="35"/>
  <c r="L136" i="35"/>
  <c r="M136" i="35"/>
  <c r="N136" i="35"/>
  <c r="B137" i="35"/>
  <c r="C137" i="35"/>
  <c r="D137" i="35"/>
  <c r="E137" i="35"/>
  <c r="F137" i="35"/>
  <c r="G137" i="35"/>
  <c r="H137" i="35"/>
  <c r="I137" i="35"/>
  <c r="J137" i="35"/>
  <c r="K137" i="35"/>
  <c r="L137" i="35"/>
  <c r="M137" i="35"/>
  <c r="N137" i="35"/>
  <c r="B138" i="35"/>
  <c r="C138" i="35"/>
  <c r="D138" i="35"/>
  <c r="E138" i="35"/>
  <c r="F138" i="35"/>
  <c r="G138" i="35"/>
  <c r="H138" i="35"/>
  <c r="I138" i="35"/>
  <c r="J138" i="35"/>
  <c r="K138" i="35"/>
  <c r="L138" i="35"/>
  <c r="M138" i="35"/>
  <c r="N138" i="35"/>
  <c r="B139" i="35"/>
  <c r="C139" i="35"/>
  <c r="D139" i="35"/>
  <c r="E139" i="35"/>
  <c r="F139" i="35"/>
  <c r="G139" i="35"/>
  <c r="H139" i="35"/>
  <c r="I139" i="35"/>
  <c r="J139" i="35"/>
  <c r="K139" i="35"/>
  <c r="L139" i="35"/>
  <c r="M139" i="35"/>
  <c r="N139" i="35"/>
  <c r="B140" i="35"/>
  <c r="C140" i="35"/>
  <c r="D140" i="35"/>
  <c r="E140" i="35"/>
  <c r="F140" i="35"/>
  <c r="G140" i="35"/>
  <c r="H140" i="35"/>
  <c r="I140" i="35"/>
  <c r="J140" i="35"/>
  <c r="K140" i="35"/>
  <c r="L140" i="35"/>
  <c r="M140" i="35"/>
  <c r="N140" i="35"/>
  <c r="B141" i="35"/>
  <c r="C141" i="35"/>
  <c r="D141" i="35"/>
  <c r="E141" i="35"/>
  <c r="F141" i="35"/>
  <c r="G141" i="35"/>
  <c r="H141" i="35"/>
  <c r="I141" i="35"/>
  <c r="J141" i="35"/>
  <c r="K141" i="35"/>
  <c r="L141" i="35"/>
  <c r="M141" i="35"/>
  <c r="N141" i="35"/>
  <c r="B142" i="35"/>
  <c r="C142" i="35"/>
  <c r="D142" i="35"/>
  <c r="E142" i="35"/>
  <c r="F142" i="35"/>
  <c r="G142" i="35"/>
  <c r="H142" i="35"/>
  <c r="I142" i="35"/>
  <c r="J142" i="35"/>
  <c r="K142" i="35"/>
  <c r="L142" i="35"/>
  <c r="M142" i="35"/>
  <c r="N142" i="35"/>
  <c r="B143" i="35"/>
  <c r="C143" i="35"/>
  <c r="D143" i="35"/>
  <c r="E143" i="35"/>
  <c r="F143" i="35"/>
  <c r="G143" i="35"/>
  <c r="H143" i="35"/>
  <c r="I143" i="35"/>
  <c r="J143" i="35"/>
  <c r="K143" i="35"/>
  <c r="L143" i="35"/>
  <c r="M143" i="35"/>
  <c r="N143" i="35"/>
  <c r="B144" i="35"/>
  <c r="C144" i="35"/>
  <c r="D144" i="35"/>
  <c r="E144" i="35"/>
  <c r="F144" i="35"/>
  <c r="G144" i="35"/>
  <c r="H144" i="35"/>
  <c r="I144" i="35"/>
  <c r="J144" i="35"/>
  <c r="K144" i="35"/>
  <c r="L144" i="35"/>
  <c r="M144" i="35"/>
  <c r="N144" i="35"/>
  <c r="B145" i="35"/>
  <c r="C145" i="35"/>
  <c r="D145" i="35"/>
  <c r="E145" i="35"/>
  <c r="F145" i="35"/>
  <c r="G145" i="35"/>
  <c r="H145" i="35"/>
  <c r="I145" i="35"/>
  <c r="J145" i="35"/>
  <c r="K145" i="35"/>
  <c r="L145" i="35"/>
  <c r="M145" i="35"/>
  <c r="N145" i="35"/>
  <c r="B146" i="35"/>
  <c r="C146" i="35"/>
  <c r="D146" i="35"/>
  <c r="E146" i="35"/>
  <c r="F146" i="35"/>
  <c r="G146" i="35"/>
  <c r="H146" i="35"/>
  <c r="I146" i="35"/>
  <c r="J146" i="35"/>
  <c r="K146" i="35"/>
  <c r="L146" i="35"/>
  <c r="M146" i="35"/>
  <c r="N146" i="35"/>
  <c r="B147" i="35"/>
  <c r="C147" i="35"/>
  <c r="D147" i="35"/>
  <c r="E147" i="35"/>
  <c r="F147" i="35"/>
  <c r="G147" i="35"/>
  <c r="H147" i="35"/>
  <c r="I147" i="35"/>
  <c r="J147" i="35"/>
  <c r="K147" i="35"/>
  <c r="L147" i="35"/>
  <c r="M147" i="35"/>
  <c r="N147" i="35"/>
  <c r="B148" i="35"/>
  <c r="C148" i="35"/>
  <c r="D148" i="35"/>
  <c r="E148" i="35"/>
  <c r="F148" i="35"/>
  <c r="G148" i="35"/>
  <c r="H148" i="35"/>
  <c r="I148" i="35"/>
  <c r="J148" i="35"/>
  <c r="K148" i="35"/>
  <c r="L148" i="35"/>
  <c r="M148" i="35"/>
  <c r="N148" i="35"/>
  <c r="B149" i="35"/>
  <c r="C149" i="35"/>
  <c r="D149" i="35"/>
  <c r="E149" i="35"/>
  <c r="F149" i="35"/>
  <c r="G149" i="35"/>
  <c r="H149" i="35"/>
  <c r="I149" i="35"/>
  <c r="J149" i="35"/>
  <c r="K149" i="35"/>
  <c r="L149" i="35"/>
  <c r="M149" i="35"/>
  <c r="N149" i="35"/>
  <c r="B150" i="35"/>
  <c r="C150" i="35"/>
  <c r="D150" i="35"/>
  <c r="E150" i="35"/>
  <c r="F150" i="35"/>
  <c r="G150" i="35"/>
  <c r="H150" i="35"/>
  <c r="I150" i="35"/>
  <c r="J150" i="35"/>
  <c r="K150" i="35"/>
  <c r="L150" i="35"/>
  <c r="M150" i="35"/>
  <c r="N150" i="35"/>
  <c r="B151" i="35"/>
  <c r="C151" i="35"/>
  <c r="D151" i="35"/>
  <c r="E151" i="35"/>
  <c r="F151" i="35"/>
  <c r="G151" i="35"/>
  <c r="H151" i="35"/>
  <c r="I151" i="35"/>
  <c r="J151" i="35"/>
  <c r="K151" i="35"/>
  <c r="L151" i="35"/>
  <c r="M151" i="35"/>
  <c r="N151" i="35"/>
  <c r="B152" i="35"/>
  <c r="C152" i="35"/>
  <c r="D152" i="35"/>
  <c r="E152" i="35"/>
  <c r="F152" i="35"/>
  <c r="G152" i="35"/>
  <c r="H152" i="35"/>
  <c r="I152" i="35"/>
  <c r="J152" i="35"/>
  <c r="K152" i="35"/>
  <c r="L152" i="35"/>
  <c r="M152" i="35"/>
  <c r="N152" i="35"/>
  <c r="B153" i="35"/>
  <c r="C153" i="35"/>
  <c r="D153" i="35"/>
  <c r="E153" i="35"/>
  <c r="F153" i="35"/>
  <c r="G153" i="35"/>
  <c r="H153" i="35"/>
  <c r="I153" i="35"/>
  <c r="J153" i="35"/>
  <c r="K153" i="35"/>
  <c r="L153" i="35"/>
  <c r="M153" i="35"/>
  <c r="N153" i="35"/>
  <c r="B154" i="35"/>
  <c r="C154" i="35"/>
  <c r="D154" i="35"/>
  <c r="E154" i="35"/>
  <c r="F154" i="35"/>
  <c r="G154" i="35"/>
  <c r="H154" i="35"/>
  <c r="I154" i="35"/>
  <c r="J154" i="35"/>
  <c r="K154" i="35"/>
  <c r="L154" i="35"/>
  <c r="M154" i="35"/>
  <c r="N154" i="35"/>
  <c r="B155" i="35"/>
  <c r="C155" i="35"/>
  <c r="D155" i="35"/>
  <c r="E155" i="35"/>
  <c r="F155" i="35"/>
  <c r="G155" i="35"/>
  <c r="H155" i="35"/>
  <c r="I155" i="35"/>
  <c r="J155" i="35"/>
  <c r="K155" i="35"/>
  <c r="L155" i="35"/>
  <c r="M155" i="35"/>
  <c r="N155" i="35"/>
  <c r="B156" i="35"/>
  <c r="C156" i="35"/>
  <c r="D156" i="35"/>
  <c r="E156" i="35"/>
  <c r="F156" i="35"/>
  <c r="G156" i="35"/>
  <c r="H156" i="35"/>
  <c r="I156" i="35"/>
  <c r="J156" i="35"/>
  <c r="K156" i="35"/>
  <c r="L156" i="35"/>
  <c r="M156" i="35"/>
  <c r="N156" i="35"/>
  <c r="B157" i="35"/>
  <c r="C157" i="35"/>
  <c r="D157" i="35"/>
  <c r="E157" i="35"/>
  <c r="F157" i="35"/>
  <c r="G157" i="35"/>
  <c r="H157" i="35"/>
  <c r="I157" i="35"/>
  <c r="J157" i="35"/>
  <c r="K157" i="35"/>
  <c r="L157" i="35"/>
  <c r="M157" i="35"/>
  <c r="N157" i="35"/>
  <c r="B158" i="35"/>
  <c r="C158" i="35"/>
  <c r="D158" i="35"/>
  <c r="E158" i="35"/>
  <c r="F158" i="35"/>
  <c r="G158" i="35"/>
  <c r="H158" i="35"/>
  <c r="I158" i="35"/>
  <c r="J158" i="35"/>
  <c r="K158" i="35"/>
  <c r="L158" i="35"/>
  <c r="M158" i="35"/>
  <c r="N158" i="35"/>
  <c r="B159" i="35"/>
  <c r="C159" i="35"/>
  <c r="D159" i="35"/>
  <c r="E159" i="35"/>
  <c r="F159" i="35"/>
  <c r="G159" i="35"/>
  <c r="H159" i="35"/>
  <c r="I159" i="35"/>
  <c r="J159" i="35"/>
  <c r="K159" i="35"/>
  <c r="L159" i="35"/>
  <c r="M159" i="35"/>
  <c r="N159" i="35"/>
  <c r="B160" i="35"/>
  <c r="C160" i="35"/>
  <c r="D160" i="35"/>
  <c r="E160" i="35"/>
  <c r="F160" i="35"/>
  <c r="G160" i="35"/>
  <c r="H160" i="35"/>
  <c r="I160" i="35"/>
  <c r="J160" i="35"/>
  <c r="K160" i="35"/>
  <c r="L160" i="35"/>
  <c r="M160" i="35"/>
  <c r="N160" i="35"/>
  <c r="B161" i="35"/>
  <c r="C161" i="35"/>
  <c r="D161" i="35"/>
  <c r="E161" i="35"/>
  <c r="F161" i="35"/>
  <c r="G161" i="35"/>
  <c r="H161" i="35"/>
  <c r="I161" i="35"/>
  <c r="J161" i="35"/>
  <c r="K161" i="35"/>
  <c r="L161" i="35"/>
  <c r="M161" i="35"/>
  <c r="N161" i="35"/>
  <c r="B162" i="35"/>
  <c r="C162" i="35"/>
  <c r="D162" i="35"/>
  <c r="E162" i="35"/>
  <c r="F162" i="35"/>
  <c r="G162" i="35"/>
  <c r="H162" i="35"/>
  <c r="I162" i="35"/>
  <c r="J162" i="35"/>
  <c r="K162" i="35"/>
  <c r="L162" i="35"/>
  <c r="M162" i="35"/>
  <c r="N162" i="35"/>
  <c r="B163" i="35"/>
  <c r="C163" i="35"/>
  <c r="D163" i="35"/>
  <c r="E163" i="35"/>
  <c r="F163" i="35"/>
  <c r="G163" i="35"/>
  <c r="H163" i="35"/>
  <c r="I163" i="35"/>
  <c r="J163" i="35"/>
  <c r="K163" i="35"/>
  <c r="L163" i="35"/>
  <c r="M163" i="35"/>
  <c r="N163" i="35"/>
  <c r="B164" i="35"/>
  <c r="C164" i="35"/>
  <c r="D164" i="35"/>
  <c r="E164" i="35"/>
  <c r="F164" i="35"/>
  <c r="G164" i="35"/>
  <c r="H164" i="35"/>
  <c r="I164" i="35"/>
  <c r="J164" i="35"/>
  <c r="K164" i="35"/>
  <c r="L164" i="35"/>
  <c r="M164" i="35"/>
  <c r="N164" i="35"/>
  <c r="B165" i="35"/>
  <c r="C165" i="35"/>
  <c r="D165" i="35"/>
  <c r="E165" i="35"/>
  <c r="F165" i="35"/>
  <c r="G165" i="35"/>
  <c r="H165" i="35"/>
  <c r="I165" i="35"/>
  <c r="J165" i="35"/>
  <c r="K165" i="35"/>
  <c r="L165" i="35"/>
  <c r="M165" i="35"/>
  <c r="N165" i="35"/>
  <c r="B166" i="35"/>
  <c r="C166" i="35"/>
  <c r="D166" i="35"/>
  <c r="E166" i="35"/>
  <c r="F166" i="35"/>
  <c r="G166" i="35"/>
  <c r="H166" i="35"/>
  <c r="I166" i="35"/>
  <c r="J166" i="35"/>
  <c r="K166" i="35"/>
  <c r="L166" i="35"/>
  <c r="M166" i="35"/>
  <c r="N166" i="35"/>
  <c r="B167" i="35"/>
  <c r="C167" i="35"/>
  <c r="D167" i="35"/>
  <c r="E167" i="35"/>
  <c r="F167" i="35"/>
  <c r="G167" i="35"/>
  <c r="H167" i="35"/>
  <c r="I167" i="35"/>
  <c r="J167" i="35"/>
  <c r="K167" i="35"/>
  <c r="L167" i="35"/>
  <c r="M167" i="35"/>
  <c r="N167" i="35"/>
  <c r="B168" i="35"/>
  <c r="C168" i="35"/>
  <c r="D168" i="35"/>
  <c r="E168" i="35"/>
  <c r="F168" i="35"/>
  <c r="G168" i="35"/>
  <c r="H168" i="35"/>
  <c r="I168" i="35"/>
  <c r="J168" i="35"/>
  <c r="K168" i="35"/>
  <c r="L168" i="35"/>
  <c r="M168" i="35"/>
  <c r="N168" i="35"/>
  <c r="B169" i="35"/>
  <c r="C169" i="35"/>
  <c r="D169" i="35"/>
  <c r="E169" i="35"/>
  <c r="F169" i="35"/>
  <c r="G169" i="35"/>
  <c r="H169" i="35"/>
  <c r="I169" i="35"/>
  <c r="J169" i="35"/>
  <c r="K169" i="35"/>
  <c r="L169" i="35"/>
  <c r="M169" i="35"/>
  <c r="N169" i="35"/>
  <c r="B170" i="35"/>
  <c r="C170" i="35"/>
  <c r="D170" i="35"/>
  <c r="E170" i="35"/>
  <c r="F170" i="35"/>
  <c r="G170" i="35"/>
  <c r="H170" i="35"/>
  <c r="I170" i="35"/>
  <c r="J170" i="35"/>
  <c r="K170" i="35"/>
  <c r="L170" i="35"/>
  <c r="M170" i="35"/>
  <c r="N170" i="35"/>
  <c r="B171" i="35"/>
  <c r="C171" i="35"/>
  <c r="D171" i="35"/>
  <c r="E171" i="35"/>
  <c r="F171" i="35"/>
  <c r="G171" i="35"/>
  <c r="H171" i="35"/>
  <c r="I171" i="35"/>
  <c r="J171" i="35"/>
  <c r="K171" i="35"/>
  <c r="L171" i="35"/>
  <c r="M171" i="35"/>
  <c r="N171" i="35"/>
  <c r="B172" i="35"/>
  <c r="C172" i="35"/>
  <c r="D172" i="35"/>
  <c r="E172" i="35"/>
  <c r="F172" i="35"/>
  <c r="G172" i="35"/>
  <c r="H172" i="35"/>
  <c r="I172" i="35"/>
  <c r="J172" i="35"/>
  <c r="K172" i="35"/>
  <c r="L172" i="35"/>
  <c r="M172" i="35"/>
  <c r="N172" i="35"/>
  <c r="B173" i="35"/>
  <c r="C173" i="35"/>
  <c r="D173" i="35"/>
  <c r="E173" i="35"/>
  <c r="F173" i="35"/>
  <c r="G173" i="35"/>
  <c r="H173" i="35"/>
  <c r="I173" i="35"/>
  <c r="J173" i="35"/>
  <c r="K173" i="35"/>
  <c r="L173" i="35"/>
  <c r="M173" i="35"/>
  <c r="N173" i="35"/>
  <c r="B174" i="35"/>
  <c r="C174" i="35"/>
  <c r="D174" i="35"/>
  <c r="E174" i="35"/>
  <c r="F174" i="35"/>
  <c r="G174" i="35"/>
  <c r="H174" i="35"/>
  <c r="I174" i="35"/>
  <c r="J174" i="35"/>
  <c r="K174" i="35"/>
  <c r="L174" i="35"/>
  <c r="M174" i="35"/>
  <c r="N174" i="35"/>
  <c r="B175" i="35"/>
  <c r="C175" i="35"/>
  <c r="D175" i="35"/>
  <c r="E175" i="35"/>
  <c r="F175" i="35"/>
  <c r="G175" i="35"/>
  <c r="H175" i="35"/>
  <c r="I175" i="35"/>
  <c r="J175" i="35"/>
  <c r="K175" i="35"/>
  <c r="L175" i="35"/>
  <c r="M175" i="35"/>
  <c r="N175" i="35"/>
  <c r="B176" i="35"/>
  <c r="C176" i="35"/>
  <c r="D176" i="35"/>
  <c r="E176" i="35"/>
  <c r="F176" i="35"/>
  <c r="G176" i="35"/>
  <c r="H176" i="35"/>
  <c r="I176" i="35"/>
  <c r="J176" i="35"/>
  <c r="K176" i="35"/>
  <c r="L176" i="35"/>
  <c r="M176" i="35"/>
  <c r="N176" i="35"/>
  <c r="B177" i="35"/>
  <c r="C177" i="35"/>
  <c r="D177" i="35"/>
  <c r="E177" i="35"/>
  <c r="F177" i="35"/>
  <c r="G177" i="35"/>
  <c r="H177" i="35"/>
  <c r="I177" i="35"/>
  <c r="J177" i="35"/>
  <c r="K177" i="35"/>
  <c r="L177" i="35"/>
  <c r="M177" i="35"/>
  <c r="N177" i="35"/>
  <c r="B178" i="35"/>
  <c r="C178" i="35"/>
  <c r="D178" i="35"/>
  <c r="E178" i="35"/>
  <c r="F178" i="35"/>
  <c r="G178" i="35"/>
  <c r="H178" i="35"/>
  <c r="I178" i="35"/>
  <c r="J178" i="35"/>
  <c r="K178" i="35"/>
  <c r="L178" i="35"/>
  <c r="M178" i="35"/>
  <c r="N178" i="35"/>
  <c r="B179" i="35"/>
  <c r="C179" i="35"/>
  <c r="D179" i="35"/>
  <c r="E179" i="35"/>
  <c r="F179" i="35"/>
  <c r="G179" i="35"/>
  <c r="H179" i="35"/>
  <c r="I179" i="35"/>
  <c r="J179" i="35"/>
  <c r="K179" i="35"/>
  <c r="L179" i="35"/>
  <c r="M179" i="35"/>
  <c r="N179" i="35"/>
  <c r="B180" i="35"/>
  <c r="C180" i="35"/>
  <c r="D180" i="35"/>
  <c r="E180" i="35"/>
  <c r="F180" i="35"/>
  <c r="G180" i="35"/>
  <c r="H180" i="35"/>
  <c r="I180" i="35"/>
  <c r="J180" i="35"/>
  <c r="K180" i="35"/>
  <c r="L180" i="35"/>
  <c r="M180" i="35"/>
  <c r="N180" i="35"/>
  <c r="B181" i="35"/>
  <c r="C181" i="35"/>
  <c r="D181" i="35"/>
  <c r="E181" i="35"/>
  <c r="F181" i="35"/>
  <c r="G181" i="35"/>
  <c r="H181" i="35"/>
  <c r="I181" i="35"/>
  <c r="J181" i="35"/>
  <c r="K181" i="35"/>
  <c r="L181" i="35"/>
  <c r="M181" i="35"/>
  <c r="N181" i="35"/>
  <c r="B182" i="35"/>
  <c r="C182" i="35"/>
  <c r="D182" i="35"/>
  <c r="E182" i="35"/>
  <c r="F182" i="35"/>
  <c r="G182" i="35"/>
  <c r="H182" i="35"/>
  <c r="I182" i="35"/>
  <c r="J182" i="35"/>
  <c r="K182" i="35"/>
  <c r="L182" i="35"/>
  <c r="M182" i="35"/>
  <c r="N182" i="35"/>
  <c r="B183" i="35"/>
  <c r="C183" i="35"/>
  <c r="D183" i="35"/>
  <c r="E183" i="35"/>
  <c r="F183" i="35"/>
  <c r="G183" i="35"/>
  <c r="H183" i="35"/>
  <c r="I183" i="35"/>
  <c r="J183" i="35"/>
  <c r="K183" i="35"/>
  <c r="L183" i="35"/>
  <c r="M183" i="35"/>
  <c r="N183" i="35"/>
  <c r="B184" i="35"/>
  <c r="C184" i="35"/>
  <c r="D184" i="35"/>
  <c r="E184" i="35"/>
  <c r="F184" i="35"/>
  <c r="G184" i="35"/>
  <c r="H184" i="35"/>
  <c r="I184" i="35"/>
  <c r="J184" i="35"/>
  <c r="K184" i="35"/>
  <c r="L184" i="35"/>
  <c r="M184" i="35"/>
  <c r="N184" i="35"/>
  <c r="B185" i="35"/>
  <c r="C185" i="35"/>
  <c r="D185" i="35"/>
  <c r="E185" i="35"/>
  <c r="F185" i="35"/>
  <c r="G185" i="35"/>
  <c r="H185" i="35"/>
  <c r="I185" i="35"/>
  <c r="J185" i="35"/>
  <c r="K185" i="35"/>
  <c r="L185" i="35"/>
  <c r="M185" i="35"/>
  <c r="N185" i="35"/>
  <c r="B186" i="35"/>
  <c r="C186" i="35"/>
  <c r="D186" i="35"/>
  <c r="E186" i="35"/>
  <c r="F186" i="35"/>
  <c r="G186" i="35"/>
  <c r="H186" i="35"/>
  <c r="I186" i="35"/>
  <c r="J186" i="35"/>
  <c r="K186" i="35"/>
  <c r="L186" i="35"/>
  <c r="M186" i="35"/>
  <c r="N186" i="35"/>
  <c r="B187" i="35"/>
  <c r="C187" i="35"/>
  <c r="D187" i="35"/>
  <c r="E187" i="35"/>
  <c r="F187" i="35"/>
  <c r="G187" i="35"/>
  <c r="H187" i="35"/>
  <c r="I187" i="35"/>
  <c r="J187" i="35"/>
  <c r="K187" i="35"/>
  <c r="L187" i="35"/>
  <c r="M187" i="35"/>
  <c r="N187" i="35"/>
  <c r="B188" i="35"/>
  <c r="C188" i="35"/>
  <c r="D188" i="35"/>
  <c r="E188" i="35"/>
  <c r="F188" i="35"/>
  <c r="G188" i="35"/>
  <c r="H188" i="35"/>
  <c r="I188" i="35"/>
  <c r="J188" i="35"/>
  <c r="K188" i="35"/>
  <c r="L188" i="35"/>
  <c r="M188" i="35"/>
  <c r="N188" i="35"/>
  <c r="B189" i="35"/>
  <c r="C189" i="35"/>
  <c r="D189" i="35"/>
  <c r="E189" i="35"/>
  <c r="F189" i="35"/>
  <c r="G189" i="35"/>
  <c r="H189" i="35"/>
  <c r="I189" i="35"/>
  <c r="J189" i="35"/>
  <c r="K189" i="35"/>
  <c r="L189" i="35"/>
  <c r="M189" i="35"/>
  <c r="N189" i="35"/>
  <c r="B190" i="35"/>
  <c r="C190" i="35"/>
  <c r="D190" i="35"/>
  <c r="E190" i="35"/>
  <c r="F190" i="35"/>
  <c r="G190" i="35"/>
  <c r="H190" i="35"/>
  <c r="I190" i="35"/>
  <c r="J190" i="35"/>
  <c r="K190" i="35"/>
  <c r="L190" i="35"/>
  <c r="M190" i="35"/>
  <c r="N190" i="35"/>
  <c r="B191" i="35"/>
  <c r="C191" i="35"/>
  <c r="D191" i="35"/>
  <c r="E191" i="35"/>
  <c r="F191" i="35"/>
  <c r="G191" i="35"/>
  <c r="H191" i="35"/>
  <c r="I191" i="35"/>
  <c r="J191" i="35"/>
  <c r="K191" i="35"/>
  <c r="L191" i="35"/>
  <c r="M191" i="35"/>
  <c r="N191" i="35"/>
  <c r="B192" i="35"/>
  <c r="C192" i="35"/>
  <c r="D192" i="35"/>
  <c r="E192" i="35"/>
  <c r="F192" i="35"/>
  <c r="G192" i="35"/>
  <c r="H192" i="35"/>
  <c r="I192" i="35"/>
  <c r="J192" i="35"/>
  <c r="K192" i="35"/>
  <c r="L192" i="35"/>
  <c r="M192" i="35"/>
  <c r="N192" i="35"/>
  <c r="B193" i="35"/>
  <c r="C193" i="35"/>
  <c r="D193" i="35"/>
  <c r="E193" i="35"/>
  <c r="F193" i="35"/>
  <c r="G193" i="35"/>
  <c r="H193" i="35"/>
  <c r="I193" i="35"/>
  <c r="J193" i="35"/>
  <c r="K193" i="35"/>
  <c r="L193" i="35"/>
  <c r="M193" i="35"/>
  <c r="N193" i="35"/>
  <c r="B194" i="35"/>
  <c r="C194" i="35"/>
  <c r="D194" i="35"/>
  <c r="E194" i="35"/>
  <c r="F194" i="35"/>
  <c r="G194" i="35"/>
  <c r="H194" i="35"/>
  <c r="I194" i="35"/>
  <c r="J194" i="35"/>
  <c r="K194" i="35"/>
  <c r="L194" i="35"/>
  <c r="M194" i="35"/>
  <c r="N194" i="35"/>
  <c r="B195" i="35"/>
  <c r="C195" i="35"/>
  <c r="D195" i="35"/>
  <c r="E195" i="35"/>
  <c r="F195" i="35"/>
  <c r="G195" i="35"/>
  <c r="H195" i="35"/>
  <c r="I195" i="35"/>
  <c r="J195" i="35"/>
  <c r="K195" i="35"/>
  <c r="L195" i="35"/>
  <c r="M195" i="35"/>
  <c r="N195" i="35"/>
  <c r="B196" i="35"/>
  <c r="C196" i="35"/>
  <c r="D196" i="35"/>
  <c r="E196" i="35"/>
  <c r="F196" i="35"/>
  <c r="G196" i="35"/>
  <c r="H196" i="35"/>
  <c r="I196" i="35"/>
  <c r="J196" i="35"/>
  <c r="K196" i="35"/>
  <c r="L196" i="35"/>
  <c r="M196" i="35"/>
  <c r="N196" i="35"/>
  <c r="B197" i="35"/>
  <c r="C197" i="35"/>
  <c r="D197" i="35"/>
  <c r="E197" i="35"/>
  <c r="F197" i="35"/>
  <c r="G197" i="35"/>
  <c r="H197" i="35"/>
  <c r="I197" i="35"/>
  <c r="J197" i="35"/>
  <c r="K197" i="35"/>
  <c r="L197" i="35"/>
  <c r="M197" i="35"/>
  <c r="N197" i="35"/>
  <c r="B198" i="35"/>
  <c r="C198" i="35"/>
  <c r="D198" i="35"/>
  <c r="E198" i="35"/>
  <c r="F198" i="35"/>
  <c r="G198" i="35"/>
  <c r="H198" i="35"/>
  <c r="I198" i="35"/>
  <c r="J198" i="35"/>
  <c r="K198" i="35"/>
  <c r="L198" i="35"/>
  <c r="M198" i="35"/>
  <c r="N198" i="35"/>
  <c r="B199" i="35"/>
  <c r="C199" i="35"/>
  <c r="D199" i="35"/>
  <c r="E199" i="35"/>
  <c r="F199" i="35"/>
  <c r="G199" i="35"/>
  <c r="H199" i="35"/>
  <c r="I199" i="35"/>
  <c r="J199" i="35"/>
  <c r="K199" i="35"/>
  <c r="L199" i="35"/>
  <c r="M199" i="35"/>
  <c r="N199" i="35"/>
  <c r="B200" i="35"/>
  <c r="C200" i="35"/>
  <c r="D200" i="35"/>
  <c r="E200" i="35"/>
  <c r="F200" i="35"/>
  <c r="G200" i="35"/>
  <c r="H200" i="35"/>
  <c r="I200" i="35"/>
  <c r="J200" i="35"/>
  <c r="K200" i="35"/>
  <c r="L200" i="35"/>
  <c r="M200" i="35"/>
  <c r="N200" i="35"/>
  <c r="B201" i="35"/>
  <c r="C201" i="35"/>
  <c r="D201" i="35"/>
  <c r="E201" i="35"/>
  <c r="F201" i="35"/>
  <c r="G201" i="35"/>
  <c r="H201" i="35"/>
  <c r="I201" i="35"/>
  <c r="J201" i="35"/>
  <c r="K201" i="35"/>
  <c r="L201" i="35"/>
  <c r="M201" i="35"/>
  <c r="N201" i="35"/>
  <c r="B202" i="35"/>
  <c r="C202" i="35"/>
  <c r="D202" i="35"/>
  <c r="E202" i="35"/>
  <c r="F202" i="35"/>
  <c r="G202" i="35"/>
  <c r="H202" i="35"/>
  <c r="I202" i="35"/>
  <c r="J202" i="35"/>
  <c r="K202" i="35"/>
  <c r="L202" i="35"/>
  <c r="M202" i="35"/>
  <c r="N202" i="35"/>
  <c r="B203" i="35"/>
  <c r="C203" i="35"/>
  <c r="D203" i="35"/>
  <c r="E203" i="35"/>
  <c r="F203" i="35"/>
  <c r="G203" i="35"/>
  <c r="H203" i="35"/>
  <c r="I203" i="35"/>
  <c r="J203" i="35"/>
  <c r="K203" i="35"/>
  <c r="L203" i="35"/>
  <c r="M203" i="35"/>
  <c r="N203" i="35"/>
  <c r="B204" i="35"/>
  <c r="C204" i="35"/>
  <c r="D204" i="35"/>
  <c r="E204" i="35"/>
  <c r="F204" i="35"/>
  <c r="G204" i="35"/>
  <c r="H204" i="35"/>
  <c r="I204" i="35"/>
  <c r="J204" i="35"/>
  <c r="K204" i="35"/>
  <c r="L204" i="35"/>
  <c r="M204" i="35"/>
  <c r="N204" i="35"/>
  <c r="B205" i="35"/>
  <c r="C205" i="35"/>
  <c r="D205" i="35"/>
  <c r="E205" i="35"/>
  <c r="F205" i="35"/>
  <c r="G205" i="35"/>
  <c r="H205" i="35"/>
  <c r="I205" i="35"/>
  <c r="J205" i="35"/>
  <c r="K205" i="35"/>
  <c r="L205" i="35"/>
  <c r="M205" i="35"/>
  <c r="N205" i="35"/>
  <c r="N9" i="35"/>
  <c r="M9" i="35"/>
  <c r="L9" i="35"/>
  <c r="K9" i="35"/>
  <c r="J9" i="35"/>
  <c r="I9" i="35"/>
  <c r="H9" i="35"/>
  <c r="G9" i="35"/>
  <c r="F9" i="35"/>
  <c r="E9" i="35"/>
  <c r="D9" i="35"/>
  <c r="C9" i="35"/>
  <c r="B9" i="35"/>
  <c r="Q145" i="35" l="1"/>
  <c r="Q79" i="35"/>
  <c r="Q43" i="35"/>
  <c r="Q159" i="35"/>
  <c r="Q135" i="35"/>
  <c r="Q127" i="35"/>
  <c r="Q126" i="35"/>
  <c r="Q119" i="35"/>
  <c r="Q117" i="35"/>
  <c r="Q111" i="35"/>
  <c r="Q108" i="35"/>
  <c r="Q99" i="35"/>
  <c r="Q90" i="35"/>
  <c r="Q81" i="35"/>
  <c r="Q71" i="35"/>
  <c r="Q70" i="35"/>
  <c r="Q63" i="35"/>
  <c r="Q62" i="35"/>
  <c r="Q61" i="35"/>
  <c r="Q55" i="35"/>
  <c r="Q53" i="35"/>
  <c r="Q52" i="35"/>
  <c r="Q47" i="35"/>
  <c r="Q44" i="35"/>
  <c r="Q35" i="35"/>
  <c r="Q34" i="35"/>
  <c r="Q33" i="35"/>
  <c r="Q26" i="35"/>
  <c r="Q25" i="35"/>
  <c r="Q23" i="35"/>
  <c r="Q17" i="35"/>
  <c r="Q15" i="35"/>
  <c r="Q13" i="35"/>
  <c r="Q12" i="35"/>
  <c r="Q11" i="35"/>
  <c r="Q100" i="35"/>
  <c r="Q185" i="35"/>
  <c r="Q146" i="35"/>
  <c r="Q137" i="35"/>
  <c r="Q129" i="35"/>
  <c r="Q121" i="35"/>
  <c r="Q84" i="35"/>
  <c r="Q74" i="35"/>
  <c r="Q65" i="35"/>
  <c r="Q18" i="35"/>
  <c r="Q138" i="35"/>
  <c r="Q20" i="35"/>
  <c r="Q158" i="35"/>
  <c r="Q149" i="35"/>
  <c r="Q143" i="35"/>
  <c r="Q141" i="35"/>
  <c r="Q134" i="35"/>
  <c r="Q133" i="35"/>
  <c r="Q125" i="35"/>
  <c r="Q116" i="35"/>
  <c r="Q109" i="35"/>
  <c r="Q107" i="35"/>
  <c r="Q101" i="35"/>
  <c r="Q98" i="35"/>
  <c r="Q93" i="35"/>
  <c r="Q89" i="35"/>
  <c r="Q85" i="35"/>
  <c r="Q77" i="35"/>
  <c r="Q69" i="35"/>
  <c r="Q45" i="35"/>
  <c r="Q37" i="35"/>
  <c r="Q29" i="35"/>
  <c r="Q21" i="35"/>
  <c r="Q82" i="35"/>
  <c r="Q36" i="35"/>
  <c r="Q151" i="35"/>
  <c r="Q142" i="35"/>
  <c r="Q124" i="35"/>
  <c r="Q115" i="35"/>
  <c r="Q106" i="35"/>
  <c r="Q97" i="35"/>
  <c r="Q87" i="35"/>
  <c r="Q78" i="35"/>
  <c r="Q60" i="35"/>
  <c r="Q51" i="35"/>
  <c r="Q42" i="35"/>
  <c r="Q130" i="35"/>
  <c r="Q66" i="35"/>
  <c r="Q150" i="35"/>
  <c r="Q147" i="35"/>
  <c r="Q139" i="35"/>
  <c r="Q132" i="35"/>
  <c r="Q131" i="35"/>
  <c r="Q123" i="35"/>
  <c r="Q114" i="35"/>
  <c r="Q105" i="35"/>
  <c r="Q95" i="35"/>
  <c r="Q91" i="35"/>
  <c r="Q86" i="35"/>
  <c r="Q83" i="35"/>
  <c r="Q75" i="35"/>
  <c r="Q68" i="35"/>
  <c r="Q67" i="35"/>
  <c r="Q59" i="35"/>
  <c r="Q50" i="35"/>
  <c r="Q41" i="35"/>
  <c r="Q31" i="35"/>
  <c r="Q27" i="35"/>
  <c r="Q22" i="35"/>
  <c r="Q19" i="35"/>
  <c r="Q10" i="35"/>
  <c r="Q148" i="35"/>
  <c r="Q92" i="35"/>
  <c r="Q57" i="35"/>
  <c r="Q140" i="35"/>
  <c r="Q122" i="35"/>
  <c r="Q118" i="35"/>
  <c r="Q113" i="35"/>
  <c r="Q110" i="35"/>
  <c r="Q103" i="35"/>
  <c r="Q102" i="35"/>
  <c r="Q94" i="35"/>
  <c r="Q76" i="35"/>
  <c r="Q58" i="35"/>
  <c r="Q54" i="35"/>
  <c r="Q49" i="35"/>
  <c r="Q46" i="35"/>
  <c r="Q39" i="35"/>
  <c r="Q38" i="35"/>
  <c r="Q30" i="35"/>
  <c r="Q14" i="35"/>
  <c r="Q73" i="35"/>
  <c r="Q28" i="35"/>
  <c r="Q171" i="35"/>
  <c r="Q144" i="35"/>
  <c r="Q136" i="35"/>
  <c r="Q128" i="35"/>
  <c r="Q120" i="35"/>
  <c r="Q112" i="35"/>
  <c r="Q104" i="35"/>
  <c r="Q96" i="35"/>
  <c r="Q88" i="35"/>
  <c r="Q80" i="35"/>
  <c r="Q72" i="35"/>
  <c r="Q64" i="35"/>
  <c r="Q56" i="35"/>
  <c r="Q48" i="35"/>
  <c r="Q40" i="35"/>
  <c r="Q32" i="35"/>
  <c r="Q24" i="35"/>
  <c r="Q16" i="35"/>
  <c r="Q179" i="35"/>
  <c r="Q173" i="35"/>
  <c r="Q183" i="35"/>
  <c r="Q187" i="35"/>
  <c r="Q169" i="35"/>
  <c r="Q153" i="35"/>
  <c r="Q177" i="35"/>
  <c r="Q155" i="35"/>
  <c r="Q172" i="35"/>
  <c r="Q160" i="35"/>
  <c r="Q199" i="35"/>
  <c r="Q191" i="35"/>
  <c r="Q190" i="35"/>
  <c r="Q189" i="35"/>
  <c r="Q182" i="35"/>
  <c r="Q181" i="35"/>
  <c r="Q175" i="35"/>
  <c r="Q174" i="35"/>
  <c r="Q167" i="35"/>
  <c r="Q166" i="35"/>
  <c r="Q165" i="35"/>
  <c r="Q157" i="35"/>
  <c r="Q156" i="35"/>
  <c r="Q154" i="35"/>
  <c r="Q152" i="35"/>
  <c r="Q204" i="35"/>
  <c r="Q196" i="35"/>
  <c r="Q188" i="35"/>
  <c r="Q168" i="35"/>
  <c r="H207" i="35"/>
  <c r="Q195" i="35"/>
  <c r="Q192" i="35"/>
  <c r="Q202" i="35"/>
  <c r="Q194" i="35"/>
  <c r="Q193" i="35"/>
  <c r="Q186" i="35"/>
  <c r="Q178" i="35"/>
  <c r="Q200" i="35"/>
  <c r="Q201" i="35"/>
  <c r="Q184" i="35"/>
  <c r="Q176" i="35"/>
  <c r="E207" i="35"/>
  <c r="Q198" i="35"/>
  <c r="Q197" i="35"/>
  <c r="Q180" i="35"/>
  <c r="Q170" i="35"/>
  <c r="Q203" i="35"/>
  <c r="Q205" i="35"/>
  <c r="M207" i="35"/>
  <c r="N207" i="35"/>
  <c r="K207" i="35"/>
  <c r="I207" i="35"/>
  <c r="G207" i="35"/>
  <c r="F207" i="35"/>
  <c r="L207" i="35"/>
  <c r="C207" i="35"/>
  <c r="J207" i="35"/>
  <c r="Q9" i="35"/>
  <c r="B207" i="35"/>
  <c r="Q161" i="35"/>
  <c r="Q162" i="35"/>
  <c r="D207" i="35"/>
  <c r="Q163" i="35"/>
  <c r="Q164" i="35"/>
  <c r="K9" i="34" l="1"/>
  <c r="I12" i="7" l="1"/>
  <c r="B11" i="8" s="1"/>
  <c r="I11" i="7"/>
  <c r="B10" i="8" s="1"/>
  <c r="I10" i="7"/>
  <c r="B9" i="8" s="1"/>
  <c r="I15" i="4"/>
  <c r="I14" i="4"/>
  <c r="I13" i="4"/>
  <c r="I12" i="4"/>
  <c r="I11" i="4"/>
  <c r="I15" i="5"/>
  <c r="I14" i="5"/>
  <c r="I13" i="5"/>
  <c r="I12" i="5"/>
  <c r="I11" i="5"/>
  <c r="I16" i="6"/>
  <c r="E14" i="8" s="1"/>
  <c r="E18" i="8" s="1"/>
  <c r="I15" i="6"/>
  <c r="I14" i="6"/>
  <c r="E12" i="8" s="1"/>
  <c r="I13" i="6"/>
  <c r="I12" i="6"/>
  <c r="I11" i="6"/>
  <c r="I16" i="3"/>
  <c r="I15" i="3"/>
  <c r="I14" i="3"/>
  <c r="F12" i="8" s="1"/>
  <c r="I13" i="3"/>
  <c r="I12" i="3"/>
  <c r="F10" i="8" s="1"/>
  <c r="I11" i="3"/>
  <c r="I16" i="2"/>
  <c r="G14" i="8" s="1"/>
  <c r="G18" i="8" s="1"/>
  <c r="I15" i="2"/>
  <c r="G13" i="8" s="1"/>
  <c r="I14" i="2"/>
  <c r="G12" i="8" s="1"/>
  <c r="I13" i="2"/>
  <c r="G11" i="8" s="1"/>
  <c r="I12" i="2"/>
  <c r="G10" i="8" s="1"/>
  <c r="I11" i="2"/>
  <c r="I17" i="1"/>
  <c r="H17" i="8" s="1"/>
  <c r="I16" i="1"/>
  <c r="H14" i="8" s="1"/>
  <c r="I15" i="1"/>
  <c r="H13" i="8" s="1"/>
  <c r="I14" i="1"/>
  <c r="H12" i="8" s="1"/>
  <c r="I13" i="1"/>
  <c r="H11" i="8" s="1"/>
  <c r="I12" i="1"/>
  <c r="H10" i="8" s="1"/>
  <c r="I11" i="1"/>
  <c r="I17" i="9"/>
  <c r="I16" i="9"/>
  <c r="I14" i="8" s="1"/>
  <c r="I15" i="9"/>
  <c r="I14" i="9"/>
  <c r="I12" i="8" s="1"/>
  <c r="I13" i="9"/>
  <c r="I11" i="8" s="1"/>
  <c r="I12" i="9"/>
  <c r="I11" i="9"/>
  <c r="I18" i="20"/>
  <c r="J17" i="8" s="1"/>
  <c r="I17" i="20"/>
  <c r="I16" i="20"/>
  <c r="J14" i="8" s="1"/>
  <c r="I15" i="20"/>
  <c r="J13" i="8" s="1"/>
  <c r="I14" i="20"/>
  <c r="J12" i="8" s="1"/>
  <c r="I13" i="20"/>
  <c r="I12" i="20"/>
  <c r="I11" i="20"/>
  <c r="I18" i="22"/>
  <c r="K17" i="8" s="1"/>
  <c r="I17" i="22"/>
  <c r="I16" i="22"/>
  <c r="K16" i="8" s="1"/>
  <c r="I15" i="22"/>
  <c r="I14" i="22"/>
  <c r="K12" i="8" s="1"/>
  <c r="I13" i="22"/>
  <c r="K11" i="8" s="1"/>
  <c r="I12" i="22"/>
  <c r="I11" i="22"/>
  <c r="J18" i="25"/>
  <c r="L17" i="8" s="1"/>
  <c r="J17" i="25"/>
  <c r="J16" i="25"/>
  <c r="L14" i="8" s="1"/>
  <c r="J15" i="25"/>
  <c r="L13" i="8" s="1"/>
  <c r="J14" i="25"/>
  <c r="L12" i="8" s="1"/>
  <c r="J13" i="25"/>
  <c r="L11" i="8" s="1"/>
  <c r="J12" i="25"/>
  <c r="L10" i="8" s="1"/>
  <c r="J11" i="25"/>
  <c r="J19" i="30"/>
  <c r="M17" i="8" s="1"/>
  <c r="J18" i="30"/>
  <c r="J17" i="30"/>
  <c r="M15" i="8" s="1"/>
  <c r="J16" i="30"/>
  <c r="M14" i="8" s="1"/>
  <c r="J15" i="30"/>
  <c r="M13" i="8" s="1"/>
  <c r="J14" i="30"/>
  <c r="M12" i="8" s="1"/>
  <c r="J13" i="30"/>
  <c r="J12" i="30"/>
  <c r="J11" i="30"/>
  <c r="M9" i="8" s="1"/>
  <c r="I11" i="31"/>
  <c r="I10" i="31"/>
  <c r="N17" i="8" s="1"/>
  <c r="I9" i="31"/>
  <c r="N16" i="8" s="1"/>
  <c r="I8" i="31"/>
  <c r="N15" i="8" s="1"/>
  <c r="I7" i="31"/>
  <c r="N14" i="8" s="1"/>
  <c r="I6" i="31"/>
  <c r="N13" i="8" s="1"/>
  <c r="I5" i="31"/>
  <c r="N12" i="8" s="1"/>
  <c r="I4" i="31"/>
  <c r="I3" i="31"/>
  <c r="N10" i="8" s="1"/>
  <c r="I2" i="31"/>
  <c r="N9" i="8" s="1"/>
  <c r="K10" i="34"/>
  <c r="O17" i="8" s="1"/>
  <c r="K8" i="34"/>
  <c r="O15" i="8" s="1"/>
  <c r="K7" i="34"/>
  <c r="O14" i="8" s="1"/>
  <c r="K6" i="34"/>
  <c r="O13" i="8" s="1"/>
  <c r="K5" i="34"/>
  <c r="O12" i="8" s="1"/>
  <c r="K4" i="34"/>
  <c r="O11" i="8" s="1"/>
  <c r="K2" i="34"/>
  <c r="C40" i="21"/>
  <c r="C39" i="21"/>
  <c r="C38" i="23"/>
  <c r="C37" i="23"/>
  <c r="I17" i="8"/>
  <c r="O16" i="8"/>
  <c r="M16" i="8"/>
  <c r="J16" i="8"/>
  <c r="L15" i="8"/>
  <c r="K14" i="8"/>
  <c r="F14" i="8"/>
  <c r="F18" i="8" s="1"/>
  <c r="D14" i="8"/>
  <c r="D18" i="8" s="1"/>
  <c r="C14" i="8"/>
  <c r="C18" i="8" s="1"/>
  <c r="B14" i="8"/>
  <c r="B18" i="8" s="1"/>
  <c r="K13" i="8"/>
  <c r="I13" i="8"/>
  <c r="F13" i="8"/>
  <c r="E13" i="8"/>
  <c r="D13" i="8"/>
  <c r="C13" i="8"/>
  <c r="B13" i="8"/>
  <c r="D12" i="8"/>
  <c r="C12" i="8"/>
  <c r="B12" i="8"/>
  <c r="M11" i="8"/>
  <c r="J11" i="8"/>
  <c r="F11" i="8"/>
  <c r="E11" i="8"/>
  <c r="D11" i="8"/>
  <c r="C11" i="8"/>
  <c r="M10" i="8"/>
  <c r="K10" i="8"/>
  <c r="J10" i="8"/>
  <c r="I10" i="8"/>
  <c r="E10" i="8"/>
  <c r="D10" i="8"/>
  <c r="C10" i="8"/>
  <c r="L9" i="8"/>
  <c r="K9" i="8"/>
  <c r="J9" i="8"/>
  <c r="I9" i="8"/>
  <c r="F9" i="8"/>
  <c r="E9" i="8"/>
  <c r="D9" i="8"/>
  <c r="I17" i="4" l="1"/>
  <c r="I18" i="8"/>
  <c r="C9" i="8"/>
  <c r="C20" i="8" s="1"/>
  <c r="D19" i="8"/>
  <c r="I19" i="9"/>
  <c r="I17" i="5"/>
  <c r="D20" i="8"/>
  <c r="E20" i="8"/>
  <c r="E19" i="8"/>
  <c r="F19" i="8"/>
  <c r="I18" i="6"/>
  <c r="F20" i="8"/>
  <c r="I20" i="8"/>
  <c r="I19" i="8"/>
  <c r="H18" i="8"/>
  <c r="I18" i="3"/>
  <c r="C19" i="8"/>
  <c r="H19" i="8"/>
  <c r="L19" i="8"/>
  <c r="L18" i="8"/>
  <c r="M20" i="8"/>
  <c r="B20" i="8"/>
  <c r="J20" i="25"/>
  <c r="I20" i="22"/>
  <c r="I19" i="1"/>
  <c r="K20" i="8"/>
  <c r="K19" i="8"/>
  <c r="B19" i="8"/>
  <c r="M18" i="8"/>
  <c r="O19" i="8"/>
  <c r="K11" i="34"/>
  <c r="O9" i="8"/>
  <c r="O20" i="8" s="1"/>
  <c r="O18" i="8"/>
  <c r="H9" i="8"/>
  <c r="H20" i="8" s="1"/>
  <c r="I18" i="2"/>
  <c r="G19" i="8"/>
  <c r="G9" i="8"/>
  <c r="G20" i="8" s="1"/>
  <c r="L20" i="8"/>
  <c r="K18" i="8"/>
  <c r="J18" i="8"/>
  <c r="I20" i="20"/>
  <c r="J19" i="8"/>
  <c r="J20" i="8"/>
  <c r="M19" i="8"/>
  <c r="J21" i="30"/>
  <c r="N18" i="8"/>
  <c r="L11" i="31"/>
  <c r="N11" i="8"/>
  <c r="N19" i="8" s="1"/>
  <c r="L10" i="31"/>
  <c r="I12" i="31"/>
  <c r="N20" i="8" l="1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comments2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</commentList>
</comments>
</file>

<file path=xl/comments3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</commentList>
</comments>
</file>

<file path=xl/sharedStrings.xml><?xml version="1.0" encoding="utf-8"?>
<sst xmlns="http://schemas.openxmlformats.org/spreadsheetml/2006/main" count="12685" uniqueCount="4371">
  <si>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</si>
  <si>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</si>
  <si>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</si>
  <si>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</si>
  <si>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</si>
  <si>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</si>
  <si>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</si>
  <si>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</si>
  <si>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</si>
  <si>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</si>
  <si>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</si>
  <si>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</si>
  <si>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</si>
  <si>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</si>
  <si>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</si>
  <si>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</si>
  <si>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</si>
  <si>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</si>
  <si>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</si>
  <si>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</si>
  <si>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</si>
  <si>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</si>
  <si>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</si>
  <si>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</si>
  <si>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</si>
  <si>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</si>
  <si>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</si>
  <si>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</si>
  <si>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</si>
  <si>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</si>
  <si>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</si>
  <si>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</si>
  <si>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</si>
  <si>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</si>
  <si>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</si>
  <si>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</si>
  <si>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</si>
  <si>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</si>
  <si>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</si>
  <si>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</si>
  <si>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</si>
  <si>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</si>
  <si>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</si>
  <si>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</si>
  <si>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</si>
  <si>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</si>
  <si>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</si>
  <si>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</si>
  <si>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</si>
  <si>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</si>
  <si>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</si>
  <si>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</si>
  <si>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</si>
  <si>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</si>
  <si>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</si>
  <si>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</si>
  <si>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</si>
  <si>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</si>
  <si>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</si>
  <si>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</si>
  <si>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</si>
  <si>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</si>
  <si>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</si>
  <si>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</si>
  <si>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</si>
  <si>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</si>
  <si>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</si>
  <si>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</si>
  <si>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</si>
  <si>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</si>
  <si>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</si>
  <si>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</si>
  <si>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</si>
  <si>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</si>
  <si>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</si>
  <si>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</si>
  <si>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</si>
  <si>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</si>
  <si>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</si>
  <si>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</si>
  <si>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</si>
  <si>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</si>
  <si>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</si>
  <si>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</si>
  <si>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</si>
  <si>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</si>
  <si>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</si>
  <si>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</si>
  <si>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</si>
  <si>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</si>
  <si>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</si>
  <si>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</si>
  <si>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</si>
  <si>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</si>
  <si>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</si>
  <si>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</si>
  <si>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</si>
  <si>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</si>
  <si>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</si>
  <si>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</si>
  <si>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</si>
  <si>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</si>
  <si>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</si>
  <si>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</si>
  <si>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</si>
  <si>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</si>
  <si>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</si>
  <si>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</si>
  <si>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</si>
  <si>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</si>
  <si>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</si>
  <si>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</si>
  <si>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</si>
  <si>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</si>
  <si>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</si>
  <si>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</si>
  <si>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</si>
  <si>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</si>
  <si>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</si>
  <si>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</si>
  <si>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</si>
  <si>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</si>
  <si>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</si>
  <si>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</si>
  <si>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</si>
  <si>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</si>
  <si>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</si>
  <si>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</si>
  <si>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</si>
  <si>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</si>
  <si>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</si>
  <si>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</si>
  <si>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</si>
  <si>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</si>
  <si>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</si>
  <si>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</si>
  <si>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</si>
  <si>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</si>
  <si>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</si>
  <si>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</si>
  <si>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</si>
  <si>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</si>
  <si>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</si>
  <si>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</si>
  <si>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</si>
  <si>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</si>
  <si>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</si>
  <si>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</si>
  <si>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</si>
  <si>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</si>
  <si>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</si>
  <si>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</si>
  <si>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</si>
  <si>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</si>
  <si>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</si>
  <si>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</si>
  <si>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</si>
  <si>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</si>
  <si>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</si>
  <si>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</si>
  <si>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</si>
  <si>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</si>
  <si>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</si>
  <si>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</si>
  <si>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</si>
  <si>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</si>
  <si>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</si>
  <si>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</si>
  <si>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</si>
  <si>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</si>
  <si>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</si>
  <si>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</si>
  <si>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</si>
  <si>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</si>
  <si>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</si>
  <si>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</si>
  <si>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</si>
  <si>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</si>
  <si>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</si>
  <si>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</si>
  <si>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</si>
  <si>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</si>
  <si>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</si>
  <si>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</si>
  <si>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</si>
  <si>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</si>
  <si>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</si>
  <si>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</si>
  <si>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</si>
  <si>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</si>
  <si>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</si>
  <si>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</si>
  <si>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</si>
  <si>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</si>
  <si>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</si>
  <si>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</si>
  <si>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</si>
  <si>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</si>
  <si>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</si>
  <si>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</si>
  <si>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</si>
  <si>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</si>
  <si>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</si>
  <si>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</si>
  <si>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</si>
  <si>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</si>
  <si>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</si>
  <si>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</si>
  <si>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</si>
  <si>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</si>
  <si>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</si>
  <si>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</si>
  <si>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</si>
  <si>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</si>
  <si>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</si>
  <si>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</si>
  <si>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</si>
  <si>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</si>
  <si>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</si>
  <si>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</si>
  <si>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</si>
  <si>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</si>
  <si>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</si>
  <si>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</si>
  <si>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</si>
  <si>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</si>
  <si>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</si>
  <si>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</si>
  <si>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</si>
  <si>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</si>
  <si>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</si>
  <si>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</si>
  <si>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</si>
  <si>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</si>
  <si>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</si>
  <si>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</si>
  <si>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</si>
  <si>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</si>
  <si>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</si>
  <si>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</si>
  <si>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</si>
  <si>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</si>
  <si>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</si>
  <si>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</si>
  <si>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</si>
  <si>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</si>
  <si>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</si>
  <si>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</si>
  <si>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</si>
  <si>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</si>
  <si>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</si>
  <si>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</si>
  <si>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</si>
  <si>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</si>
  <si>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</si>
  <si>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</si>
  <si>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</si>
  <si>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</si>
  <si>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</si>
  <si>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</si>
  <si>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</si>
  <si>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</si>
  <si>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</si>
  <si>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</si>
  <si>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</si>
  <si>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</si>
  <si>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</si>
  <si>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</si>
  <si>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</si>
  <si>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</si>
  <si>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</si>
  <si>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</si>
  <si>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</si>
  <si>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</si>
  <si>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</si>
  <si>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</si>
  <si>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</si>
  <si>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</si>
  <si>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</si>
  <si>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</si>
  <si>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</si>
  <si>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</si>
  <si>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</si>
  <si>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</si>
  <si>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</si>
  <si>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</si>
  <si>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</si>
  <si>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</si>
  <si>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</si>
  <si>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</si>
  <si>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</si>
  <si>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</si>
  <si>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</si>
  <si>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</si>
  <si>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</si>
  <si>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</si>
  <si>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</si>
  <si>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</si>
  <si>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</si>
  <si>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</si>
  <si>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</si>
  <si>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</si>
  <si>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</si>
  <si>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</si>
  <si>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</si>
  <si>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</si>
  <si>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</si>
  <si>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</si>
  <si>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</si>
  <si>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</si>
  <si>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</si>
  <si>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</si>
  <si>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</si>
  <si>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</si>
  <si>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</si>
  <si>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</si>
  <si>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</si>
  <si>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</si>
  <si>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</si>
  <si>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</si>
  <si>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</si>
  <si>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</si>
  <si>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</si>
  <si>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</si>
  <si>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</si>
  <si>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</si>
  <si>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</si>
  <si>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</si>
  <si>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</si>
  <si>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</si>
  <si>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</si>
  <si>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</si>
  <si>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</si>
  <si>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</si>
  <si>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</si>
  <si>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</si>
  <si>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</si>
  <si>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</si>
  <si>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</si>
  <si>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</si>
  <si>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</si>
  <si>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</si>
  <si>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</si>
  <si>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</si>
  <si>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</si>
  <si>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</si>
  <si>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</si>
  <si>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</si>
  <si>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</si>
  <si>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</si>
  <si>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</si>
  <si>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</si>
  <si>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</si>
  <si>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</si>
  <si>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</si>
  <si>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</si>
  <si>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</si>
  <si>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</si>
  <si>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</si>
  <si>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</si>
  <si>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</si>
  <si>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</si>
  <si>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</si>
  <si>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</si>
  <si>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</si>
  <si>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</si>
  <si>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</si>
  <si>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</si>
  <si>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</si>
  <si>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</si>
  <si>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</si>
  <si>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</si>
  <si>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</si>
  <si>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</si>
  <si>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</si>
  <si>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</si>
  <si>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</si>
  <si>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</si>
  <si>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</si>
  <si>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</si>
  <si>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</si>
  <si>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</si>
  <si>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</si>
  <si>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</si>
  <si>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</si>
  <si>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</si>
  <si>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</si>
  <si>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</si>
  <si>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</si>
  <si>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</si>
  <si>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</si>
  <si>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</si>
  <si>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</si>
  <si>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</si>
  <si>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</si>
  <si>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</si>
  <si>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</si>
  <si>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</si>
  <si>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</si>
  <si>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</si>
  <si>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</si>
  <si>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</si>
  <si>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</si>
  <si>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</si>
  <si>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</si>
  <si>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</si>
  <si>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</si>
  <si>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</si>
  <si>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</si>
  <si>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</si>
  <si>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</si>
  <si>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</si>
  <si>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</si>
  <si>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</si>
  <si>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</si>
  <si>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</si>
  <si>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</si>
  <si>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</si>
  <si>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</si>
  <si>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</si>
  <si>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</si>
  <si>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</si>
  <si>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</si>
  <si>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</si>
  <si>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</si>
  <si>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</si>
  <si>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</si>
  <si>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</si>
  <si>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</si>
  <si>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</si>
  <si>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</si>
  <si>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</si>
  <si>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</si>
  <si>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</si>
  <si>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</si>
  <si>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</si>
  <si>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</si>
  <si>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</si>
  <si>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</si>
  <si>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</si>
  <si>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</si>
  <si>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</si>
  <si>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</si>
  <si>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</si>
  <si>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</si>
  <si>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</si>
  <si>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</si>
  <si>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</si>
  <si>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</si>
  <si>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</si>
  <si>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</si>
  <si>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</si>
  <si>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</si>
  <si>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</si>
  <si>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</si>
  <si>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</si>
  <si>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</si>
  <si>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</si>
  <si>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</si>
  <si>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</si>
  <si>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</si>
  <si>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</si>
  <si>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</si>
  <si>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</si>
  <si>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</si>
  <si>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</si>
  <si>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</si>
  <si>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</si>
  <si>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</si>
  <si>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</si>
  <si>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</si>
  <si>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</si>
  <si>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</si>
  <si>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</si>
  <si>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</si>
  <si>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</si>
  <si>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</si>
  <si>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</si>
  <si>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</si>
  <si>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</si>
  <si>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</si>
  <si>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</si>
  <si>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</si>
  <si>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</si>
  <si>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</si>
  <si>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</si>
  <si>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</si>
  <si>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</si>
  <si>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</si>
  <si>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</si>
  <si>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</si>
  <si>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</si>
  <si>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</si>
  <si>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</si>
  <si>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</si>
  <si>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</si>
  <si>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</si>
  <si>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</si>
  <si>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</si>
  <si>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</si>
  <si>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</si>
  <si>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</si>
  <si>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</si>
  <si>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</si>
  <si>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</si>
  <si>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</si>
  <si>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</si>
  <si>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</si>
  <si>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</si>
  <si>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</si>
  <si>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</si>
  <si>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</si>
  <si>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</si>
  <si>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</si>
  <si>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</si>
  <si>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</si>
  <si>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</si>
  <si>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</si>
  <si>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</si>
  <si>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</si>
  <si>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</si>
  <si>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</si>
  <si>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</si>
  <si>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</si>
  <si>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</si>
  <si>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</si>
  <si>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</si>
  <si>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</si>
  <si>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</si>
  <si>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</si>
  <si>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</si>
  <si>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</si>
  <si>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</si>
  <si>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</si>
  <si>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</si>
  <si>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</si>
  <si>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</si>
  <si>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</si>
  <si>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</si>
  <si>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</si>
  <si>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</si>
  <si>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</si>
  <si>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</si>
  <si>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</si>
  <si>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</si>
  <si>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</si>
  <si>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</si>
  <si>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</si>
  <si>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</si>
  <si>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</si>
  <si>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</si>
  <si>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</si>
  <si>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</si>
  <si>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</si>
  <si>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</si>
  <si>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</si>
  <si>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</si>
  <si>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</si>
  <si>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</si>
  <si>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</si>
  <si>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</si>
  <si>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</si>
  <si>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</si>
  <si>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</si>
  <si>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</si>
  <si>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</si>
  <si>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</si>
  <si>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</si>
  <si>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</si>
  <si>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</si>
  <si>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</si>
  <si>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</si>
  <si>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</si>
  <si>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</si>
  <si>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</si>
  <si>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</si>
  <si>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</si>
  <si>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</si>
  <si>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</si>
  <si>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</si>
  <si>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</si>
  <si>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</si>
  <si>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</si>
  <si>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</si>
  <si>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</si>
  <si>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</si>
  <si>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</si>
  <si>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</si>
  <si>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</si>
  <si>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</si>
  <si>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</si>
  <si>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</si>
  <si>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</si>
  <si>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</si>
  <si>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Eugenol Metílico + Espinosade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</si>
  <si>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</si>
  <si>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</si>
  <si>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</si>
  <si>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</si>
  <si>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</si>
  <si>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</si>
  <si>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</si>
  <si>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</si>
  <si>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</si>
  <si>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</si>
  <si>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</si>
  <si>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</si>
  <si>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</si>
  <si>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</si>
  <si>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</si>
  <si>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</si>
  <si>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</si>
  <si>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</si>
  <si>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</si>
  <si>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</si>
  <si>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</si>
  <si>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</si>
  <si>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</si>
  <si>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</si>
  <si>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</si>
  <si>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</si>
  <si>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</si>
  <si>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</si>
  <si>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</si>
  <si>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</si>
  <si>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</si>
  <si>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</si>
  <si>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</si>
  <si>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</si>
  <si>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</si>
  <si>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</si>
  <si>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</si>
  <si>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</si>
  <si>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</si>
  <si>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</si>
  <si>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</si>
  <si>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</si>
  <si>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</si>
  <si>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</si>
  <si>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</si>
  <si>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</si>
  <si>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</si>
  <si>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</si>
  <si>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</si>
  <si>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</si>
  <si>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</si>
  <si>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</si>
  <si>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</si>
  <si>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</si>
  <si>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</si>
  <si>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</si>
  <si>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</si>
  <si>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</si>
  <si>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</si>
  <si>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</si>
  <si>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</si>
  <si>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</si>
  <si>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</si>
  <si>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</si>
  <si>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</si>
  <si>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</si>
  <si>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</si>
  <si>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</si>
  <si>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</si>
  <si>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</si>
  <si>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</si>
  <si>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</si>
  <si>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</si>
  <si>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</si>
  <si>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</si>
  <si>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</si>
  <si>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</si>
  <si>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</si>
  <si>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</si>
  <si>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</si>
  <si>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</si>
  <si>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</si>
  <si>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</si>
  <si>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</si>
  <si>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</si>
  <si>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</si>
  <si>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</si>
  <si>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</si>
  <si>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</si>
  <si>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</si>
  <si>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</si>
  <si>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</si>
  <si>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</si>
  <si>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</si>
  <si>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</si>
  <si>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</si>
  <si>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</si>
  <si>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</si>
  <si>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</si>
  <si>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</si>
  <si>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</si>
  <si>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</si>
  <si>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</si>
  <si>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</si>
  <si>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</si>
  <si>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</si>
  <si>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</si>
  <si>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</si>
  <si>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</si>
  <si>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</si>
  <si>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</si>
  <si>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</si>
  <si>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</si>
  <si>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</si>
  <si>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</si>
  <si>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</si>
  <si>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</si>
  <si>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</si>
  <si>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</si>
  <si>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</si>
  <si>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</si>
  <si>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</si>
  <si>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</si>
  <si>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</si>
  <si>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</si>
  <si>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</si>
  <si>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</si>
  <si>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</si>
  <si>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</si>
  <si>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</si>
  <si>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</si>
  <si>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</si>
  <si>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</si>
  <si>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</si>
  <si>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</si>
  <si>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</si>
  <si>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</si>
  <si>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</si>
  <si>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</si>
  <si>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</si>
  <si>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</si>
  <si>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</si>
  <si>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</si>
  <si>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</si>
  <si>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</si>
  <si>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</si>
  <si>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</si>
  <si>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</si>
  <si>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</si>
  <si>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</si>
  <si>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</si>
  <si>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</si>
  <si>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</si>
  <si>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</si>
  <si>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</si>
  <si>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</si>
  <si>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</si>
  <si>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</si>
  <si>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</si>
  <si>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</si>
  <si>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</si>
  <si>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</si>
  <si>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</si>
  <si>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</si>
  <si>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</si>
  <si>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</si>
  <si>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</si>
  <si>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</si>
  <si>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</si>
  <si>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</si>
  <si>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</si>
  <si>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</si>
  <si>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</si>
  <si>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</si>
  <si>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</si>
  <si>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</si>
  <si>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</si>
  <si>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</si>
  <si>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</si>
  <si>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</si>
  <si>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</si>
  <si>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</si>
  <si>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</si>
  <si>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</si>
  <si>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</si>
  <si>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</si>
  <si>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</si>
  <si>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</si>
  <si>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</si>
  <si>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</si>
  <si>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</si>
  <si>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</si>
  <si>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</si>
  <si>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</si>
  <si>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</si>
  <si>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</si>
  <si>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</si>
  <si>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</si>
  <si>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</si>
  <si>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</si>
  <si>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</si>
  <si>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</si>
  <si>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</si>
  <si>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</si>
  <si>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</si>
  <si>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</si>
  <si>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</si>
  <si>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</si>
  <si>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</si>
  <si>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</si>
  <si>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</si>
  <si>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</si>
  <si>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</si>
  <si>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</si>
  <si>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</si>
  <si>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</si>
  <si>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</si>
  <si>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</si>
  <si>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</si>
  <si>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</si>
  <si>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</si>
  <si>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</si>
  <si>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</si>
  <si>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</si>
  <si>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</si>
  <si>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</si>
  <si>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</si>
  <si>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</si>
  <si>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</si>
  <si>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</si>
  <si>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</si>
  <si>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</si>
  <si>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</si>
  <si>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</si>
  <si>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</si>
  <si>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</si>
  <si>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</si>
  <si>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</si>
  <si>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</si>
  <si>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</si>
  <si>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</si>
  <si>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</si>
  <si>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</si>
  <si>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</si>
  <si>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</si>
  <si>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</si>
  <si>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</si>
  <si>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</si>
  <si>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</si>
  <si>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</si>
  <si>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</si>
  <si>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</si>
  <si>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</si>
  <si>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</si>
  <si>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</si>
  <si>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</si>
  <si>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</si>
  <si>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</si>
  <si>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</si>
  <si>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</si>
  <si>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</si>
  <si>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</si>
  <si>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</si>
  <si>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</si>
  <si>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</si>
  <si>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</si>
  <si>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</si>
  <si>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</si>
  <si>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</si>
  <si>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</si>
  <si>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</si>
  <si>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</si>
  <si>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</si>
  <si>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</si>
  <si>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</si>
  <si>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</si>
  <si>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</si>
  <si>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</si>
  <si>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</si>
  <si>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</si>
  <si>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</si>
  <si>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</si>
  <si>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</si>
  <si>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</si>
  <si>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</si>
  <si>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</si>
  <si>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</si>
  <si>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</si>
  <si>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</si>
  <si>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</si>
  <si>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</si>
  <si>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</si>
  <si>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</si>
  <si>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</si>
  <si>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</si>
  <si>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</si>
  <si>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</si>
  <si>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</si>
  <si>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</si>
  <si>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</si>
  <si>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</si>
  <si>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</si>
  <si>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</si>
  <si>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</si>
  <si>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</si>
  <si>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</si>
  <si>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</si>
  <si>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</si>
  <si>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</si>
  <si>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</si>
  <si>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</si>
  <si>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</si>
  <si>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</si>
  <si>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</si>
  <si>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</si>
  <si>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</si>
  <si>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</si>
  <si>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</si>
  <si>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</si>
  <si>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</si>
  <si>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</si>
  <si>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</si>
  <si>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</si>
  <si>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</si>
  <si>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</si>
  <si>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</si>
  <si>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</si>
  <si>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</si>
  <si>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</si>
  <si>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</si>
  <si>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</si>
  <si>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</si>
  <si>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</si>
  <si>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</si>
  <si>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</si>
  <si>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</si>
  <si>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</si>
  <si>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</si>
  <si>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</si>
  <si>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</si>
  <si>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</si>
  <si>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</si>
  <si>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</si>
  <si>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</si>
  <si>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</si>
  <si>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</si>
  <si>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</si>
  <si>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</si>
  <si>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</si>
  <si>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</si>
  <si>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</si>
  <si>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</si>
  <si>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</si>
  <si>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</si>
  <si>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</si>
  <si>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</si>
  <si>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</si>
  <si>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</si>
  <si>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</si>
  <si>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</si>
  <si>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</si>
  <si>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</si>
  <si>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</si>
  <si>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</si>
  <si>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</si>
  <si>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</si>
  <si>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</si>
  <si>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</si>
  <si>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</si>
  <si>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</si>
  <si>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</si>
  <si>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</si>
  <si>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</si>
  <si>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</si>
  <si>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</si>
  <si>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</si>
  <si>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</si>
  <si>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</si>
  <si>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</si>
  <si>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</si>
  <si>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</si>
  <si>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</si>
  <si>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</si>
  <si>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</si>
  <si>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</si>
  <si>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</si>
  <si>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</si>
  <si>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</si>
  <si>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</si>
  <si>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</si>
  <si>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</si>
  <si>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</si>
  <si>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</si>
  <si>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</si>
  <si>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</si>
  <si>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</si>
  <si>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</si>
  <si>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</si>
  <si>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</si>
  <si>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</si>
  <si>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</si>
  <si>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</si>
  <si>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</si>
  <si>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</si>
  <si>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</si>
  <si>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</si>
  <si>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</si>
  <si>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</si>
  <si>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</si>
  <si>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</si>
  <si>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</si>
  <si>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</si>
  <si>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</si>
  <si>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</si>
  <si>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</si>
  <si>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</si>
  <si>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</si>
  <si>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</si>
  <si>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</si>
  <si>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</si>
  <si>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</si>
  <si>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</si>
  <si>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</si>
  <si>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</si>
  <si>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</si>
  <si>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</si>
  <si>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</si>
  <si>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</si>
  <si>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</si>
  <si>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</si>
  <si>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</si>
  <si>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</si>
  <si>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</si>
  <si>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</si>
  <si>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</si>
  <si>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</si>
  <si>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</si>
  <si>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</si>
  <si>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</si>
  <si>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</si>
  <si>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</si>
  <si>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</si>
  <si>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</si>
  <si>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</si>
  <si>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</si>
  <si>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</si>
  <si>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</si>
  <si>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</si>
  <si>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</si>
  <si>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</si>
  <si>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</si>
  <si>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</si>
  <si>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</si>
  <si>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</si>
  <si>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</si>
  <si>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</si>
  <si>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</si>
  <si>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</si>
  <si>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</si>
  <si>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</si>
  <si>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</si>
  <si>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</si>
  <si>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</si>
  <si>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</si>
  <si>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</si>
  <si>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</si>
  <si>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</si>
  <si>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</si>
  <si>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</si>
  <si>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</si>
  <si>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</si>
  <si>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</si>
  <si>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</si>
  <si>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</si>
  <si>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</si>
  <si>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</si>
  <si>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</si>
  <si>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</si>
  <si>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</si>
  <si>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</si>
  <si>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</si>
  <si>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</si>
  <si>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</si>
  <si>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</si>
  <si>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</si>
  <si>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</si>
  <si>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</si>
  <si>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</si>
  <si>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</si>
  <si>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</si>
  <si>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</si>
  <si>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</si>
  <si>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</si>
  <si>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</si>
  <si>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</si>
  <si>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</si>
  <si>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</si>
  <si>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</si>
  <si>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</si>
  <si>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</si>
  <si>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</si>
  <si>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</si>
  <si>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</si>
  <si>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</si>
  <si>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</si>
  <si>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</si>
  <si>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</si>
  <si>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</si>
  <si>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</si>
  <si>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</si>
  <si>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</si>
  <si>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</si>
  <si>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</si>
  <si>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</si>
  <si>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</si>
  <si>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</si>
  <si>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</si>
  <si>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</si>
  <si>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</si>
  <si>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</si>
  <si>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</si>
  <si>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</si>
  <si>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</si>
  <si>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</si>
  <si>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</si>
  <si>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</si>
  <si>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</si>
  <si>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</si>
  <si>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</si>
  <si>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</si>
  <si>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</si>
  <si>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</si>
  <si>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</si>
  <si>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</si>
  <si>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</si>
  <si>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</si>
  <si>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</si>
  <si>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</si>
  <si>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</si>
  <si>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</si>
  <si>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</si>
  <si>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</si>
  <si>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</si>
  <si>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</si>
  <si>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</si>
  <si>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</si>
  <si>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</si>
  <si>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</si>
  <si>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</si>
  <si>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</si>
  <si>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</si>
  <si>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</si>
  <si>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</si>
  <si>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</si>
  <si>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</si>
  <si>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</si>
  <si>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</si>
  <si>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</si>
  <si>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</si>
  <si>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</si>
  <si>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</si>
  <si>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</si>
  <si>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</si>
  <si>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</si>
  <si>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</si>
  <si>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</si>
  <si>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</si>
  <si>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</si>
  <si>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</si>
  <si>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</si>
  <si>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</si>
  <si>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</si>
  <si>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</si>
  <si>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</si>
  <si>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</si>
  <si>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</si>
  <si>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</si>
  <si>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</si>
  <si>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</si>
  <si>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</si>
  <si>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</si>
  <si>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</si>
  <si>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</si>
  <si>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</si>
  <si>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</si>
  <si>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</si>
  <si>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</si>
  <si>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</si>
  <si>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</si>
  <si>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</si>
  <si>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</si>
  <si>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</si>
  <si>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</si>
  <si>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</si>
  <si>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</si>
  <si>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</si>
  <si>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</si>
  <si>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</si>
  <si>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</si>
  <si>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</si>
  <si>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</si>
  <si>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</si>
  <si>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</si>
  <si>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</si>
  <si>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</si>
  <si>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</si>
  <si>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</si>
  <si>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</si>
  <si>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</si>
  <si>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</si>
  <si>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</si>
  <si>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</si>
  <si>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</si>
  <si>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</si>
  <si>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</si>
  <si>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</si>
  <si>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</si>
  <si>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</si>
  <si>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</si>
  <si>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</si>
  <si>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</si>
  <si>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</si>
  <si>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</si>
  <si>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</si>
  <si>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</si>
  <si>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</si>
  <si>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</si>
  <si>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</si>
  <si>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</si>
  <si>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</si>
  <si>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</si>
  <si>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</si>
  <si>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</si>
  <si>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</si>
  <si>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</si>
  <si>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</si>
  <si>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</si>
  <si>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</si>
  <si>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</si>
  <si>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</si>
  <si>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</si>
  <si>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</si>
  <si>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</si>
  <si>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</si>
  <si>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</si>
  <si>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</si>
  <si>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</si>
  <si>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</si>
  <si>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</si>
  <si>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</si>
  <si>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</si>
  <si>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</si>
  <si>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</si>
  <si>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</si>
  <si>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</si>
  <si>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</si>
  <si>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</si>
  <si>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</si>
  <si>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</si>
  <si>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</si>
  <si>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</si>
  <si>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</si>
  <si>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</si>
  <si>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</si>
  <si>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</si>
  <si>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</si>
  <si>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</si>
  <si>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</si>
  <si>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</si>
  <si>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</si>
  <si>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</si>
  <si>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</si>
  <si>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</si>
  <si>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</si>
  <si>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</si>
  <si>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</si>
  <si>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</si>
  <si>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</si>
  <si>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</si>
  <si>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</si>
  <si>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</si>
  <si>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</si>
  <si>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</si>
  <si>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</si>
  <si>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</si>
  <si>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</si>
  <si>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</si>
  <si>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</si>
  <si>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</si>
  <si>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</si>
  <si>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</si>
  <si>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</si>
  <si>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</si>
  <si>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</si>
  <si>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</si>
  <si>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</si>
  <si>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</si>
  <si>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</si>
  <si>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</si>
  <si>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</si>
  <si>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</si>
  <si>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</si>
  <si>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</si>
  <si>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</si>
  <si>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</si>
  <si>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</si>
  <si>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</si>
  <si>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</si>
  <si>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</si>
  <si>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</si>
  <si>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</si>
  <si>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</si>
  <si>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</si>
  <si>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</si>
  <si>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</si>
  <si>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</si>
  <si>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</si>
  <si>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</si>
  <si>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</si>
  <si>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</si>
  <si>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</si>
  <si>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</si>
  <si>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</si>
  <si>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</si>
  <si>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</si>
  <si>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</si>
  <si>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</si>
  <si>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</si>
  <si>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</si>
  <si>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</si>
  <si>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</si>
  <si>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</si>
  <si>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</si>
  <si>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</si>
  <si>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</si>
  <si>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</si>
  <si>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</si>
  <si>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</si>
  <si>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</si>
  <si>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</si>
  <si>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</si>
  <si>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</si>
  <si>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</si>
  <si>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</si>
  <si>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</si>
  <si>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</si>
  <si>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</si>
  <si>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</si>
  <si>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</si>
  <si>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</si>
  <si>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</si>
  <si>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</si>
  <si>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</si>
  <si>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</si>
  <si>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</si>
  <si>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</si>
  <si>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</si>
  <si>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</si>
  <si>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</si>
  <si>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</si>
  <si>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</si>
  <si>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</si>
  <si>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</si>
  <si>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</si>
  <si>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</si>
  <si>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</si>
  <si>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</si>
  <si>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</si>
  <si>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</si>
  <si>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</si>
  <si>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</si>
  <si>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</si>
  <si>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</si>
  <si>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</si>
  <si>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</si>
  <si>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</si>
  <si>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</si>
  <si>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</si>
  <si>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</si>
  <si>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</si>
  <si>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</si>
  <si>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</si>
  <si>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</si>
  <si>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</si>
  <si>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</si>
  <si>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</si>
  <si>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</si>
  <si>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</si>
  <si>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</si>
  <si>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</si>
  <si>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</si>
  <si>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</si>
  <si>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</si>
  <si>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</si>
  <si>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</si>
  <si>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</si>
  <si>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</si>
  <si>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</si>
  <si>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</si>
  <si>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</si>
  <si>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</si>
  <si>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</si>
  <si>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</si>
  <si>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</si>
  <si>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</si>
  <si>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</si>
  <si>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</si>
  <si>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</si>
  <si>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</si>
  <si>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</si>
  <si>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</si>
  <si>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</si>
  <si>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</si>
  <si>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</si>
  <si>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</si>
  <si>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</si>
  <si>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</si>
  <si>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</si>
  <si>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</si>
  <si>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</si>
  <si>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</si>
  <si>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</si>
  <si>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</si>
  <si>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</si>
  <si>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</si>
  <si>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</si>
  <si>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</si>
  <si>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</si>
  <si>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</si>
  <si>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</si>
  <si>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</si>
  <si>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</si>
  <si>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</si>
  <si>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</si>
  <si>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</si>
  <si>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</si>
  <si>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</si>
  <si>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</si>
  <si>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</si>
  <si>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</si>
  <si>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</si>
  <si>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</si>
  <si>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</si>
  <si>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</si>
  <si>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</si>
  <si>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</si>
  <si>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</si>
  <si>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</si>
  <si>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</si>
  <si>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</si>
  <si>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</si>
  <si>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</si>
  <si>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</si>
  <si>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</si>
  <si>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</si>
  <si>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</si>
  <si>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</si>
  <si>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</si>
  <si>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</si>
  <si>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</si>
  <si>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</si>
  <si>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</si>
  <si>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</si>
  <si>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</si>
  <si>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</si>
  <si>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</si>
  <si>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</si>
  <si>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</si>
  <si>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</si>
  <si>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</si>
  <si>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</si>
  <si>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</si>
  <si>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</si>
  <si>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</si>
  <si>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</si>
  <si>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</si>
  <si>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</si>
  <si>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</si>
  <si>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</si>
  <si>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</si>
  <si>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</si>
  <si>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</si>
  <si>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</si>
  <si>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</si>
  <si>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</si>
  <si>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</si>
  <si>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</si>
  <si>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</si>
  <si>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</si>
  <si>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</si>
  <si>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</si>
  <si>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</si>
  <si>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</si>
  <si>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</si>
  <si>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</si>
  <si>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</si>
  <si>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</si>
  <si>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</si>
  <si>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</si>
  <si>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</si>
  <si>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</si>
  <si>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</si>
  <si>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</si>
  <si>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</si>
  <si>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</si>
  <si>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</si>
  <si>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</si>
  <si>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</si>
  <si>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</si>
  <si>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</si>
  <si>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</si>
  <si>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</si>
  <si>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</si>
  <si>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</si>
  <si>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</si>
  <si>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</si>
  <si>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</si>
  <si>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</si>
  <si>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</si>
  <si>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</si>
  <si>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</si>
  <si>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</si>
  <si>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</si>
  <si>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</si>
  <si>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</si>
  <si>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</si>
  <si>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</si>
  <si>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</si>
  <si>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</si>
  <si>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</si>
  <si>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</si>
  <si>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</si>
  <si>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</si>
  <si>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</si>
  <si>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</si>
  <si>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</si>
  <si>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</si>
  <si>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</si>
  <si>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</si>
  <si>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</si>
  <si>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</si>
  <si>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</si>
  <si>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</si>
  <si>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</si>
  <si>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</si>
  <si>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</si>
  <si>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</si>
  <si>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</si>
  <si>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</si>
  <si>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</si>
  <si>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</si>
  <si>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</si>
  <si>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</si>
  <si>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</si>
  <si>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</si>
  <si>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</si>
  <si>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</si>
  <si>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</si>
  <si>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</si>
  <si>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</si>
  <si>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</si>
  <si>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</si>
  <si>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</si>
  <si>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</si>
  <si>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</si>
  <si>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</si>
  <si>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</si>
  <si>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</si>
  <si>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</si>
  <si>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</si>
  <si>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</si>
  <si>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</si>
  <si>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</si>
  <si>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</si>
  <si>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</si>
  <si>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</si>
  <si>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</si>
  <si>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</si>
  <si>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</si>
  <si>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</si>
  <si>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</si>
  <si>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</si>
  <si>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</si>
  <si>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</si>
  <si>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2,4  -D  Ácido Técnico Mil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</si>
  <si>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</si>
  <si>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</si>
  <si>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</si>
  <si>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</si>
  <si>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</si>
  <si>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</si>
  <si>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</si>
  <si>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</si>
  <si>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</si>
  <si>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</si>
  <si>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</si>
  <si>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</si>
  <si>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</si>
  <si>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</si>
  <si>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</si>
  <si>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</si>
  <si>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</si>
  <si>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</si>
  <si>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</si>
  <si>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</si>
  <si>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</si>
  <si>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</si>
  <si>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</si>
  <si>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</si>
  <si>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</si>
  <si>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</si>
  <si>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</si>
  <si>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</si>
  <si>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</si>
  <si>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</si>
  <si>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</si>
  <si>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</si>
  <si>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</si>
  <si>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</si>
  <si>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</si>
  <si>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</si>
  <si>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</si>
  <si>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</si>
  <si>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</si>
  <si>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</si>
  <si>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</si>
  <si>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</si>
  <si>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</si>
  <si>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</si>
  <si>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</si>
  <si>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</si>
  <si>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</si>
  <si>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</si>
  <si>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</si>
  <si>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</si>
  <si>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</si>
  <si>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</si>
  <si>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</si>
  <si>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</si>
  <si>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</si>
  <si>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</si>
  <si>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</si>
  <si>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</si>
  <si>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</si>
  <si>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</si>
  <si>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</si>
  <si>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</si>
  <si>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</si>
  <si>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</si>
  <si>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</si>
  <si>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</si>
  <si>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</si>
  <si>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</si>
  <si>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</si>
  <si>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</si>
  <si>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</si>
  <si>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</si>
  <si>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</si>
  <si>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</si>
  <si>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</si>
  <si>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</si>
  <si>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</si>
  <si>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</si>
  <si>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</si>
  <si>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</si>
  <si>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</si>
  <si>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</si>
  <si>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</si>
  <si>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</si>
  <si>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</si>
  <si>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</si>
  <si>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</si>
  <si>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</si>
  <si>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</si>
  <si>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</si>
  <si>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</si>
  <si>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</si>
  <si>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</si>
  <si>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</si>
  <si>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</si>
  <si>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</si>
  <si>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</si>
  <si>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</si>
  <si>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</si>
  <si>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</si>
  <si>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</si>
  <si>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</si>
  <si>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</si>
  <si>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</si>
  <si>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</si>
  <si>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</si>
  <si>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</si>
  <si>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</si>
  <si>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</si>
  <si>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</si>
  <si>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</si>
  <si>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</si>
  <si>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</si>
  <si>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</si>
  <si>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</si>
  <si>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</si>
  <si>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</si>
  <si>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</si>
  <si>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</si>
  <si>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</si>
  <si>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</si>
  <si>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</si>
  <si>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</si>
  <si>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</si>
  <si>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</si>
  <si>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</si>
  <si>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</si>
  <si>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</si>
  <si>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</si>
  <si>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</si>
  <si>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</si>
  <si>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</si>
  <si>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</si>
  <si>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</si>
  <si>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</si>
  <si>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</si>
  <si>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</si>
  <si>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</si>
  <si>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</si>
  <si>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</si>
  <si>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</si>
  <si>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</si>
  <si>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</si>
  <si>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</si>
  <si>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</si>
  <si>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</si>
  <si>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</si>
  <si>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</si>
  <si>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</si>
  <si>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</si>
  <si>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</si>
  <si>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</si>
  <si>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</si>
  <si>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</si>
  <si>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</si>
  <si>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</si>
  <si>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</si>
  <si>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</si>
  <si>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</si>
  <si>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</si>
  <si>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</si>
  <si>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</si>
  <si>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</si>
  <si>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</si>
  <si>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</si>
  <si>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</si>
  <si>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</si>
  <si>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</si>
  <si>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</si>
  <si>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</si>
  <si>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</si>
  <si>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</si>
  <si>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</si>
  <si>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</si>
  <si>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</si>
  <si>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</si>
  <si>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</si>
  <si>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</si>
  <si>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</si>
  <si>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</si>
  <si>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</si>
  <si>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</si>
  <si>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</si>
  <si>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</si>
  <si>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</si>
  <si>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</si>
  <si>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</si>
  <si>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</si>
  <si>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</si>
  <si>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</si>
  <si>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</si>
  <si>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</si>
  <si>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</si>
  <si>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</si>
  <si>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</si>
  <si>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</si>
  <si>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</si>
  <si>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</si>
  <si>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</si>
  <si>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</si>
  <si>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</si>
  <si>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</si>
  <si>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</si>
  <si>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</si>
  <si>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</si>
  <si>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</si>
  <si>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</si>
  <si>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</si>
  <si>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</si>
  <si>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</si>
  <si>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</si>
  <si>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</si>
  <si>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</si>
  <si>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</si>
  <si>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</si>
  <si>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</si>
  <si>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</si>
  <si>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</si>
  <si>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</si>
  <si>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</si>
  <si>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</si>
  <si>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</si>
  <si>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</si>
  <si>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</si>
  <si>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</si>
  <si>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</si>
  <si>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</si>
  <si>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</si>
  <si>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</si>
  <si>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</si>
  <si>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</si>
  <si>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</si>
  <si>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</si>
  <si>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</si>
  <si>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</si>
  <si>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</si>
  <si>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</si>
  <si>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</si>
  <si>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</si>
  <si>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</si>
  <si>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</si>
  <si>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</si>
  <si>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</si>
  <si>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</si>
  <si>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</si>
  <si>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</si>
  <si>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</si>
  <si>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</si>
  <si>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</si>
  <si>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</si>
  <si>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</si>
  <si>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</si>
  <si>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</si>
  <si>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</si>
  <si>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</si>
  <si>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</si>
  <si>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</si>
  <si>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</si>
  <si>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</si>
  <si>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</si>
  <si>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</si>
  <si>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</si>
  <si>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</si>
  <si>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</si>
  <si>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</si>
  <si>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</si>
  <si>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</si>
  <si>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</si>
  <si>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</si>
  <si>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</si>
  <si>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</si>
  <si>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</si>
  <si>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</si>
  <si>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</si>
  <si>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</si>
  <si>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</si>
  <si>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</si>
  <si>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</si>
  <si>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</si>
  <si>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</si>
  <si>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</si>
  <si>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</si>
  <si>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</si>
  <si>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</si>
  <si>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</si>
  <si>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</si>
  <si>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</si>
  <si>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</si>
  <si>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</si>
  <si>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</si>
  <si>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</si>
  <si>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</si>
  <si>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</si>
  <si>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</si>
  <si>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</si>
  <si>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</si>
  <si>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</si>
  <si>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</si>
  <si>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</si>
  <si>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</si>
  <si>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</si>
  <si>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</si>
  <si>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</si>
  <si>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</si>
  <si>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</si>
  <si>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</si>
  <si>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</si>
  <si>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</si>
  <si>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</si>
  <si>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</si>
  <si>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</si>
  <si>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</si>
  <si>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</si>
  <si>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00113E</t>
  </si>
  <si>
    <t>00213E</t>
  </si>
  <si>
    <t>00313E</t>
  </si>
  <si>
    <t>00413E</t>
  </si>
  <si>
    <t>00513E</t>
  </si>
  <si>
    <t>00613E</t>
  </si>
  <si>
    <t>00713E</t>
  </si>
  <si>
    <t>00813E</t>
  </si>
  <si>
    <t>00913E</t>
  </si>
  <si>
    <t>01013E</t>
  </si>
  <si>
    <t>01113E</t>
  </si>
  <si>
    <t>01213E</t>
  </si>
  <si>
    <t>01313E</t>
  </si>
  <si>
    <t>01413E</t>
  </si>
  <si>
    <t>01513E</t>
  </si>
  <si>
    <t>01613E</t>
  </si>
  <si>
    <t>01713E</t>
  </si>
  <si>
    <t>01813E</t>
  </si>
  <si>
    <t>01913E</t>
  </si>
  <si>
    <t>02013E</t>
  </si>
  <si>
    <t>02113E</t>
  </si>
  <si>
    <t>02213E</t>
  </si>
  <si>
    <t>02313E</t>
  </si>
  <si>
    <t>02413E</t>
  </si>
  <si>
    <t>02513E</t>
  </si>
  <si>
    <t>02613E</t>
  </si>
  <si>
    <t>02713E</t>
  </si>
  <si>
    <t>Gemstar LC</t>
  </si>
  <si>
    <t>Bio Helicoverpa</t>
  </si>
  <si>
    <t>Alvo</t>
  </si>
  <si>
    <t>Data do registro</t>
  </si>
  <si>
    <t>Vencimento</t>
  </si>
  <si>
    <t>BMP 123 (2X WP)</t>
  </si>
  <si>
    <t>BMP 123 (2X WDG)</t>
  </si>
  <si>
    <t>Gemstar</t>
  </si>
  <si>
    <t>HZ - NPV Bio CCAB</t>
  </si>
  <si>
    <t>Iscalure Zea</t>
  </si>
  <si>
    <t>Iscalure Gelatopolon</t>
  </si>
  <si>
    <t>Iscalure Armigera</t>
  </si>
  <si>
    <t>Feromônio Plato Helicoverpa Armigera</t>
  </si>
  <si>
    <t>Able OF</t>
  </si>
  <si>
    <t>Turilav WP</t>
  </si>
  <si>
    <t>BT Control</t>
  </si>
  <si>
    <t>Diplomata</t>
  </si>
  <si>
    <t>Splat GF 120</t>
  </si>
  <si>
    <t>Splat Armigera</t>
  </si>
  <si>
    <t>Avatar</t>
  </si>
  <si>
    <t>Costar</t>
  </si>
  <si>
    <t>Batic</t>
  </si>
  <si>
    <t>Bio Lobesia</t>
  </si>
  <si>
    <t>Splat Botrana</t>
  </si>
  <si>
    <t>Bio Zea</t>
  </si>
  <si>
    <t>Iscalure Botrana</t>
  </si>
  <si>
    <t>Bacillus thuringiensis</t>
  </si>
  <si>
    <t>Feromônio</t>
  </si>
  <si>
    <t>Pherobank Helicoverpa Armigera Lure</t>
  </si>
  <si>
    <t>Matematrix CBW</t>
  </si>
  <si>
    <t>Dermacor</t>
  </si>
  <si>
    <t>Dermacor BR</t>
  </si>
  <si>
    <t>Hz-SNPV CCAB</t>
  </si>
  <si>
    <t>Isca Tecnologia Ltda.</t>
  </si>
  <si>
    <t>Helicoverpa armigera</t>
  </si>
  <si>
    <t>Ato Legal</t>
  </si>
  <si>
    <t>Ato nº 15, 14/03/2013</t>
  </si>
  <si>
    <t>Plato</t>
  </si>
  <si>
    <t>Sipcam UPL</t>
  </si>
  <si>
    <t>Simbiose</t>
  </si>
  <si>
    <t>Iharabrás</t>
  </si>
  <si>
    <t>00114E</t>
  </si>
  <si>
    <t>Helicovex</t>
  </si>
  <si>
    <t>Ceratitis capitata e Anastrepha spp.</t>
  </si>
  <si>
    <t>Ato nº 49, 02/10/2012</t>
  </si>
  <si>
    <t>Able</t>
  </si>
  <si>
    <t>Reg. emergencial</t>
  </si>
  <si>
    <t>Inclusão Emergencial</t>
  </si>
  <si>
    <t>Intrepid 240 SC</t>
  </si>
  <si>
    <t>Metoxifenozida</t>
  </si>
  <si>
    <t>TC soja e algodão</t>
  </si>
  <si>
    <t>Cipermetrina + bifentrina</t>
  </si>
  <si>
    <t>TC algodão e milho</t>
  </si>
  <si>
    <t>Mustang 350 EC</t>
  </si>
  <si>
    <t>TC milho</t>
  </si>
  <si>
    <t>Talstar 100 EC</t>
  </si>
  <si>
    <t>TC algodão e feijão</t>
  </si>
  <si>
    <t>Talismã</t>
  </si>
  <si>
    <t>Bifentrina + carbosulfano</t>
  </si>
  <si>
    <t>TC algodão</t>
  </si>
  <si>
    <t>Tracer</t>
  </si>
  <si>
    <t>TC Algodão e soja</t>
  </si>
  <si>
    <t>Belt</t>
  </si>
  <si>
    <t>Flubendiamida</t>
  </si>
  <si>
    <t>Agree</t>
  </si>
  <si>
    <t>Thuricide</t>
  </si>
  <si>
    <t>Verctor Control</t>
  </si>
  <si>
    <t>Ampligo</t>
  </si>
  <si>
    <t>Lambda cialotrina + clorantraniliprole</t>
  </si>
  <si>
    <t>TC Algodão</t>
  </si>
  <si>
    <t>Pirate</t>
  </si>
  <si>
    <t>Clorfenapir</t>
  </si>
  <si>
    <t>Dipel</t>
  </si>
  <si>
    <t>Clorfluazurom</t>
  </si>
  <si>
    <t>Spyder WP</t>
  </si>
  <si>
    <t>Helymax WP</t>
  </si>
  <si>
    <t>Bac-Control WP</t>
  </si>
  <si>
    <t>Winner Max WP</t>
  </si>
  <si>
    <t>Tarik WP</t>
  </si>
  <si>
    <t>Stregga WP</t>
  </si>
  <si>
    <t>Helistar</t>
  </si>
  <si>
    <t>Helistar Max</t>
  </si>
  <si>
    <t>Ponto Final</t>
  </si>
  <si>
    <t>MITSUI &amp; CO.</t>
  </si>
  <si>
    <t xml:space="preserve">Bthek </t>
  </si>
  <si>
    <t>02813E</t>
  </si>
  <si>
    <t>Lobesia botrana</t>
  </si>
  <si>
    <t>Ato nº 84, 30/10/2013</t>
  </si>
  <si>
    <t>Atabron 50 EC</t>
  </si>
  <si>
    <t>Folheto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</si>
  <si>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</si>
  <si>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</si>
  <si>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</si>
  <si>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</si>
  <si>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</si>
  <si>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</si>
  <si>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</si>
  <si>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</si>
  <si>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</si>
  <si>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</si>
  <si>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</si>
  <si>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</si>
  <si>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</si>
  <si>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</si>
  <si>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</si>
  <si>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</si>
  <si>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</si>
  <si>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</si>
  <si>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</si>
  <si>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</si>
  <si>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</si>
  <si>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</si>
  <si>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</si>
  <si>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</si>
  <si>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</si>
  <si>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</si>
  <si>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</si>
  <si>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</si>
  <si>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</si>
  <si>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</si>
  <si>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</si>
  <si>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</si>
  <si>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00214E</t>
  </si>
  <si>
    <t>00314E</t>
  </si>
  <si>
    <t>00414E</t>
  </si>
  <si>
    <t>00514E</t>
  </si>
  <si>
    <t>00614E</t>
  </si>
  <si>
    <t>00714E</t>
  </si>
  <si>
    <t>00814E</t>
  </si>
  <si>
    <t>00914E</t>
  </si>
  <si>
    <t>01014E</t>
  </si>
  <si>
    <t>01114E</t>
  </si>
  <si>
    <t>Highphos P333</t>
  </si>
  <si>
    <t>Fosfeto de Alumínio</t>
  </si>
  <si>
    <t>Syncrom</t>
  </si>
  <si>
    <t>Expurgo de madeira</t>
  </si>
  <si>
    <t>Ato nº 72, 20/09/2013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</si>
  <si>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</si>
  <si>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</si>
  <si>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</si>
  <si>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</si>
  <si>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</si>
  <si>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</si>
  <si>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</si>
  <si>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</si>
  <si>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</si>
  <si>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</si>
  <si>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</si>
  <si>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</si>
  <si>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</si>
  <si>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</si>
  <si>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</si>
  <si>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</si>
  <si>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</si>
  <si>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</si>
  <si>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</si>
  <si>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</si>
  <si>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</si>
  <si>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</si>
  <si>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</si>
  <si>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</si>
  <si>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</si>
  <si>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</si>
  <si>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</si>
  <si>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</si>
  <si>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</si>
  <si>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</si>
  <si>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</si>
  <si>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</si>
  <si>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</si>
  <si>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</si>
  <si>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</si>
  <si>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</si>
  <si>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</si>
  <si>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</si>
  <si>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</si>
  <si>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</si>
  <si>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</si>
  <si>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</si>
  <si>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</si>
  <si>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</si>
  <si>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</si>
  <si>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</si>
  <si>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01214E</t>
  </si>
  <si>
    <t>01314E</t>
  </si>
  <si>
    <t>01414E</t>
  </si>
  <si>
    <t>01514E</t>
  </si>
  <si>
    <t>01714E</t>
  </si>
  <si>
    <t>01814E</t>
  </si>
  <si>
    <t>01914E</t>
  </si>
  <si>
    <t>01614E</t>
  </si>
  <si>
    <t>02014E</t>
  </si>
  <si>
    <t>02114E</t>
  </si>
  <si>
    <t>02214E</t>
  </si>
  <si>
    <t>02314E</t>
  </si>
  <si>
    <t>02414E</t>
  </si>
  <si>
    <t>02514E</t>
  </si>
  <si>
    <t>Tarik EC</t>
  </si>
  <si>
    <t>Bac-Control EC</t>
  </si>
  <si>
    <t>Helymax EC</t>
  </si>
  <si>
    <t>Winner Max EC</t>
  </si>
  <si>
    <t>Noctovirus Hear Max</t>
  </si>
  <si>
    <t>Noctovirus Alfa Max</t>
  </si>
  <si>
    <t>Spyder EC</t>
  </si>
  <si>
    <t>Best HD</t>
  </si>
  <si>
    <t>Thuricide SC</t>
  </si>
  <si>
    <t>Farroupilha</t>
  </si>
  <si>
    <t>Lepinox WG</t>
  </si>
  <si>
    <t>Gemstar-Max</t>
  </si>
  <si>
    <t>Phosal</t>
  </si>
  <si>
    <t>Noctovirus Alfa</t>
  </si>
  <si>
    <t>Isca</t>
  </si>
  <si>
    <t>Vector Control</t>
  </si>
  <si>
    <t>Stregga EC</t>
  </si>
  <si>
    <t>Ato nº 15, 14/03/2014</t>
  </si>
  <si>
    <t>Ato nº 15, 14/03/2015</t>
  </si>
  <si>
    <t>Ato nº 15, 14/03/2016</t>
  </si>
  <si>
    <t>Ato nº 15, 14/03/2017</t>
  </si>
  <si>
    <t>Ato nº 15, 14/03/2018</t>
  </si>
  <si>
    <t>Ato nº 15, 14/03/2019</t>
  </si>
  <si>
    <t>Ato nº 15, 14/03/2020</t>
  </si>
  <si>
    <t>Ato nº 15, 14/03/2021</t>
  </si>
  <si>
    <t>Ato nº 15, 14/03/2022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</si>
  <si>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</si>
  <si>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</si>
  <si>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</si>
  <si>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</si>
  <si>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</si>
  <si>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</si>
  <si>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</si>
  <si>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</si>
  <si>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</si>
  <si>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</si>
  <si>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</si>
  <si>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</si>
  <si>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</si>
  <si>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</si>
  <si>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</si>
  <si>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</si>
  <si>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</si>
  <si>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</si>
  <si>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</si>
  <si>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</si>
  <si>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</si>
  <si>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</si>
  <si>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</si>
  <si>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</si>
  <si>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</si>
  <si>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</si>
  <si>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</si>
  <si>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</si>
  <si>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</si>
  <si>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</si>
  <si>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</si>
  <si>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</si>
  <si>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</si>
  <si>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</si>
  <si>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</si>
  <si>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</si>
  <si>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</si>
  <si>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</si>
  <si>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</si>
  <si>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</si>
  <si>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</si>
  <si>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</si>
  <si>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</si>
  <si>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</si>
  <si>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</si>
  <si>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</si>
  <si>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</si>
  <si>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</si>
  <si>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</si>
  <si>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</si>
  <si>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</si>
  <si>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</si>
  <si>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</si>
  <si>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</si>
  <si>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</si>
  <si>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</si>
  <si>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</si>
  <si>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</si>
  <si>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</si>
  <si>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</si>
  <si>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</si>
  <si>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</si>
  <si>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</si>
  <si>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</si>
  <si>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</si>
  <si>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</si>
  <si>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</si>
  <si>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</si>
  <si>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</si>
  <si>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</si>
  <si>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</si>
  <si>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</si>
  <si>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</si>
  <si>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</si>
  <si>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</si>
  <si>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</si>
  <si>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</si>
  <si>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</si>
  <si>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</si>
  <si>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</si>
  <si>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</si>
  <si>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</si>
  <si>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</si>
  <si>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</si>
  <si>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</si>
  <si>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</si>
  <si>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</si>
  <si>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</si>
  <si>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</si>
  <si>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</si>
  <si>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</si>
  <si>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</si>
  <si>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</si>
  <si>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</si>
  <si>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</si>
  <si>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</si>
  <si>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</si>
  <si>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</si>
  <si>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</si>
  <si>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</si>
  <si>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</si>
  <si>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</si>
  <si>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</si>
  <si>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</si>
  <si>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</si>
  <si>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</si>
  <si>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</si>
  <si>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</si>
  <si>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</si>
  <si>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</si>
  <si>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</si>
  <si>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</si>
  <si>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</si>
  <si>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</si>
  <si>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</si>
  <si>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</si>
  <si>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</si>
  <si>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</si>
  <si>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</si>
  <si>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</si>
  <si>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</si>
  <si>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</si>
  <si>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</si>
  <si>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</si>
  <si>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</si>
  <si>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</si>
  <si>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</si>
  <si>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</si>
  <si>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</si>
  <si>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</si>
  <si>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</si>
  <si>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</si>
  <si>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</si>
  <si>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</si>
  <si>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</si>
  <si>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</si>
  <si>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</si>
  <si>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</si>
  <si>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</si>
  <si>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</si>
  <si>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</si>
  <si>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</si>
  <si>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</si>
  <si>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</si>
  <si>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</si>
  <si>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</si>
  <si>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</si>
  <si>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</si>
  <si>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</si>
  <si>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</si>
  <si>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</si>
  <si>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</si>
  <si>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</si>
  <si>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</si>
  <si>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</si>
  <si>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</si>
  <si>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</si>
  <si>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</si>
  <si>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</si>
  <si>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</si>
  <si>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</si>
  <si>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</si>
  <si>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</si>
  <si>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</si>
  <si>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</si>
  <si>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</si>
  <si>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</si>
  <si>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</si>
  <si>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</si>
  <si>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</si>
  <si>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</si>
  <si>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</si>
  <si>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</si>
  <si>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</si>
  <si>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</si>
  <si>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</si>
  <si>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</si>
  <si>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</si>
  <si>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</si>
  <si>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</si>
  <si>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</si>
  <si>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</si>
  <si>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</si>
  <si>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</si>
  <si>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</si>
  <si>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</si>
  <si>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</si>
  <si>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</si>
  <si>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</si>
  <si>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</si>
  <si>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</si>
  <si>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</si>
  <si>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</si>
  <si>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</si>
  <si>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</si>
  <si>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</si>
  <si>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</si>
  <si>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</si>
  <si>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</si>
  <si>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</si>
  <si>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</si>
  <si>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</si>
  <si>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</si>
  <si>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</si>
  <si>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</si>
  <si>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</si>
  <si>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</si>
  <si>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</si>
  <si>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</si>
  <si>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</si>
  <si>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</si>
  <si>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</si>
  <si>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</si>
  <si>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</si>
  <si>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</si>
  <si>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</si>
  <si>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</si>
  <si>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</si>
  <si>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</si>
  <si>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</si>
  <si>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</si>
  <si>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</si>
  <si>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</si>
  <si>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Emergencial Químico</t>
  </si>
  <si>
    <t>Emergencial Biológico</t>
  </si>
  <si>
    <t>Q/B</t>
  </si>
  <si>
    <t>B</t>
  </si>
  <si>
    <t>Q</t>
  </si>
  <si>
    <t>18/03/2016*</t>
  </si>
  <si>
    <t>*Instrução Normativa nº 3, de 18 de março de 2015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</si>
  <si>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</si>
  <si>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</si>
  <si>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</si>
  <si>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</si>
  <si>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</si>
  <si>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</si>
  <si>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</si>
  <si>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</si>
  <si>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</si>
  <si>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</si>
  <si>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</si>
  <si>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</si>
  <si>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</si>
  <si>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</si>
  <si>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</si>
  <si>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</si>
  <si>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</si>
  <si>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</si>
  <si>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</si>
  <si>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</si>
  <si>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</si>
  <si>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</si>
  <si>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</si>
  <si>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</si>
  <si>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</si>
  <si>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</si>
  <si>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</si>
  <si>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</si>
  <si>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</si>
  <si>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</si>
  <si>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</si>
  <si>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</si>
  <si>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</si>
  <si>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</si>
  <si>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</si>
  <si>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</si>
  <si>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</si>
  <si>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</si>
  <si>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</si>
  <si>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</si>
  <si>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</si>
  <si>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</si>
  <si>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</si>
  <si>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</si>
  <si>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</si>
  <si>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</si>
  <si>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</si>
  <si>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</si>
  <si>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</si>
  <si>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</si>
  <si>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</si>
  <si>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</si>
  <si>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</si>
  <si>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</si>
  <si>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</si>
  <si>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</si>
  <si>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</si>
  <si>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</si>
  <si>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</si>
  <si>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</si>
  <si>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</si>
  <si>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</si>
  <si>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</si>
  <si>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</si>
  <si>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</si>
  <si>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</si>
  <si>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</si>
  <si>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</si>
  <si>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</si>
  <si>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</si>
  <si>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</si>
  <si>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</si>
  <si>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</si>
  <si>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</si>
  <si>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</si>
  <si>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</si>
  <si>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</si>
  <si>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</si>
  <si>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</si>
  <si>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</si>
  <si>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</si>
  <si>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</si>
  <si>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</si>
  <si>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</si>
  <si>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</si>
  <si>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</si>
  <si>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</si>
  <si>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</si>
  <si>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</si>
  <si>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</si>
  <si>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</si>
  <si>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</si>
  <si>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</si>
  <si>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</si>
  <si>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</si>
  <si>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</si>
  <si>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</si>
  <si>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</si>
  <si>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</si>
  <si>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</si>
  <si>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</si>
  <si>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</si>
  <si>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</si>
  <si>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</si>
  <si>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</si>
  <si>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</si>
  <si>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</si>
  <si>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</si>
  <si>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</si>
  <si>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</si>
  <si>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</si>
  <si>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</si>
  <si>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</si>
  <si>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</si>
  <si>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</si>
  <si>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</si>
  <si>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</si>
  <si>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</si>
  <si>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</si>
  <si>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</si>
  <si>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</si>
  <si>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</si>
  <si>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</si>
  <si>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</si>
  <si>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</si>
  <si>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</si>
  <si>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</si>
  <si>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</si>
  <si>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</si>
  <si>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</si>
  <si>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</si>
  <si>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</si>
  <si>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</si>
  <si>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</si>
  <si>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</si>
  <si>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</si>
  <si>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</si>
  <si>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</si>
  <si>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</si>
  <si>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</si>
  <si>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</si>
  <si>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</si>
  <si>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</si>
  <si>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</si>
  <si>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</si>
  <si>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</si>
  <si>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</si>
  <si>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</si>
  <si>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</si>
  <si>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</si>
  <si>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</si>
  <si>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</si>
  <si>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</si>
  <si>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</si>
  <si>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</si>
  <si>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</si>
  <si>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</si>
  <si>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</si>
  <si>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</si>
  <si>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</si>
  <si>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</si>
  <si>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</si>
  <si>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</si>
  <si>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</si>
  <si>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</si>
  <si>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</si>
  <si>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</si>
  <si>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</si>
  <si>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</si>
  <si>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</si>
  <si>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</si>
  <si>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</si>
  <si>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</si>
  <si>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</si>
  <si>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</si>
  <si>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</si>
  <si>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</si>
  <si>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</si>
  <si>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</si>
  <si>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</si>
  <si>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</si>
  <si>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</si>
  <si>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</si>
  <si>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</si>
  <si>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</si>
  <si>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</si>
  <si>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</si>
  <si>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</si>
  <si>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</si>
  <si>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</si>
  <si>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</si>
  <si>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</si>
  <si>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</si>
  <si>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</si>
  <si>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</si>
  <si>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</si>
  <si>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</si>
  <si>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</si>
  <si>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</si>
  <si>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</si>
  <si>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</si>
  <si>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</si>
  <si>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</si>
  <si>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</si>
  <si>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</si>
  <si>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</si>
  <si>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</si>
  <si>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</si>
  <si>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</si>
  <si>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</si>
  <si>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</si>
  <si>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</si>
  <si>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</si>
  <si>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</si>
  <si>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</si>
  <si>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</si>
  <si>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</si>
  <si>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</si>
  <si>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</si>
  <si>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</si>
  <si>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</si>
  <si>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</si>
  <si>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</si>
  <si>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</si>
  <si>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</si>
  <si>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</si>
  <si>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</si>
  <si>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</si>
  <si>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</si>
  <si>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</si>
  <si>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</si>
  <si>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</si>
  <si>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</si>
  <si>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</si>
  <si>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</si>
  <si>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</si>
  <si>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</si>
  <si>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</si>
  <si>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</si>
  <si>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</si>
  <si>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</si>
  <si>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</si>
  <si>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</si>
  <si>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</si>
  <si>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</si>
  <si>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</si>
  <si>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</si>
  <si>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</si>
  <si>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</si>
  <si>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</si>
  <si>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</si>
  <si>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</si>
  <si>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</si>
  <si>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</si>
  <si>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</si>
  <si>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</si>
  <si>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</si>
  <si>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</si>
  <si>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</si>
  <si>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</si>
  <si>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</si>
  <si>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</si>
  <si>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</si>
  <si>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</si>
  <si>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</si>
  <si>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</si>
  <si>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</si>
  <si>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</si>
  <si>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</si>
  <si>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</si>
  <si>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</si>
  <si>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</si>
  <si>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</si>
  <si>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</si>
  <si>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</si>
  <si>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</si>
  <si>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</si>
  <si>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</si>
  <si>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</si>
  <si>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</si>
  <si>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</si>
  <si>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</si>
  <si>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</si>
  <si>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</si>
  <si>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</si>
  <si>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</si>
  <si>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</si>
  <si>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</si>
  <si>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</si>
  <si>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</si>
  <si>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</si>
  <si>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</si>
  <si>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</si>
  <si>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</si>
  <si>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</si>
  <si>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</si>
  <si>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</si>
  <si>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</si>
  <si>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</si>
  <si>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</si>
  <si>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</si>
  <si>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</si>
  <si>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</si>
  <si>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</si>
  <si>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</si>
  <si>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</si>
  <si>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</si>
  <si>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</si>
  <si>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</si>
  <si>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</si>
  <si>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</si>
  <si>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</si>
  <si>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</si>
  <si>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</si>
  <si>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</si>
  <si>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</si>
  <si>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</si>
  <si>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</si>
  <si>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</si>
  <si>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</si>
  <si>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</si>
  <si>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</si>
  <si>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</si>
  <si>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</si>
  <si>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</si>
  <si>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</si>
  <si>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</si>
  <si>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</si>
  <si>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</si>
  <si>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</si>
  <si>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</si>
  <si>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</si>
  <si>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</si>
  <si>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</si>
  <si>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</si>
  <si>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</si>
  <si>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</si>
  <si>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</si>
  <si>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</si>
  <si>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</si>
  <si>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</si>
  <si>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</si>
  <si>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</si>
  <si>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</si>
  <si>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</si>
  <si>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</si>
  <si>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</si>
  <si>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</si>
  <si>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</si>
  <si>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</si>
  <si>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</si>
  <si>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</si>
  <si>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</si>
  <si>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</si>
  <si>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</si>
  <si>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</si>
  <si>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</si>
  <si>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</si>
  <si>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</si>
  <si>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</si>
  <si>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</si>
  <si>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</si>
  <si>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</si>
  <si>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</si>
  <si>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</si>
  <si>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</si>
  <si>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</si>
  <si>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</si>
  <si>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</si>
  <si>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</si>
  <si>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</si>
  <si>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</si>
  <si>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</si>
  <si>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</si>
  <si>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</si>
  <si>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</si>
  <si>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</si>
  <si>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</si>
  <si>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</si>
  <si>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</si>
  <si>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</si>
  <si>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</si>
  <si>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</si>
  <si>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</si>
  <si>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</si>
  <si>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</si>
  <si>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</si>
  <si>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</si>
  <si>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</si>
  <si>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</si>
  <si>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</si>
  <si>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</si>
  <si>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</si>
  <si>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</si>
  <si>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</si>
  <si>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</si>
  <si>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</si>
  <si>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</si>
  <si>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</si>
  <si>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</si>
  <si>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</si>
  <si>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</si>
  <si>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</si>
  <si>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</si>
  <si>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</si>
  <si>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</si>
  <si>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</si>
  <si>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</si>
  <si>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</si>
  <si>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</si>
  <si>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</si>
  <si>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</si>
  <si>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</si>
  <si>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</si>
  <si>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</si>
  <si>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</si>
  <si>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</si>
  <si>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</si>
  <si>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</si>
  <si>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</si>
  <si>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</si>
  <si>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</si>
  <si>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</si>
  <si>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</si>
  <si>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</si>
  <si>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</si>
  <si>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</si>
  <si>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</si>
  <si>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</si>
  <si>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</si>
  <si>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</si>
  <si>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</si>
  <si>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</si>
  <si>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</si>
  <si>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</si>
  <si>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</si>
  <si>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</si>
  <si>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</si>
  <si>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</si>
  <si>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</si>
  <si>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</si>
  <si>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</si>
  <si>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</si>
  <si>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</si>
  <si>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</si>
  <si>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</si>
  <si>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</si>
  <si>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</si>
  <si>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</si>
  <si>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</si>
  <si>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</si>
  <si>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</si>
  <si>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</si>
  <si>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</si>
  <si>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</si>
  <si>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</si>
  <si>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</si>
  <si>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</si>
  <si>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</si>
  <si>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</si>
  <si>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</si>
  <si>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</si>
  <si>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</si>
  <si>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</si>
  <si>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</si>
  <si>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</si>
  <si>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</si>
  <si>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</si>
  <si>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</si>
  <si>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</si>
  <si>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</si>
  <si>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</si>
  <si>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</si>
  <si>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</si>
  <si>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</si>
  <si>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</si>
  <si>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</si>
  <si>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</si>
  <si>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</si>
  <si>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</si>
  <si>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</si>
  <si>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</si>
  <si>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</si>
  <si>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</si>
  <si>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</si>
  <si>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</si>
  <si>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</si>
  <si>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</si>
  <si>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</si>
  <si>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</si>
  <si>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</si>
  <si>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</si>
  <si>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</si>
  <si>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</si>
  <si>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</si>
  <si>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</si>
  <si>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</si>
  <si>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</si>
  <si>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</si>
  <si>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</si>
  <si>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</si>
  <si>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</si>
  <si>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</si>
  <si>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</si>
  <si>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</si>
  <si>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</si>
  <si>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</si>
  <si>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</si>
  <si>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</si>
  <si>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</si>
  <si>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</si>
  <si>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</si>
  <si>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</si>
  <si>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</si>
  <si>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</si>
  <si>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</si>
  <si>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</si>
  <si>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</si>
  <si>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</si>
  <si>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</si>
  <si>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</si>
  <si>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</si>
  <si>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</si>
  <si>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</si>
  <si>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</si>
  <si>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</si>
  <si>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</si>
  <si>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</si>
  <si>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</si>
  <si>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</si>
  <si>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</si>
  <si>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</si>
  <si>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</si>
  <si>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</si>
  <si>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</si>
  <si>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</si>
  <si>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</si>
  <si>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</si>
  <si>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</si>
  <si>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</si>
  <si>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</si>
  <si>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</si>
  <si>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</si>
  <si>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</si>
  <si>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</si>
  <si>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</si>
  <si>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</si>
  <si>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</si>
  <si>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</si>
  <si>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</si>
  <si>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</si>
  <si>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</si>
  <si>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</si>
  <si>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</si>
  <si>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</si>
  <si>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</si>
  <si>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</si>
  <si>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</si>
  <si>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</si>
  <si>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</si>
  <si>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</si>
  <si>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</si>
  <si>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</si>
  <si>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</si>
  <si>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</si>
  <si>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</si>
  <si>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</si>
  <si>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</si>
  <si>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</si>
  <si>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</si>
  <si>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</si>
  <si>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</si>
  <si>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</si>
  <si>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</si>
  <si>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</si>
  <si>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</si>
  <si>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</si>
  <si>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</si>
  <si>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</si>
  <si>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</si>
  <si>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</si>
  <si>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</si>
  <si>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</si>
  <si>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</si>
  <si>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</si>
  <si>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</si>
  <si>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</si>
  <si>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</si>
  <si>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</si>
  <si>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</si>
  <si>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</si>
  <si>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</si>
  <si>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</si>
  <si>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</si>
  <si>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</si>
  <si>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</si>
  <si>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</si>
  <si>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</si>
  <si>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</si>
  <si>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</si>
  <si>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</si>
  <si>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</si>
  <si>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</si>
  <si>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</si>
  <si>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</si>
  <si>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</si>
  <si>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</si>
  <si>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</si>
  <si>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</si>
  <si>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</si>
  <si>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</si>
  <si>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</si>
  <si>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</si>
  <si>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</si>
  <si>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</si>
  <si>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</si>
  <si>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</si>
  <si>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</si>
  <si>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</si>
  <si>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</si>
  <si>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</si>
  <si>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</si>
  <si>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</si>
  <si>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</si>
  <si>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</si>
  <si>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</si>
  <si>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</si>
  <si>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</si>
  <si>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</si>
  <si>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</si>
  <si>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</si>
  <si>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</si>
  <si>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</si>
  <si>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</si>
  <si>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</si>
  <si>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</si>
  <si>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</si>
  <si>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</si>
  <si>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</si>
  <si>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</si>
  <si>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</si>
  <si>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</si>
  <si>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</si>
  <si>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</si>
  <si>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</si>
  <si>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</si>
  <si>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</si>
  <si>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</si>
  <si>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</si>
  <si>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</si>
  <si>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</si>
  <si>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</si>
  <si>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</si>
  <si>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</si>
  <si>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</si>
  <si>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</si>
  <si>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</si>
  <si>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</si>
  <si>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</si>
  <si>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</si>
  <si>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</si>
  <si>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</si>
  <si>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</si>
  <si>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</si>
  <si>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</si>
  <si>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</si>
  <si>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</si>
  <si>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</si>
  <si>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</si>
  <si>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</si>
  <si>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</si>
  <si>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</si>
  <si>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</si>
  <si>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</si>
  <si>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</si>
  <si>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</si>
  <si>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</si>
  <si>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</si>
  <si>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</si>
  <si>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</si>
  <si>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</si>
  <si>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</si>
  <si>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</si>
  <si>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</si>
  <si>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</si>
  <si>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</si>
  <si>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</si>
  <si>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</si>
  <si>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</si>
  <si>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</si>
  <si>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</si>
  <si>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</si>
  <si>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</si>
  <si>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</si>
  <si>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</si>
  <si>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</si>
  <si>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</si>
  <si>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</si>
  <si>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</si>
  <si>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</si>
  <si>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</si>
  <si>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</si>
  <si>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</si>
  <si>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</si>
  <si>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</si>
  <si>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</si>
  <si>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</si>
  <si>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</si>
  <si>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</si>
  <si>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</si>
  <si>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</si>
  <si>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</si>
  <si>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</si>
  <si>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</si>
  <si>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</si>
  <si>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</si>
  <si>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</si>
  <si>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</si>
  <si>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</si>
  <si>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</si>
  <si>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</si>
  <si>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</si>
  <si>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</si>
  <si>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</si>
  <si>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</si>
  <si>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</si>
  <si>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</si>
  <si>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</si>
  <si>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</si>
  <si>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</si>
  <si>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</si>
  <si>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</si>
  <si>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</si>
  <si>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</si>
  <si>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</si>
  <si>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</si>
  <si>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</si>
  <si>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</si>
  <si>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</si>
  <si>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</si>
  <si>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</si>
  <si>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</si>
  <si>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</si>
  <si>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</si>
  <si>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</si>
  <si>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</si>
  <si>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</si>
  <si>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</si>
  <si>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</si>
  <si>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</si>
  <si>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</si>
  <si>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</si>
  <si>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</si>
  <si>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</si>
  <si>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</si>
  <si>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</si>
  <si>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</si>
  <si>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</si>
  <si>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</si>
  <si>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</si>
  <si>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</si>
  <si>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</si>
  <si>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</si>
  <si>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</si>
  <si>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</si>
  <si>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</si>
  <si>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</si>
  <si>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</si>
  <si>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</si>
  <si>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</si>
  <si>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</si>
  <si>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</si>
  <si>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</si>
  <si>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</si>
  <si>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</si>
  <si>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</si>
  <si>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</si>
  <si>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</si>
  <si>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</si>
  <si>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</si>
  <si>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</si>
  <si>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</si>
  <si>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</si>
  <si>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</si>
  <si>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</si>
  <si>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</si>
  <si>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</si>
  <si>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</si>
  <si>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</si>
  <si>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</si>
  <si>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</si>
  <si>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Bio - Produto Formulado Biológico ou Microbiológico</t>
  </si>
  <si>
    <t>Extrato - Produto Formulado a base de Extrato Vegetal</t>
  </si>
  <si>
    <t>Extrato/Org - Produto Formulado a base de Extrato Vegetal, para a Agricultura Orgânica</t>
  </si>
  <si>
    <t>Bio/Org - Produto Formulado Biológico ou Microbiológico,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</si>
  <si>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</si>
  <si>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</si>
  <si>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</si>
  <si>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</si>
  <si>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</si>
  <si>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</si>
  <si>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</si>
  <si>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</si>
  <si>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</si>
  <si>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</si>
  <si>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</si>
  <si>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</si>
  <si>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</si>
  <si>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</si>
  <si>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</si>
  <si>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</si>
  <si>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</si>
  <si>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</si>
  <si>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</si>
  <si>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</si>
  <si>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</si>
  <si>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</si>
  <si>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</si>
  <si>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</si>
  <si>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</si>
  <si>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</si>
  <si>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</si>
  <si>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</si>
  <si>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</si>
  <si>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</si>
  <si>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</si>
  <si>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</si>
  <si>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</si>
  <si>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</si>
  <si>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</si>
  <si>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</si>
  <si>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</si>
  <si>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</si>
  <si>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</si>
  <si>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</si>
  <si>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</si>
  <si>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</si>
  <si>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</si>
  <si>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</si>
  <si>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</si>
  <si>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</si>
  <si>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</si>
  <si>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</si>
  <si>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</si>
  <si>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</si>
  <si>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</si>
  <si>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</si>
  <si>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</si>
  <si>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</si>
  <si>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</si>
  <si>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</si>
  <si>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</si>
  <si>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</si>
  <si>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</si>
  <si>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</si>
  <si>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</si>
  <si>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</si>
  <si>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</si>
  <si>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</si>
  <si>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</si>
  <si>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</si>
  <si>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</si>
  <si>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</si>
  <si>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</si>
  <si>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</si>
  <si>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</si>
  <si>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</si>
  <si>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</si>
  <si>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</si>
  <si>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</si>
  <si>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</si>
  <si>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</si>
  <si>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</si>
  <si>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</si>
  <si>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</si>
  <si>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</si>
  <si>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</si>
  <si>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</si>
  <si>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</si>
  <si>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</si>
  <si>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</si>
  <si>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</si>
  <si>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</si>
  <si>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</si>
  <si>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</si>
  <si>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</si>
  <si>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</si>
  <si>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</si>
  <si>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</si>
  <si>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</si>
  <si>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</si>
  <si>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</si>
  <si>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</si>
  <si>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</si>
  <si>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</si>
  <si>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</si>
  <si>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</si>
  <si>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</si>
  <si>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</si>
  <si>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</si>
  <si>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</si>
  <si>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</si>
  <si>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</si>
  <si>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</si>
  <si>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</si>
  <si>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</si>
  <si>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</si>
  <si>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</si>
  <si>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</si>
  <si>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</si>
  <si>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</si>
  <si>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</si>
  <si>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</si>
  <si>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</si>
  <si>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</si>
  <si>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</si>
  <si>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</si>
  <si>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</si>
  <si>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</si>
  <si>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</si>
  <si>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</si>
  <si>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</si>
  <si>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</si>
  <si>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</si>
  <si>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</si>
  <si>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</si>
  <si>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</si>
  <si>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</si>
  <si>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</si>
  <si>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</si>
  <si>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</si>
  <si>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</si>
  <si>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</si>
  <si>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</si>
  <si>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</si>
  <si>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</si>
  <si>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</si>
  <si>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</si>
  <si>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</si>
  <si>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</si>
  <si>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</si>
  <si>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</si>
  <si>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</si>
  <si>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</si>
  <si>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</si>
  <si>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</si>
  <si>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</si>
  <si>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</si>
  <si>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</si>
  <si>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</si>
  <si>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</si>
  <si>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</si>
  <si>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</si>
  <si>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</si>
  <si>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</si>
  <si>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</si>
  <si>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</si>
  <si>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</si>
  <si>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</si>
  <si>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</si>
  <si>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</si>
  <si>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</si>
  <si>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</si>
  <si>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</si>
  <si>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</si>
  <si>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</si>
  <si>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</si>
  <si>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</si>
  <si>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</si>
  <si>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</si>
  <si>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</si>
  <si>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</si>
  <si>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</si>
  <si>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</si>
  <si>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</si>
  <si>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</si>
  <si>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</si>
  <si>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</si>
  <si>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</si>
  <si>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</si>
  <si>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</si>
  <si>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</si>
  <si>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</si>
  <si>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</si>
  <si>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</si>
  <si>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</si>
  <si>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</si>
  <si>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</si>
  <si>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</si>
  <si>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</si>
  <si>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</si>
  <si>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</si>
  <si>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</si>
  <si>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</si>
  <si>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</si>
  <si>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</si>
  <si>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</si>
  <si>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</si>
  <si>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</si>
  <si>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</si>
  <si>
    <t>Tebuconazol Técnico Adama</t>
  </si>
  <si>
    <t>Topsin 875 WG</t>
  </si>
  <si>
    <t>Acetamiprido Nortox 200 SP</t>
  </si>
  <si>
    <t>Tebutiuron Técnico Nortox</t>
  </si>
  <si>
    <t>Acefato Técnico Adama BR</t>
  </si>
  <si>
    <t>Azoxistrobina Técnico Oxon</t>
  </si>
  <si>
    <t>Azoxystrobin Técnico Bailly</t>
  </si>
  <si>
    <t>Azoxistrobina Técnico SNB</t>
  </si>
  <si>
    <t>Acefato Técnico UPL BR</t>
  </si>
  <si>
    <t>Acefato Técnico CN</t>
  </si>
  <si>
    <t>Glifosato Tradecorp Técnico</t>
  </si>
  <si>
    <t>Tiametoxam Técnico Ouro Fino</t>
  </si>
  <si>
    <t>Aceta</t>
  </si>
  <si>
    <t>Krost 970 WG</t>
  </si>
  <si>
    <t>Natu</t>
  </si>
  <si>
    <t>Tebas</t>
  </si>
  <si>
    <t>Orbis</t>
  </si>
  <si>
    <t>Missil</t>
  </si>
  <si>
    <t>Haloxifope-P-metílico</t>
  </si>
  <si>
    <t>Helmoquate</t>
  </si>
  <si>
    <t>Dibrometo de Diquate</t>
  </si>
  <si>
    <t>Gliforedy</t>
  </si>
  <si>
    <t>Gliforedy Nufarm</t>
  </si>
  <si>
    <t>Glifosato High Load</t>
  </si>
  <si>
    <t>Acetamiprid Nortox</t>
  </si>
  <si>
    <t>Tebutiurom Nufarm 500 SC</t>
  </si>
  <si>
    <t>Acetamiprid Nortox SP</t>
  </si>
  <si>
    <t>Verdict Max</t>
  </si>
  <si>
    <t>Verdict Mays</t>
  </si>
  <si>
    <t>Gallant HL</t>
  </si>
  <si>
    <t>Verdict HL</t>
  </si>
  <si>
    <t>Gallant Mays</t>
  </si>
  <si>
    <t>Gallant Milho</t>
  </si>
  <si>
    <t>Verdict Milho</t>
  </si>
  <si>
    <t>Tebuconazol Técnico Nufarm</t>
  </si>
  <si>
    <t>Lufenuron Técnico SN</t>
  </si>
  <si>
    <t>Lufenurom Técnico SN-Cropchem</t>
  </si>
  <si>
    <t>Lufenuron Técnico Oxon</t>
  </si>
  <si>
    <t>Gallant Max</t>
  </si>
  <si>
    <t>Isoxaflutol Técnico Milenia</t>
  </si>
  <si>
    <t>Isoxaflutol</t>
  </si>
  <si>
    <t>Verdict NF</t>
  </si>
  <si>
    <t>Gallant NF</t>
  </si>
  <si>
    <t>Cotésia Biorganic</t>
  </si>
  <si>
    <t>Bioorganic</t>
  </si>
  <si>
    <t>Piriproxifeno Técnico Cropchem</t>
  </si>
  <si>
    <t>Piriproxifeno</t>
  </si>
  <si>
    <t>Piriproxifem Técnico Alta</t>
  </si>
  <si>
    <t>Piriproxifem Técnico BRA</t>
  </si>
  <si>
    <t>Azoxystrobin TB Técnico Helm</t>
  </si>
  <si>
    <t>Diflubenzurom Técnico Ouro Fino</t>
  </si>
  <si>
    <t>Tebuconazole Técnico Nortox CH</t>
  </si>
  <si>
    <t>Bolero</t>
  </si>
  <si>
    <t>Swing Gold</t>
  </si>
  <si>
    <t>Dimoxistrobina; Epoxiconazol</t>
  </si>
  <si>
    <t>Glifosato Alta 757 SG</t>
  </si>
  <si>
    <t>Insidiomip</t>
  </si>
  <si>
    <t>Lambda-cyhalothrin JF Técnico Helm</t>
  </si>
  <si>
    <t>Lambda-cialotrina Tradecorp Técnico</t>
  </si>
  <si>
    <t>2,4-D Técnico STK</t>
  </si>
  <si>
    <t>Exterminador Bio</t>
  </si>
  <si>
    <t>Yang</t>
  </si>
  <si>
    <t>Fitoneem</t>
  </si>
  <si>
    <t>Dalneem</t>
  </si>
  <si>
    <t>Piriproxifem Técnico UPL</t>
  </si>
  <si>
    <t>Piriproxifen Técnico Adama</t>
  </si>
  <si>
    <t>Fluazinam Técnico Rotam</t>
  </si>
  <si>
    <t>Paclobutrazol Técnico Proplan</t>
  </si>
  <si>
    <t>Piriproxifen Técnico Nortox</t>
  </si>
  <si>
    <t>Piriproxifen Técnico CCAB</t>
  </si>
  <si>
    <t>Cletodim Técnico Alta</t>
  </si>
  <si>
    <t>Kraken 240 EC</t>
  </si>
  <si>
    <t>Azox 250 SC</t>
  </si>
  <si>
    <t>Tebuco Nortox SC</t>
  </si>
  <si>
    <t>Clean Spray</t>
  </si>
  <si>
    <t>Bthek Biotecnologia</t>
  </si>
  <si>
    <t>Fluensulfone Técnico</t>
  </si>
  <si>
    <t>Acetamipride Técnico Genbra</t>
  </si>
  <si>
    <t>Nimitz EC</t>
  </si>
  <si>
    <t>Fluensulfona</t>
  </si>
  <si>
    <t>PFC-Control</t>
  </si>
  <si>
    <t>Tebuco Nortox 430 SC</t>
  </si>
  <si>
    <t>Nimitz</t>
  </si>
  <si>
    <t>Acetamiprid SHCC Técnico</t>
  </si>
  <si>
    <t>Albaugh Agro Brasil</t>
  </si>
  <si>
    <t>Hexazinona 750 Volcano</t>
  </si>
  <si>
    <t>Atrazina Max Nortox</t>
  </si>
  <si>
    <t>Maestro 800 WG</t>
  </si>
  <si>
    <t>Nimitz BR</t>
  </si>
  <si>
    <t>Nimitz TS</t>
  </si>
  <si>
    <t>Simazin Técnico CCAB</t>
  </si>
  <si>
    <t>Simazina</t>
  </si>
  <si>
    <t>Cercobin 875 WG</t>
  </si>
  <si>
    <t>Lufenurom Técnico RI-Cropchem</t>
  </si>
  <si>
    <t>Simazina Técnico Alta</t>
  </si>
  <si>
    <t>Amulet Top</t>
  </si>
  <si>
    <t>Piraclostrobina; Tiofanato-Metílico; Fipronil</t>
  </si>
  <si>
    <t>Revolux</t>
  </si>
  <si>
    <t>Metoxifenozida; Espinetoram</t>
  </si>
  <si>
    <t>Fidele</t>
  </si>
  <si>
    <t>Atrazina 500 SC Rainbow</t>
  </si>
  <si>
    <t>Metomil Técnico Sinon</t>
  </si>
  <si>
    <t>Metomil Técnico Nortox CH</t>
  </si>
  <si>
    <t>Simazina Técnico Rainbow</t>
  </si>
  <si>
    <t>Intrepid Edge</t>
  </si>
  <si>
    <t>Simazina Técnico Adama</t>
  </si>
  <si>
    <t>Metomil Técnico Adama BR</t>
  </si>
  <si>
    <t>2,4-D Tecnico Agroimport</t>
  </si>
  <si>
    <t>Fludioxonil Tecnico Milenia</t>
  </si>
  <si>
    <t>Fludioxonil</t>
  </si>
  <si>
    <t>Delfos Max 430 SC</t>
  </si>
  <si>
    <t>Tibet</t>
  </si>
  <si>
    <t>Linus 200 SP</t>
  </si>
  <si>
    <t>Airone</t>
  </si>
  <si>
    <t>Hidróxido de Cobre; Oxicloreto de Cobre</t>
  </si>
  <si>
    <t>Isagro Brasil</t>
  </si>
  <si>
    <t>Aminopiralide; Picloram; Triclopir-butotílico</t>
  </si>
  <si>
    <t>Dominum XT</t>
  </si>
  <si>
    <t>Planador XT</t>
  </si>
  <si>
    <t>Trueno XT</t>
  </si>
  <si>
    <t>Cartap Técnico Volcano</t>
  </si>
  <si>
    <t>Cartape</t>
  </si>
  <si>
    <t>Picloram Nortox 240 SL</t>
  </si>
  <si>
    <t>Dominum EZ Forestry</t>
  </si>
  <si>
    <t>Atuantt Técnico</t>
  </si>
  <si>
    <t>Triclopyr Tecnico CCAB</t>
  </si>
  <si>
    <t>Triclopir Tecnico Genbra</t>
  </si>
  <si>
    <t>Laboratório de Bio Controle Farroupilha</t>
  </si>
  <si>
    <t>Metry</t>
  </si>
  <si>
    <t>Fipronil Técnico Consagro</t>
  </si>
  <si>
    <t>Mancozeb CCAB 800 WP</t>
  </si>
  <si>
    <t>Sniper</t>
  </si>
  <si>
    <t>Tibet Prime</t>
  </si>
  <si>
    <t>Kroll</t>
  </si>
  <si>
    <t>Cletodim; Quizalofop-P-Etílico</t>
  </si>
  <si>
    <t>Triclopir-butotilico Tecnico Nufarm</t>
  </si>
  <si>
    <t>Cronnos OD</t>
  </si>
  <si>
    <t>Picoxistrobina; Tebuconazol; Mancozebe</t>
  </si>
  <si>
    <t>Picoxistrobina Técnica</t>
  </si>
  <si>
    <t>Banjo</t>
  </si>
  <si>
    <t xml:space="preserve">Ciproconazol Tradecorp Técnico </t>
  </si>
  <si>
    <t>Trop SL</t>
  </si>
  <si>
    <t>Revogar 800 WG</t>
  </si>
  <si>
    <t>Trop 480 SL</t>
  </si>
  <si>
    <t>Ciproconazol Técnico Genbra</t>
  </si>
  <si>
    <t>Convicto</t>
  </si>
  <si>
    <t>Convicto SC</t>
  </si>
  <si>
    <t>Azoxistrobina; Epoxiconazol</t>
  </si>
  <si>
    <t>Sparviero 50</t>
  </si>
  <si>
    <t>Maestro 250 FS</t>
  </si>
  <si>
    <t>Thiodiplus 350 FS</t>
  </si>
  <si>
    <t>Allierbrasil</t>
  </si>
  <si>
    <t>Thiobio 350 SC</t>
  </si>
  <si>
    <t>Zino 750 WG</t>
  </si>
  <si>
    <t>Clariva PN BR</t>
  </si>
  <si>
    <t>Pasteuria nishizawae</t>
  </si>
  <si>
    <t>Soyclean Xtra</t>
  </si>
  <si>
    <t>Greener</t>
  </si>
  <si>
    <t>Station 240 SL</t>
  </si>
  <si>
    <t>Campestre 240 SL</t>
  </si>
  <si>
    <t>Glifosato DVA Agro Técnico</t>
  </si>
  <si>
    <t>Zonic</t>
  </si>
  <si>
    <t>Guerrero</t>
  </si>
  <si>
    <t>Glifomega Técnico</t>
  </si>
  <si>
    <t>Luger</t>
  </si>
  <si>
    <t>Chrysogen</t>
  </si>
  <si>
    <t>AgBiTech</t>
  </si>
  <si>
    <t>Chrysogen CCAB</t>
  </si>
  <si>
    <t>Acefato Técnico SUP</t>
  </si>
  <si>
    <t>Acefato Técnico Biorisk</t>
  </si>
  <si>
    <t>Acefato Técnico Rainbow</t>
  </si>
  <si>
    <t>Cartugen</t>
  </si>
  <si>
    <t>Cartugen CCAB</t>
  </si>
  <si>
    <t>Acefato Técnico AgroImport</t>
  </si>
  <si>
    <t>Acephate Technical</t>
  </si>
  <si>
    <t>Ametrina 500 SC Rainbow</t>
  </si>
  <si>
    <t>Processo N°</t>
  </si>
  <si>
    <t>21000.010010/2011-94</t>
  </si>
  <si>
    <t>21000.042531/2017-04</t>
  </si>
  <si>
    <t>21000.044104/2017-52 </t>
  </si>
  <si>
    <t>21000.036239/2017-44 </t>
  </si>
  <si>
    <t>21000.038361/2017-55</t>
  </si>
  <si>
    <t>21000.007984/2010-18</t>
  </si>
  <si>
    <t>21000.008082/2010-91 </t>
  </si>
  <si>
    <t>21000.008115/2011-83 </t>
  </si>
  <si>
    <t>21000.001009/2013-21</t>
  </si>
  <si>
    <t>21000.009301/2013-00</t>
  </si>
  <si>
    <t>21000.003637/2014-31</t>
  </si>
  <si>
    <t>21000.004460/2013-18</t>
  </si>
  <si>
    <t>21000.005153/2013-46</t>
  </si>
  <si>
    <t>21000.010863/2012-15 </t>
  </si>
  <si>
    <t>21000.012846/2010-42</t>
  </si>
  <si>
    <t>Glifosato Atanor IV</t>
  </si>
  <si>
    <t>21000.008203/2012-66</t>
  </si>
  <si>
    <t xml:space="preserve">Flutriafol Tradecorp Técnico </t>
  </si>
  <si>
    <t>Cipermetrina Técnico Red Surcos</t>
  </si>
  <si>
    <t>Lavra</t>
  </si>
  <si>
    <t>2,4-D; Picloram</t>
  </si>
  <si>
    <t>21000.000812/2013-58</t>
  </si>
  <si>
    <t>Tiofanato Metil Técnico Nortox III</t>
  </si>
  <si>
    <t>21000.011211/2018-85</t>
  </si>
  <si>
    <t>21000.010333/2012-69</t>
  </si>
  <si>
    <t>21000.015830/2011-72</t>
  </si>
  <si>
    <t>21000.004048/2014-71</t>
  </si>
  <si>
    <t>Lufenuron Técnico Nortox CH</t>
  </si>
  <si>
    <t>21000.007052/2015-71</t>
  </si>
  <si>
    <t>21000.040601/2016-09</t>
  </si>
  <si>
    <t>21000.007556/2012-49</t>
  </si>
  <si>
    <t>Metomil Técnico</t>
  </si>
  <si>
    <t>21000.009798/2013-58</t>
  </si>
  <si>
    <t>Metomil Técnico Mil</t>
  </si>
  <si>
    <t>Nicossulfuron Técnico RDB </t>
  </si>
  <si>
    <t>Nicossulfuron Técnico Sino-Agri</t>
  </si>
  <si>
    <t>21000.018139/2017-36 </t>
  </si>
  <si>
    <t>21000.003108/2013-57</t>
  </si>
  <si>
    <t>21000.008579/2015-13 </t>
  </si>
  <si>
    <t>T-Hex</t>
  </si>
  <si>
    <t>Kraton</t>
  </si>
  <si>
    <t xml:space="preserve">21000.011793/2011-23 </t>
  </si>
  <si>
    <t xml:space="preserve">21000.002563/2011-73 </t>
  </si>
  <si>
    <t>Thiodicarb 350 FS</t>
  </si>
  <si>
    <t>Tiodicarbe; Hexazinona</t>
  </si>
  <si>
    <t xml:space="preserve">21000.009276/2012-75 </t>
  </si>
  <si>
    <t>21000.003651/2014-35</t>
  </si>
  <si>
    <t>21000.015791/2011-11 </t>
  </si>
  <si>
    <t>Diquat Nufarm 200 SL</t>
  </si>
  <si>
    <t>21000.000606/2013-48</t>
  </si>
  <si>
    <t>Azoxistrobina Técnico Alta II</t>
  </si>
  <si>
    <t>21000.003113/2013-60</t>
  </si>
  <si>
    <t>Grandus WG</t>
  </si>
  <si>
    <t>Nicosulfurom; Atrazina</t>
  </si>
  <si>
    <t>21000.051444/2017-30</t>
  </si>
  <si>
    <t>Tiofanato-Metílico Técnico Mega</t>
  </si>
  <si>
    <t> 21000.024269/2017-16</t>
  </si>
  <si>
    <t>Mancozebe Técnico BRA</t>
  </si>
  <si>
    <t>21000.009574/2012-65</t>
  </si>
  <si>
    <t>Wild</t>
  </si>
  <si>
    <t>21000.003113/2013-60 </t>
  </si>
  <si>
    <t>Paicer</t>
  </si>
  <si>
    <t>Faith</t>
  </si>
  <si>
    <t>21000.003405/2017-26 </t>
  </si>
  <si>
    <t>Faith SP</t>
  </si>
  <si>
    <t>21000.003407/2017-15 </t>
  </si>
  <si>
    <t>21000.008070/2015-71 </t>
  </si>
  <si>
    <t>Cartago</t>
  </si>
  <si>
    <t>21000.010999/2011-36 </t>
  </si>
  <si>
    <t>Lufenurom Nufarm 50 EC</t>
  </si>
  <si>
    <t>Azoxistrobina Técnico Tide</t>
  </si>
  <si>
    <t>Tide do Brasil</t>
  </si>
  <si>
    <t>21000.025506/2017-58</t>
  </si>
  <si>
    <t>Daytona</t>
  </si>
  <si>
    <t>21000.006627/2015-39</t>
  </si>
  <si>
    <t>21000.008037/2012-06</t>
  </si>
  <si>
    <t>21000.006943/2015-19</t>
  </si>
  <si>
    <t>21000.008647/2015-44 </t>
  </si>
  <si>
    <t>21000.003899/2015-87</t>
  </si>
  <si>
    <t>Cletodim Técnico Cropchem</t>
  </si>
  <si>
    <t>21000.007381/2015-12</t>
  </si>
  <si>
    <t>Clethodim Técnico RTM</t>
  </si>
  <si>
    <t>21000.002693/2015-30</t>
  </si>
  <si>
    <t>Imazethapyr Técnico Biesterfeld</t>
  </si>
  <si>
    <t>21000.046918/2016-41 </t>
  </si>
  <si>
    <t xml:space="preserve">Imazetapir Técnico Adama BR </t>
  </si>
  <si>
    <t>21000.053343/2016-12 </t>
  </si>
  <si>
    <t>Imazetapir CTécnico Helm</t>
  </si>
  <si>
    <t>21000.007318/2012-33 </t>
  </si>
  <si>
    <t>Clomazone JB Técnico FMC</t>
  </si>
  <si>
    <t>21000.003874/2014-01</t>
  </si>
  <si>
    <t>2,4-D Técnico Agrisor</t>
  </si>
  <si>
    <t>21000.022661/2017-12 </t>
  </si>
  <si>
    <t>Diamond</t>
  </si>
  <si>
    <t>Trichoderma koningiopsis</t>
  </si>
  <si>
    <t>21000.006719/2013-57</t>
  </si>
  <si>
    <t>Captan Técnico Rainbow</t>
  </si>
  <si>
    <t>21000.007270/2014-25</t>
  </si>
  <si>
    <t>Azoxistrobina Pré-Mistura Milenia</t>
  </si>
  <si>
    <t>21000.006966/2013-53</t>
  </si>
  <si>
    <t>Spirodiclofeno Técnico Helm</t>
  </si>
  <si>
    <t>21000.021080/2017-63</t>
  </si>
  <si>
    <t>Espirodiclofeno Técnico Alta</t>
  </si>
  <si>
    <t>Espirodiclofeno</t>
  </si>
  <si>
    <t>21000.031970/2017-83</t>
  </si>
  <si>
    <t>Spirodiclofeno Técnico Sulphur Mills</t>
  </si>
  <si>
    <t>21000.000272/2014-93</t>
  </si>
  <si>
    <t>Hexazinone Técnico RTM</t>
  </si>
  <si>
    <t>21000.009702/2012-71</t>
  </si>
  <si>
    <t>Hexazinona Técnica Proventis</t>
  </si>
  <si>
    <t>21000.004597/2018-79</t>
  </si>
  <si>
    <t>Imazetapir Técnico Alta</t>
  </si>
  <si>
    <t>21000.002181/2015-73 </t>
  </si>
  <si>
    <t>Imazetapyr Técnico SCY-Cropchem</t>
  </si>
  <si>
    <t>21000.053725/2016-46</t>
  </si>
  <si>
    <t>Hexazinone Técnico Sino-Agri</t>
  </si>
  <si>
    <t>21000.010451/2012-77 </t>
  </si>
  <si>
    <t>Dinamic Técnico DC</t>
  </si>
  <si>
    <t>21000.004412/2013-11</t>
  </si>
  <si>
    <t>Fluazinan Técnico SH</t>
  </si>
  <si>
    <t>21000.009679/2017-29 </t>
  </si>
  <si>
    <t>Super BT</t>
  </si>
  <si>
    <t>21000.009675/2017-41</t>
  </si>
  <si>
    <t>Eficaz Nema</t>
  </si>
  <si>
    <t>21000.021705/2017-97 </t>
  </si>
  <si>
    <t>Nematec</t>
  </si>
  <si>
    <t>Deladenus siricidicola</t>
  </si>
  <si>
    <t>Embrapa Florestas</t>
  </si>
  <si>
    <t>21000.004343/2017-70 </t>
  </si>
  <si>
    <t>Faith SD 750 SP</t>
  </si>
  <si>
    <t>Octane</t>
  </si>
  <si>
    <t xml:space="preserve">21000.025508/2017-47 </t>
  </si>
  <si>
    <t>Koppert do Brasil Sistemas Biologicos</t>
  </si>
  <si>
    <t>Staff</t>
  </si>
  <si>
    <t>Daniato</t>
  </si>
  <si>
    <t>21000.059152/2016-64</t>
  </si>
  <si>
    <t>Batalha</t>
  </si>
  <si>
    <t>21000.003761/2012-35 </t>
  </si>
  <si>
    <t>Chloromo</t>
  </si>
  <si>
    <t>21000.010401/2010-28</t>
  </si>
  <si>
    <t>Sabero Organics</t>
  </si>
  <si>
    <t>21000.036974/2017-58</t>
  </si>
  <si>
    <t>Serifel</t>
  </si>
  <si>
    <t>21000.003412/2013-02 </t>
  </si>
  <si>
    <t>Clomazona Tradecorp Técnico</t>
  </si>
  <si>
    <t>21000.008390/2014-40</t>
  </si>
  <si>
    <t>Metribuzin Pré-Mistura</t>
  </si>
  <si>
    <t>Total Lubrificantes do Brasil</t>
  </si>
  <si>
    <t>Produtos Químicos São Vicente</t>
  </si>
  <si>
    <t>Macex</t>
  </si>
  <si>
    <t>Laboratórios Pfizer</t>
  </si>
  <si>
    <t>Laboratório Farropilha</t>
  </si>
  <si>
    <t>Itaforte</t>
  </si>
  <si>
    <t>Interacta</t>
  </si>
  <si>
    <t>Hokko</t>
  </si>
  <si>
    <t>Chemia</t>
  </si>
  <si>
    <t>Bug Agentes Biologicos</t>
  </si>
  <si>
    <t>Biosoja</t>
  </si>
  <si>
    <t>Agrolider</t>
  </si>
  <si>
    <t>Agecom</t>
  </si>
  <si>
    <t>Pherodis HÁ</t>
  </si>
  <si>
    <t>(z)-11 hexadecenal; (z)-9- hexadecenal; (z)-7- hexadecenal</t>
  </si>
  <si>
    <t>21000.006970/2014-01</t>
  </si>
  <si>
    <t>Simatop Rainbow</t>
  </si>
  <si>
    <t>21000.008630/2011-63</t>
  </si>
  <si>
    <t>21000.049204/2017-75</t>
  </si>
  <si>
    <t>21000.008326/2014-69</t>
  </si>
  <si>
    <t>21000.008695/2014-51</t>
  </si>
  <si>
    <t>21000.053922/2016-65</t>
  </si>
  <si>
    <t>Bequebr</t>
  </si>
  <si>
    <t>Shambda 50 EC</t>
  </si>
  <si>
    <t>21000.001691/2012-81 </t>
  </si>
  <si>
    <t>21000.010777/2009-07</t>
  </si>
  <si>
    <t>ATAK</t>
  </si>
  <si>
    <t>Lufenuron Nortox 100 EC</t>
  </si>
  <si>
    <t>21000.005840/2014-42</t>
  </si>
  <si>
    <t>Fontop</t>
  </si>
  <si>
    <t>Surtivo Soja</t>
  </si>
  <si>
    <t>Fluasifope-P-butílico</t>
  </si>
  <si>
    <t>Hexitiazoxi Tradecorp Técnico</t>
  </si>
  <si>
    <t>Cletodim Técnico Nufarm</t>
  </si>
  <si>
    <t>Clethodim Técnico Bcs</t>
  </si>
  <si>
    <t>Cletodim Técnico Adama</t>
  </si>
  <si>
    <t>Atrazina Técnica Adama</t>
  </si>
  <si>
    <t>Diflubenzurom Técnico ME2</t>
  </si>
  <si>
    <t>Atrazina 500 Sc Alamos</t>
  </si>
  <si>
    <t>Flutriafol Técnico Nortox CH</t>
  </si>
  <si>
    <t>21000.003864/2016-29</t>
  </si>
  <si>
    <t>Simbiose Indústria e Comércio</t>
  </si>
  <si>
    <t>21000.002028/2018-99</t>
  </si>
  <si>
    <t>Surtivo Soja CCAB</t>
  </si>
  <si>
    <t>Chrysodeixis includens nucleopolihedrovirus (ChinNPV) + Helicoverpa armígera nucleopolihedrovirus (HaNPV = HearNPV)</t>
  </si>
  <si>
    <t>Source Top</t>
  </si>
  <si>
    <t>21000.002245/2013-74</t>
  </si>
  <si>
    <t>21000.002244/2013-20</t>
  </si>
  <si>
    <t>Belure Top</t>
  </si>
  <si>
    <t>Troller</t>
  </si>
  <si>
    <t>21000.001311/2013-99 </t>
  </si>
  <si>
    <t>21000.052348/2017-17</t>
  </si>
  <si>
    <t>Majestic</t>
  </si>
  <si>
    <t>21000.015927/2011-85</t>
  </si>
  <si>
    <t>Alvo 750 WG</t>
  </si>
  <si>
    <t>Kennox</t>
  </si>
  <si>
    <t>21000.058672/2016-50</t>
  </si>
  <si>
    <t>21000.046482/2017-71</t>
  </si>
  <si>
    <t>Paecilomyces fumosoroseus</t>
  </si>
  <si>
    <t>Maneogene</t>
  </si>
  <si>
    <t>Lepigen</t>
  </si>
  <si>
    <t>Lepigen CCAB</t>
  </si>
  <si>
    <t>Autographa californica Multiple Nucleopolyhedrovirus</t>
  </si>
  <si>
    <t>21000.049202/2017-86</t>
  </si>
  <si>
    <t>21000.002029/2018-33</t>
  </si>
  <si>
    <t>Boreal</t>
  </si>
  <si>
    <t>21000.010794/2012-31</t>
  </si>
  <si>
    <t xml:space="preserve"> Bacillus thuringiensis</t>
  </si>
  <si>
    <t>Amicarbazona; Diurom; Hexazinona</t>
  </si>
  <si>
    <t>Atrazina; Simazina</t>
  </si>
  <si>
    <t>Cletodim; Haloxifop-P-Metílico</t>
  </si>
  <si>
    <t>Capote</t>
  </si>
  <si>
    <t>21000.026214/2017-32</t>
  </si>
  <si>
    <t>Clorotalonil 500 SC OF</t>
  </si>
  <si>
    <t>21000.009131/2012-74 </t>
  </si>
  <si>
    <t>Aptur-PF</t>
  </si>
  <si>
    <t>21000.063818/2016-89 </t>
  </si>
  <si>
    <t>Zipper</t>
  </si>
  <si>
    <t>21000.005071/2010-59</t>
  </si>
  <si>
    <t>Tecnomyl</t>
  </si>
  <si>
    <t>21000.004140/2015-11</t>
  </si>
  <si>
    <t>21000.005375/2014-40 </t>
  </si>
  <si>
    <t>21000.005622/2012-46</t>
  </si>
  <si>
    <t>Captain 800 WG</t>
  </si>
  <si>
    <t>21000.046020/2017-53</t>
  </si>
  <si>
    <t>Nemakill</t>
  </si>
  <si>
    <t>Paecilomyces lilacinus</t>
  </si>
  <si>
    <t>Unique</t>
  </si>
  <si>
    <t>Origan 500 SC</t>
  </si>
  <si>
    <t>21000.004396/2016-18 </t>
  </si>
  <si>
    <t>21000.052347/2017-64 </t>
  </si>
  <si>
    <t>21000.004164/2013-17</t>
  </si>
  <si>
    <t>Diquat Técnico YN</t>
  </si>
  <si>
    <t>21000.007228/2014-12</t>
  </si>
  <si>
    <t>Diquat Técnico Nortox</t>
  </si>
  <si>
    <t>21000.005270/2015-71</t>
  </si>
  <si>
    <t>Diquat Técnico Cropchem</t>
  </si>
  <si>
    <t>21000.036496/2016-03</t>
  </si>
  <si>
    <t>Diquat Sapec Técnico</t>
  </si>
  <si>
    <t>Tiodicarbe Nufarm 350 SC</t>
  </si>
  <si>
    <t>21000.001591/2013-35</t>
  </si>
  <si>
    <t>Uzat</t>
  </si>
  <si>
    <t>21000.000621/2010-43 </t>
  </si>
  <si>
    <t>Fluroxipir Técnico Tecnomyl</t>
  </si>
  <si>
    <t>Fluazinam Técnico Nortox BR</t>
  </si>
  <si>
    <t>Fluazinam Técnico Nortox</t>
  </si>
  <si>
    <t>Agroneem</t>
  </si>
  <si>
    <t>21000.002573/2014-51</t>
  </si>
  <si>
    <t>Acetamiprid STK 200 SP</t>
  </si>
  <si>
    <t>21000.062383/2016-55</t>
  </si>
  <si>
    <t>Bitelo</t>
  </si>
  <si>
    <r>
      <t>Óleo de Nim (</t>
    </r>
    <r>
      <rPr>
        <i/>
        <sz val="10"/>
        <rFont val="Arial"/>
        <family val="2"/>
      </rPr>
      <t>Azadirachta indica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</si>
  <si>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Chrysodeixis includens nucleopolihedrovirus</t>
    </r>
    <r>
      <rPr>
        <sz val="10"/>
        <rFont val="Arial"/>
        <family val="2"/>
      </rPr>
      <t xml:space="preserve"> (ChinNPV) + </t>
    </r>
    <r>
      <rPr>
        <i/>
        <sz val="10"/>
        <rFont val="Arial"/>
        <family val="2"/>
      </rPr>
      <t>Helicoverpa armígera nucleopolihedrovirus</t>
    </r>
    <r>
      <rPr>
        <sz val="10"/>
        <rFont val="Arial"/>
        <family val="2"/>
      </rPr>
      <t xml:space="preserve"> (HaNPV = HearNPV)</t>
    </r>
  </si>
  <si>
    <t>Vantaje</t>
  </si>
  <si>
    <t>21000.052341/2017-97</t>
  </si>
  <si>
    <t>Auin CE</t>
  </si>
  <si>
    <t>21000.008986/2018-73 </t>
  </si>
  <si>
    <t>21000.003513/2012-94</t>
  </si>
  <si>
    <t>Fluroxipir Técnico Rainbow</t>
  </si>
  <si>
    <t>Curbix 200 SC A</t>
  </si>
  <si>
    <t>21000.042847/2016-15</t>
  </si>
  <si>
    <t>Fenilpirazol</t>
  </si>
  <si>
    <t>Bayer S.A.</t>
  </si>
  <si>
    <t>21000.006599/2018-01</t>
  </si>
  <si>
    <t>Acetato de (Z)-8-dodecenila; Acetato de (E)-8-dodecenila; (Z)-8-dodecenol</t>
  </si>
  <si>
    <t>Trovati</t>
  </si>
  <si>
    <t>21000.007483/2008-17</t>
  </si>
  <si>
    <t>21000.004916/2011-70</t>
  </si>
  <si>
    <t>Fipronil 250 FS Agria</t>
  </si>
  <si>
    <t>Trichodermil DS</t>
  </si>
  <si>
    <t xml:space="preserve"> Trichoderma harzianum</t>
  </si>
  <si>
    <t>21000.053531/2017-21</t>
  </si>
  <si>
    <t>Cougar</t>
  </si>
  <si>
    <t>21000.049907/2017-01</t>
  </si>
  <si>
    <t>Boveryd FR 25</t>
  </si>
  <si>
    <t>TZ Biotech</t>
  </si>
  <si>
    <t>Ávido BR</t>
  </si>
  <si>
    <t>21000.002341/2016-65</t>
  </si>
  <si>
    <t>21000.019734/2018-70</t>
  </si>
  <si>
    <t>Dobbel</t>
  </si>
  <si>
    <t>Glifosato XW Técnico</t>
  </si>
  <si>
    <t>21000.005809/2012-40</t>
  </si>
  <si>
    <t>Xingfa &amp; Wenda</t>
  </si>
  <si>
    <t>Fluroxipir Técnico CCAB</t>
  </si>
  <si>
    <t>21000.005367/2010-70</t>
  </si>
  <si>
    <t>Fluroxypyr L Técnico Helm</t>
  </si>
  <si>
    <t>21000.001401/2012-07</t>
  </si>
  <si>
    <t>21000.006465/2012-96</t>
  </si>
  <si>
    <t>Fluroxypyr Técnico Volcano</t>
  </si>
  <si>
    <t>Volcano Agrociência</t>
  </si>
  <si>
    <t>21000.010276/2012-18</t>
  </si>
  <si>
    <t>Fluroxypyr Meptil Técnico UPL</t>
  </si>
  <si>
    <t>UPL do Brasil</t>
  </si>
  <si>
    <t>Fluroxypyr-Meptyl Técnico Agrogill</t>
  </si>
  <si>
    <t>21000.000872/2014-51</t>
  </si>
  <si>
    <t>21000.000179/2016-41</t>
  </si>
  <si>
    <t>Fluroxipir Meptílico Técnico Adama</t>
  </si>
  <si>
    <t>21000.001520/2011-71</t>
  </si>
  <si>
    <t>Tecnup</t>
  </si>
  <si>
    <t>21000.053538/2017-43</t>
  </si>
  <si>
    <t>Hover</t>
  </si>
  <si>
    <t>21000.053853/2017-71</t>
  </si>
  <si>
    <t>21000.010932/2018-78</t>
  </si>
  <si>
    <t>JB Tri-P</t>
  </si>
  <si>
    <t>JB Biotecnologia</t>
  </si>
  <si>
    <t>Metarhizium anisopliae; Beauveria bassiana</t>
  </si>
  <si>
    <t>Fluroxipir-meptílico; Picloram</t>
  </si>
  <si>
    <t>Mancozebe; Oxicloreto de Cobre</t>
  </si>
  <si>
    <t>21000.023429/2016-11</t>
  </si>
  <si>
    <t>Glyphosate Técnico Fuhua</t>
  </si>
  <si>
    <t>21000.013417/2018-40</t>
  </si>
  <si>
    <t>Ametrina Técnica Nortox II</t>
  </si>
  <si>
    <t>21000.014173/2018-12</t>
  </si>
  <si>
    <t>Trilag</t>
  </si>
  <si>
    <t>Topbio</t>
  </si>
  <si>
    <t>Shelter FS</t>
  </si>
  <si>
    <t>21000.009225/2011-62</t>
  </si>
  <si>
    <t>Adama Brasil</t>
  </si>
  <si>
    <t>21000.015650/2018-67</t>
  </si>
  <si>
    <t>Azoxystrobin Técnico Nortox IV</t>
  </si>
  <si>
    <t>21000.032655/2017-73</t>
  </si>
  <si>
    <t>Cletodim Técnico Alta II</t>
  </si>
  <si>
    <t>21000.006398/2013-91</t>
  </si>
  <si>
    <t>Sulfentrazone Técnico Proventis</t>
  </si>
  <si>
    <t>21000.007215/2013-54</t>
  </si>
  <si>
    <t>Sulfentrazone Técnico CCAB</t>
  </si>
  <si>
    <t>21000.010397/2010-06</t>
  </si>
  <si>
    <t>Lambda-Cialotrina Técnico Mil</t>
  </si>
  <si>
    <t>21000.008309/2014-21</t>
  </si>
  <si>
    <t>Indoxacarb Técnico CCAB</t>
  </si>
  <si>
    <t>21000.006442/2014-43</t>
  </si>
  <si>
    <t>Indoxacarb Técnico Gharda</t>
  </si>
  <si>
    <t>Azoxistrobina CCAB 250 SC</t>
  </si>
  <si>
    <t>21000.015764/2011-31</t>
  </si>
  <si>
    <t>Hollic</t>
  </si>
  <si>
    <t>Metiram; Piraclostrobina</t>
  </si>
  <si>
    <t>Bac Control Max EC</t>
  </si>
  <si>
    <t>Excellence Rugger</t>
  </si>
  <si>
    <t>Excellence - Produtos Biológicos</t>
  </si>
  <si>
    <t>21000.010931/2018-23</t>
  </si>
  <si>
    <t>21000.002571/2015-43</t>
  </si>
  <si>
    <t>21000.008034/2015-15</t>
  </si>
  <si>
    <t>21000.036457/2017-89</t>
  </si>
  <si>
    <t>Procimidona 500 SC OF</t>
  </si>
  <si>
    <t>21000.006957/2014-43</t>
  </si>
  <si>
    <t>Glifosato Técnico HT Helm</t>
  </si>
  <si>
    <t>Quartz SC</t>
  </si>
  <si>
    <t>21000.035424/2017-11</t>
  </si>
  <si>
    <t>Jaran 500 SC</t>
  </si>
  <si>
    <t>21000.008677/2013-99</t>
  </si>
  <si>
    <t>21000.004323/2014-56</t>
  </si>
  <si>
    <t>Glifosato Técnico CSG</t>
  </si>
  <si>
    <t>21000.011192/2018-97</t>
  </si>
  <si>
    <t>Maxunil Técnico</t>
  </si>
  <si>
    <t>21000.006848/2013-45</t>
  </si>
  <si>
    <t>Fipronil Técnico Pilarquim</t>
  </si>
  <si>
    <t>21000.010549/2012-24</t>
  </si>
  <si>
    <t>Fipronil Técico Hailir</t>
  </si>
  <si>
    <t>21000.001181/2013-94 </t>
  </si>
  <si>
    <t>Verlon</t>
  </si>
  <si>
    <t>Assaris</t>
  </si>
  <si>
    <t xml:space="preserve">21000.015765/2011-85 </t>
  </si>
  <si>
    <t>21000.008186/2015-18</t>
  </si>
  <si>
    <t>Adifac</t>
  </si>
  <si>
    <t>ATRAZINA SD 500 SC</t>
  </si>
  <si>
    <t>21000.010847/2011-33</t>
  </si>
  <si>
    <t>21000.003297/2011-04 </t>
  </si>
  <si>
    <t>2,4-D (240) + Picloram(64) SL</t>
  </si>
  <si>
    <t>Fabian WG</t>
  </si>
  <si>
    <t>21000.005763/2010-05 </t>
  </si>
  <si>
    <t>21000.007420/2010-77</t>
  </si>
  <si>
    <t>Metagan</t>
  </si>
  <si>
    <t>Plurie</t>
  </si>
  <si>
    <t>AUG 126</t>
  </si>
  <si>
    <t>21000.009170/2010-18</t>
  </si>
  <si>
    <t>Quizalofop-P-Etílico</t>
  </si>
  <si>
    <t>21000.032876/2017-41</t>
  </si>
  <si>
    <t>21000.010826/2012-07</t>
  </si>
  <si>
    <t>Glifocopa</t>
  </si>
  <si>
    <t>21000.040626/2016-02</t>
  </si>
  <si>
    <t>Trivor</t>
  </si>
  <si>
    <t>21000.042230/2017-72</t>
  </si>
  <si>
    <t>Clorotalonil Técnico Alta</t>
  </si>
  <si>
    <t>21000.004900/2011-67</t>
  </si>
  <si>
    <t>Diflubenzurom Técnico CropChem</t>
  </si>
  <si>
    <t>21000.013334/2016-99</t>
  </si>
  <si>
    <t>Diflubenzuron Técnico Sulphur Mills</t>
  </si>
  <si>
    <t>21000.010793/2012-97</t>
  </si>
  <si>
    <t>Amicarbazona Tradecorp Técnico</t>
  </si>
  <si>
    <t>21000.007642/2014-13</t>
  </si>
  <si>
    <t>Fludioxonil Técnico Nufarm</t>
  </si>
  <si>
    <t>21000.006252/2012-64</t>
  </si>
  <si>
    <t>Fludioxonil Técnico Proventis</t>
  </si>
  <si>
    <t>21000.019274/2016-18</t>
  </si>
  <si>
    <t>Diafenthiuron Técnico RTM</t>
  </si>
  <si>
    <t>21000.002327/2014-08</t>
  </si>
  <si>
    <t>Diafentiurom Sapec Técnico</t>
  </si>
  <si>
    <t>21000.005978/2014-41 </t>
  </si>
  <si>
    <t>Diafentiurom Técnico CSG</t>
  </si>
  <si>
    <t>21000.003154/2011-94 </t>
  </si>
  <si>
    <t>Glifosato Técnico FT</t>
  </si>
  <si>
    <t>21000.002206/2014-58 </t>
  </si>
  <si>
    <t>Lamper 480 SC</t>
  </si>
  <si>
    <t>21000.008777/2013-15 </t>
  </si>
  <si>
    <t>Troya</t>
  </si>
  <si>
    <t>21000.010898/2017-51</t>
  </si>
  <si>
    <t>Noctovi GL</t>
  </si>
  <si>
    <t>Z-11 Hexadecenal; Z-9 Hexadecenal</t>
  </si>
  <si>
    <t>21000.012242/2018-53</t>
  </si>
  <si>
    <t>Native</t>
  </si>
  <si>
    <t>21000.009409/2018-07</t>
  </si>
  <si>
    <t xml:space="preserve">Tricho </t>
  </si>
  <si>
    <t>21000.034932/2017-82</t>
  </si>
  <si>
    <t>Templo</t>
  </si>
  <si>
    <t>21000.005291/2010-82</t>
  </si>
  <si>
    <t>Miura EC</t>
  </si>
  <si>
    <t>Quizalofop-p-etílico</t>
  </si>
  <si>
    <t>21000.036111/2016-08</t>
  </si>
  <si>
    <t>Absolut</t>
  </si>
  <si>
    <t>21000.027184/2018-62</t>
  </si>
  <si>
    <t>Califorce</t>
  </si>
  <si>
    <t>21000.006062/2015-90</t>
  </si>
  <si>
    <t>Cuprital 700</t>
  </si>
  <si>
    <t>21000.003201/2012-81</t>
  </si>
  <si>
    <t>21000.003926/2011-98</t>
  </si>
  <si>
    <t>21000.007903/2015-86</t>
  </si>
  <si>
    <t>21000.009066/2010-15</t>
  </si>
  <si>
    <t>21000.010108/2011-41</t>
  </si>
  <si>
    <t>Acetamiprido; Piriproxifen</t>
  </si>
  <si>
    <t>Imazetapir; Chlorimurom</t>
  </si>
  <si>
    <t>Bacillus amyloliquefaciens; Trichoderma harzianum</t>
  </si>
  <si>
    <t>Isomate-Ofm TT</t>
  </si>
  <si>
    <t>No-nema</t>
  </si>
  <si>
    <t>21000.024476/2018-43</t>
  </si>
  <si>
    <t xml:space="preserve">21000.003500/2011-34 </t>
  </si>
  <si>
    <t>Acucor</t>
  </si>
  <si>
    <t>Masumo</t>
  </si>
  <si>
    <t>21000.009419/2010-87</t>
  </si>
  <si>
    <t>AUG 103</t>
  </si>
  <si>
    <t>21000.008688/2009-92 </t>
  </si>
  <si>
    <t>21000.003502/2011-23</t>
  </si>
  <si>
    <t>Rivamax</t>
  </si>
  <si>
    <t>21000.002293/2012-81</t>
  </si>
  <si>
    <t>Zethapyr</t>
  </si>
  <si>
    <t>Mês</t>
  </si>
  <si>
    <t>Muneo</t>
  </si>
  <si>
    <t>21000.003859/2011-10</t>
  </si>
  <si>
    <t>21000.023227/2018-31</t>
  </si>
  <si>
    <t>21000.008673/2015-72</t>
  </si>
  <si>
    <t>21000.018658/2018-85</t>
  </si>
  <si>
    <t>21000.004049/2014-15</t>
  </si>
  <si>
    <t>21000.000670/2013-29</t>
  </si>
  <si>
    <t>21000.004836/2010-33</t>
  </si>
  <si>
    <t>21000.046888/2017-53</t>
  </si>
  <si>
    <t>21000.008146/2012-15</t>
  </si>
  <si>
    <t>Dexa WG</t>
  </si>
  <si>
    <t>21000.017173/2018-74</t>
  </si>
  <si>
    <t>Biobaci</t>
  </si>
  <si>
    <t>21000.006252/2015-15</t>
  </si>
  <si>
    <t>21000.003137/2010-76</t>
  </si>
  <si>
    <t>Nongrass</t>
  </si>
  <si>
    <t>21000.038830/2017-36</t>
  </si>
  <si>
    <t>Ogiva</t>
  </si>
  <si>
    <t>21000.004388/2013-11</t>
  </si>
  <si>
    <t>Maxizato</t>
  </si>
  <si>
    <t>21000.006177/2012-31</t>
  </si>
  <si>
    <t>Glifossato K Atanor</t>
  </si>
  <si>
    <t>21000.002450/2013-30</t>
  </si>
  <si>
    <t>21000.005754/2011-97</t>
  </si>
  <si>
    <t>Crystal Agro</t>
  </si>
  <si>
    <t>21000.010093/2012-01</t>
  </si>
  <si>
    <t>21000.004509/2011-62</t>
  </si>
  <si>
    <t>21000.008417/2014-02</t>
  </si>
  <si>
    <t>21000.004018/2015-45</t>
  </si>
  <si>
    <t>21000.061276/2016-18</t>
  </si>
  <si>
    <t>21000.001704/2014-83</t>
  </si>
  <si>
    <t>21000.003652/2014-80</t>
  </si>
  <si>
    <t>21000.004651/2015-33</t>
  </si>
  <si>
    <t>fluazinam</t>
  </si>
  <si>
    <t>21000.014783/2011-40</t>
  </si>
  <si>
    <t>nortox</t>
  </si>
  <si>
    <t>metomil</t>
  </si>
  <si>
    <t>21000.006235/2015-70</t>
  </si>
  <si>
    <t>21000.033250/2017-52</t>
  </si>
  <si>
    <t>imazetapir</t>
  </si>
  <si>
    <t>21000.008903/2014-12</t>
  </si>
  <si>
    <t>21000.008164/2010-35</t>
  </si>
  <si>
    <t>Nuzoxy 250 SC</t>
  </si>
  <si>
    <t>21000.002431/2013-11</t>
  </si>
  <si>
    <t>Avura</t>
  </si>
  <si>
    <t>21000.005185/2012-61</t>
  </si>
  <si>
    <t>Epimec</t>
  </si>
  <si>
    <t>Scooter Top</t>
  </si>
  <si>
    <t xml:space="preserve">Oxiquímica </t>
  </si>
  <si>
    <t>Reference</t>
  </si>
  <si>
    <t>21000.063817/2016-34</t>
  </si>
  <si>
    <t>21000.002021/2012-81</t>
  </si>
  <si>
    <t>Acefato CCAB 750 SP</t>
  </si>
  <si>
    <t>21000.048050/2016-13</t>
  </si>
  <si>
    <t>Sphere Max A</t>
  </si>
  <si>
    <t>21000.007130/2010-23</t>
  </si>
  <si>
    <t>Bleran</t>
  </si>
  <si>
    <t>21000.007419/2010-42</t>
  </si>
  <si>
    <t>Gopan</t>
  </si>
  <si>
    <t>21000.048052/2016-11</t>
  </si>
  <si>
    <t>Sphere Max B</t>
  </si>
  <si>
    <t>21000.010543/2013-38</t>
  </si>
  <si>
    <t>Magneto Técnico</t>
  </si>
  <si>
    <t>21000.006903/2017-21</t>
  </si>
  <si>
    <t>21000.008204/2013-91</t>
  </si>
  <si>
    <t>21000.003359/2015-01</t>
  </si>
  <si>
    <t>21000.002408/2014-08</t>
  </si>
  <si>
    <t>21000.008395/2014-72</t>
  </si>
  <si>
    <t>21000.000160/2015-13</t>
  </si>
  <si>
    <t>21000.007233/2011-74</t>
  </si>
  <si>
    <t>21000.008577/2014-43</t>
  </si>
  <si>
    <t>21000.003378/2015-20</t>
  </si>
  <si>
    <t>21000.035416/2016-94</t>
  </si>
  <si>
    <t>21000.005419/2014-31</t>
  </si>
  <si>
    <t>21000.001667/2010-80</t>
  </si>
  <si>
    <t>21000.006572/2010-52</t>
  </si>
  <si>
    <t>21000.002055/2012-76</t>
  </si>
  <si>
    <t>Nellty</t>
  </si>
  <si>
    <t>21000.008697/2013-60</t>
  </si>
  <si>
    <t>21000.003407/2014-72</t>
  </si>
  <si>
    <t>Keltor</t>
  </si>
  <si>
    <t>21000.008032/2015-18</t>
  </si>
  <si>
    <t>Glufosinate-Ammonium 200 SL Yonon</t>
  </si>
  <si>
    <t>Glufosinato de amônio</t>
  </si>
  <si>
    <t>Yonon</t>
  </si>
  <si>
    <t>21000.002094/2011-92</t>
  </si>
  <si>
    <t>Pastor</t>
  </si>
  <si>
    <t>21000.004473/2014-60</t>
  </si>
  <si>
    <t>Álibi</t>
  </si>
  <si>
    <t>06/12/20018</t>
  </si>
  <si>
    <t>21000.008305/2013-62</t>
  </si>
  <si>
    <t>Fleris</t>
  </si>
  <si>
    <t>21000.007633/2012-61</t>
  </si>
  <si>
    <t>Strong</t>
  </si>
  <si>
    <t>Soyatop Xtra</t>
  </si>
  <si>
    <t>Truzon</t>
  </si>
  <si>
    <t>Tejo</t>
  </si>
  <si>
    <t>Glufosinato 280 SL UPL</t>
  </si>
  <si>
    <t>21000.003805/2013-16</t>
  </si>
  <si>
    <t>21000.004379/2013-20</t>
  </si>
  <si>
    <t>21000.000107/2014-31</t>
  </si>
  <si>
    <t>21000.008307/2013-51</t>
  </si>
  <si>
    <t>21000.007282/2012-98</t>
  </si>
  <si>
    <t>21000.037777/2016-75</t>
  </si>
  <si>
    <t>21000.006445/2013-04</t>
  </si>
  <si>
    <t>Glint</t>
  </si>
  <si>
    <t>21000.001519/2011-46</t>
  </si>
  <si>
    <t>Glifosato Soma</t>
  </si>
  <si>
    <t>21000.009729/2013-44</t>
  </si>
  <si>
    <t>Wiper Xtra</t>
  </si>
  <si>
    <t xml:space="preserve"> 21000.009731/2013-13</t>
  </si>
  <si>
    <t>Clenil Xtra</t>
  </si>
  <si>
    <t>21000.007605/2013-24</t>
  </si>
  <si>
    <t>2,4-D Super Amine SG</t>
  </si>
  <si>
    <t>21000.002337/2014-35</t>
  </si>
  <si>
    <t>Diflubenzuron Técnico Prentiss</t>
  </si>
  <si>
    <t>Fipronil Técnico Hy-Green</t>
  </si>
  <si>
    <t>Diafentiurom Técnico Adama</t>
  </si>
  <si>
    <t>Azoxystrobin Técnico Nortox V</t>
  </si>
  <si>
    <t>Imazetapir Técnico Nortox BR</t>
  </si>
  <si>
    <t>Simazina Técnico Agroimport</t>
  </si>
  <si>
    <t>Clorpiri Técnico </t>
  </si>
  <si>
    <t>Amicarbazona Técnico Adama</t>
  </si>
  <si>
    <t>Fluazinam Coonagro 500 SC</t>
  </si>
  <si>
    <t>Novaluron Técnico UPL</t>
  </si>
  <si>
    <t>Glifosato Técnico Crystal</t>
  </si>
  <si>
    <t>Glifosato Técnico Jt-Bra</t>
  </si>
  <si>
    <t>Glifosato Técnico Jt-Cropchem</t>
  </si>
  <si>
    <t>Dicamba Técnico GHA</t>
  </si>
  <si>
    <t>Sulfentrazona Técnico Of</t>
  </si>
  <si>
    <t>Tebuconazol Técnico Adama Brasil</t>
  </si>
  <si>
    <t>Fluazinam Técnico Ccab</t>
  </si>
  <si>
    <t>Amicarbazona Técnico Nortox</t>
  </si>
  <si>
    <t>Fluazinam Técnico Adama</t>
  </si>
  <si>
    <t>Metomil Técnico Nortox</t>
  </si>
  <si>
    <t>Snt Técnico</t>
  </si>
  <si>
    <t>Imazethapyr Técnico Imazet</t>
  </si>
  <si>
    <t>Fludioxonil Técnico Adama</t>
  </si>
  <si>
    <t>Clomazone Técnico Oxon II</t>
  </si>
  <si>
    <t>Clomazone Técnico CT</t>
  </si>
  <si>
    <t>Clomazone Técnico Rotam</t>
  </si>
  <si>
    <t>Clomazone Técnico Nortox BR</t>
  </si>
  <si>
    <t>Clomazone Técnico Cq-Cropchem</t>
  </si>
  <si>
    <t>Picoxistrobina Técnico Adama</t>
  </si>
  <si>
    <t>Tiametoxam Técnico IN</t>
  </si>
  <si>
    <t>Sulfentrazona Técnico Adama Brasil</t>
  </si>
  <si>
    <t>Sulfentrazone Técnico CCAB II</t>
  </si>
  <si>
    <t>Sulfentrazone T Técnico Helm</t>
  </si>
  <si>
    <t>Sulfentrazone Técnico Tagros</t>
  </si>
  <si>
    <t>Imidacloprido Técnico Hailir</t>
  </si>
  <si>
    <t>Difenoconazole Tecnico Pilarquim</t>
  </si>
  <si>
    <t>Difo Técnico</t>
  </si>
  <si>
    <t>Cyproconazole Técnico Agria BR</t>
  </si>
  <si>
    <t>Atrazina + Nicosulfuron Nortox WG</t>
  </si>
  <si>
    <t>Mancozeb Indofil 800 WP</t>
  </si>
  <si>
    <t>Atrazina; Nicosulfuron</t>
  </si>
  <si>
    <t>Trifloxistrobina; ciproconazol</t>
  </si>
  <si>
    <t>Azoxistrobina; Difenoconazol</t>
  </si>
  <si>
    <t>Alfas-cipermetrina; Fipronil; Piraclostrobina</t>
  </si>
  <si>
    <t>Carbendazim; Tebuconazol</t>
  </si>
  <si>
    <t>Lambda-cialotrina; clorantraniliprole</t>
  </si>
  <si>
    <t>Bentazona; Imazamoxi</t>
  </si>
  <si>
    <t>ANULADO</t>
  </si>
  <si>
    <t>Agro Import do Brasil</t>
  </si>
  <si>
    <t>Arysta Lifescience do Brasil</t>
  </si>
  <si>
    <t>BRA Defensivos Agrícolas</t>
  </si>
  <si>
    <t>Basf S.A.</t>
  </si>
  <si>
    <t>Biesterfeld do Brasil</t>
  </si>
  <si>
    <t xml:space="preserve"> Cross Link Consultoria e Comércio</t>
  </si>
  <si>
    <t>FMC Química do Brasil</t>
  </si>
  <si>
    <t>Prophyto Comércio e Serviços</t>
  </si>
  <si>
    <t>Rotam do Brasil</t>
  </si>
  <si>
    <t>Alamos do Brasil</t>
  </si>
  <si>
    <t>21000.046019/2017-29</t>
  </si>
  <si>
    <t>21000.007570/2013-23</t>
  </si>
  <si>
    <t>21000.003816/2015-50</t>
  </si>
  <si>
    <t>Cloreto de mepiquate</t>
  </si>
  <si>
    <t>21000.001508/2014-17</t>
  </si>
  <si>
    <t>21000.010993/2012-40</t>
  </si>
  <si>
    <t>21000.009105/2013-27</t>
  </si>
  <si>
    <t>21000.006770/2013-69</t>
  </si>
  <si>
    <t>21000.003082/2014-28</t>
  </si>
  <si>
    <t>21000.037373/2017-62</t>
  </si>
  <si>
    <t>21000.003676/2014-39</t>
  </si>
  <si>
    <t>Acetamiprido Técnico Sulphur Mills</t>
  </si>
  <si>
    <t>Azoxistrobina Técnico Ft-Cropchem</t>
  </si>
  <si>
    <t>Cloreto De Mepiquate Técnico CCAB</t>
  </si>
  <si>
    <t>Nicosulfuron Sapec Técnico II</t>
  </si>
  <si>
    <t>Nicosulfuron Técnico Stockton</t>
  </si>
  <si>
    <t>Nicosulfuron Técnico R Helm</t>
  </si>
  <si>
    <t>Imazetapir Sapec Técnico</t>
  </si>
  <si>
    <t>Imazetapir Técnico Mil</t>
  </si>
  <si>
    <t>Imazetapir N Técnico Helm</t>
  </si>
  <si>
    <t>Imazetapir Técnico Proventis</t>
  </si>
  <si>
    <t>21000.024473/2018-18</t>
  </si>
  <si>
    <t>Bio-Imune</t>
  </si>
  <si>
    <t>21000.007729/2014-91</t>
  </si>
  <si>
    <t>Torero</t>
  </si>
  <si>
    <t>21000.038827/2017-12</t>
  </si>
  <si>
    <t>Mojjave</t>
  </si>
  <si>
    <t>21000.006111/2013-22</t>
  </si>
  <si>
    <t>Flutriafol Nortox</t>
  </si>
  <si>
    <t>21000.007521/2015-52</t>
  </si>
  <si>
    <t>Diafentiruon 500 SC Proventis</t>
  </si>
  <si>
    <t>21000.007438/2013-11</t>
  </si>
  <si>
    <t>Paclobutrazol 250 SC UPL</t>
  </si>
  <si>
    <t>21000.007434/2013-33</t>
  </si>
  <si>
    <t>Fipronil 250 FS Genbra</t>
  </si>
  <si>
    <t>21000.004474/2014-12</t>
  </si>
  <si>
    <t>Damast</t>
  </si>
  <si>
    <t>21000.011794/2018-44</t>
  </si>
  <si>
    <t>Excellence MIG-66</t>
  </si>
  <si>
    <t>21000.032814/2017-30</t>
  </si>
  <si>
    <t>Clomazone 500 EC OF</t>
  </si>
  <si>
    <t>HY-Green</t>
  </si>
  <si>
    <t>21000.063814/2016-09</t>
  </si>
  <si>
    <t>21000.011452/2011-58</t>
  </si>
  <si>
    <t>21000.011711/2011-41</t>
  </si>
  <si>
    <t>21000.005811/2012-19</t>
  </si>
  <si>
    <t>21000.001302/2015-60</t>
  </si>
  <si>
    <t>21000.008002/2015-10</t>
  </si>
  <si>
    <t>21000.011823/2016-14</t>
  </si>
  <si>
    <t>21000.019271/2016-84</t>
  </si>
  <si>
    <t>Clorpirifós Técnico Gharda</t>
  </si>
  <si>
    <t>Metomil Técnico Volcano</t>
  </si>
  <si>
    <t>Sulfentrazona Tradecorp Técnico</t>
  </si>
  <si>
    <t>Clorpirifós Técnico Cheminova GH</t>
  </si>
  <si>
    <t>Clorpirifós Técnico Sulphur Mills</t>
  </si>
  <si>
    <t>Sulfentrazone Técnico Nortox</t>
  </si>
  <si>
    <t>Sulfentrazone Técnico Rotam</t>
  </si>
  <si>
    <r>
      <rPr>
        <sz val="10"/>
        <color rgb="FF003300"/>
        <rFont val="Arial"/>
        <family val="2"/>
      </rPr>
      <t>Baculovirus - Chrysodeixis includens nucleopolyhedrovirus (ChinNPV)</t>
    </r>
  </si>
  <si>
    <r>
      <rPr>
        <sz val="10"/>
        <color rgb="FF003300"/>
        <rFont val="Arial"/>
        <family val="2"/>
      </rPr>
      <t>Baculovirus - Spodoptera frugiperda multiplenucleopolyhedrovirus (SfMNPV)</t>
    </r>
  </si>
  <si>
    <t>21000.005568/2013-10</t>
  </si>
  <si>
    <t>Sulfloxaflor Técnico</t>
  </si>
  <si>
    <t>Sulfloxaflor</t>
  </si>
  <si>
    <t>DELTA TÉCNICO</t>
  </si>
  <si>
    <t>21000.007811/2009-58</t>
  </si>
  <si>
    <t>DIFENOCONAZOLE JS TÉCNICO HELM</t>
  </si>
  <si>
    <t>21000.005039/2012-35</t>
  </si>
  <si>
    <t>DIFENOCONAZOLE TÉCNICO SNB</t>
  </si>
  <si>
    <t>21000.001245/2015-19</t>
  </si>
  <si>
    <t>SULFENTRAZONA TÉCNICO IS</t>
  </si>
  <si>
    <t>21000.003708/2015-87</t>
  </si>
  <si>
    <t>Ihara</t>
  </si>
  <si>
    <t>OLASUL TÉCNICO</t>
  </si>
  <si>
    <t>21000.018050/2017-70</t>
  </si>
  <si>
    <t>SULFENTRAZONE OL TÉCNICO HELM</t>
  </si>
  <si>
    <t>21000.029014/2017-31</t>
  </si>
  <si>
    <t>00119</t>
  </si>
  <si>
    <t>00219</t>
  </si>
  <si>
    <t>00319</t>
  </si>
  <si>
    <t>00419</t>
  </si>
  <si>
    <t>00519</t>
  </si>
  <si>
    <t>00619</t>
  </si>
  <si>
    <t>00719</t>
  </si>
  <si>
    <t>00819</t>
  </si>
  <si>
    <t>00919</t>
  </si>
  <si>
    <t>01019</t>
  </si>
  <si>
    <t>01119</t>
  </si>
  <si>
    <t>01219</t>
  </si>
  <si>
    <t>01319</t>
  </si>
  <si>
    <t>01419</t>
  </si>
  <si>
    <t>01519</t>
  </si>
  <si>
    <t>01619</t>
  </si>
  <si>
    <t>01719</t>
  </si>
  <si>
    <t>01819</t>
  </si>
  <si>
    <t>01919</t>
  </si>
  <si>
    <t>02019</t>
  </si>
  <si>
    <t>02119</t>
  </si>
  <si>
    <t>02219</t>
  </si>
  <si>
    <t>02319</t>
  </si>
  <si>
    <t>02419</t>
  </si>
  <si>
    <t>02519</t>
  </si>
  <si>
    <t>02619</t>
  </si>
  <si>
    <t>02719</t>
  </si>
  <si>
    <t>02819</t>
  </si>
  <si>
    <t>02919</t>
  </si>
  <si>
    <t>03019</t>
  </si>
  <si>
    <t>03119</t>
  </si>
  <si>
    <t>03219</t>
  </si>
  <si>
    <t>03319</t>
  </si>
  <si>
    <t>03419</t>
  </si>
  <si>
    <t>03519</t>
  </si>
  <si>
    <t>03619</t>
  </si>
  <si>
    <t>03719</t>
  </si>
  <si>
    <t>03819</t>
  </si>
  <si>
    <t>03919</t>
  </si>
  <si>
    <t>04019</t>
  </si>
  <si>
    <t>04119</t>
  </si>
  <si>
    <t>04219</t>
  </si>
  <si>
    <t>04319</t>
  </si>
  <si>
    <t>04419</t>
  </si>
  <si>
    <t>04519</t>
  </si>
  <si>
    <t>04619</t>
  </si>
  <si>
    <t>04719</t>
  </si>
  <si>
    <t>04819</t>
  </si>
  <si>
    <t>04919</t>
  </si>
  <si>
    <t>05019</t>
  </si>
  <si>
    <t>05119</t>
  </si>
  <si>
    <t>05219</t>
  </si>
  <si>
    <t>05319</t>
  </si>
  <si>
    <t>05419</t>
  </si>
  <si>
    <t>05519</t>
  </si>
  <si>
    <t>05619</t>
  </si>
  <si>
    <t>05719</t>
  </si>
  <si>
    <t>05819</t>
  </si>
  <si>
    <t>05919</t>
  </si>
  <si>
    <t>06019</t>
  </si>
  <si>
    <t>06119</t>
  </si>
  <si>
    <t>06219</t>
  </si>
  <si>
    <t>06319</t>
  </si>
  <si>
    <t>06419</t>
  </si>
  <si>
    <t>06519</t>
  </si>
  <si>
    <t>06619</t>
  </si>
  <si>
    <t>06719</t>
  </si>
  <si>
    <t>06819</t>
  </si>
  <si>
    <t>06919</t>
  </si>
  <si>
    <t>07019</t>
  </si>
  <si>
    <t>07119</t>
  </si>
  <si>
    <t>07219</t>
  </si>
  <si>
    <t>07319</t>
  </si>
  <si>
    <t>07419</t>
  </si>
  <si>
    <t>07519</t>
  </si>
  <si>
    <t>07619</t>
  </si>
  <si>
    <t>07719</t>
  </si>
  <si>
    <t>07819</t>
  </si>
  <si>
    <t>07919</t>
  </si>
  <si>
    <t>08019</t>
  </si>
  <si>
    <t>08119</t>
  </si>
  <si>
    <t>08219</t>
  </si>
  <si>
    <t>08319</t>
  </si>
  <si>
    <t>08419</t>
  </si>
  <si>
    <t>08519</t>
  </si>
  <si>
    <t>08619</t>
  </si>
  <si>
    <t>08719</t>
  </si>
  <si>
    <t>08819</t>
  </si>
  <si>
    <t>08919</t>
  </si>
  <si>
    <t>09019</t>
  </si>
  <si>
    <t>09119</t>
  </si>
  <si>
    <t>09219</t>
  </si>
  <si>
    <t>09319</t>
  </si>
  <si>
    <t>09419</t>
  </si>
  <si>
    <t>09519</t>
  </si>
  <si>
    <t>09619</t>
  </si>
  <si>
    <t>09719</t>
  </si>
  <si>
    <t>09819</t>
  </si>
  <si>
    <t>09919</t>
  </si>
  <si>
    <t>AZOXYSTROBIN TÉCNICO YNG</t>
  </si>
  <si>
    <t>21000.002971/2013-97</t>
  </si>
  <si>
    <t>DIQUAT ZF TÉCNICO HELM</t>
  </si>
  <si>
    <t>21000.029897/2017-80</t>
  </si>
  <si>
    <t>METRIBUZIM TÉCNICO NORTOX</t>
  </si>
  <si>
    <t>21000.008454/2016-74</t>
  </si>
  <si>
    <t>21000.004912/2015-15</t>
  </si>
  <si>
    <t>INSSIMO</t>
  </si>
  <si>
    <t>Acibenzolar-S-Metílico</t>
  </si>
  <si>
    <t>21000.009677/2013-14</t>
  </si>
  <si>
    <t>Roundup Original Mais</t>
  </si>
  <si>
    <t>21000.005821/2015-05</t>
  </si>
  <si>
    <t>Decisive</t>
  </si>
  <si>
    <t>21000.036600/2016-51</t>
  </si>
  <si>
    <t>Kasan Max 750 WG</t>
  </si>
  <si>
    <t>21000.039552/2016-53</t>
  </si>
  <si>
    <t>Taura 200 EC</t>
  </si>
  <si>
    <t>21000.027803/2016-57</t>
  </si>
  <si>
    <t>Elatus Trio</t>
  </si>
  <si>
    <t>Azoxistrobina, Benzovindiflupir, Difenoconazol</t>
  </si>
  <si>
    <t>21000.000445/2015-54</t>
  </si>
  <si>
    <t>Tiger 100 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</si>
</sst>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8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5.5"/>
      <color theme="0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u/>
      <sz val="11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  <font>
      <i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 style="medium">
        <color rgb="FF003300"/>
      </left>
      <right/>
      <top style="thin">
        <color rgb="FF003300"/>
      </top>
      <bottom style="thin">
        <color rgb="FF003300"/>
      </bottom>
      <diagonal/>
    </border>
    <border>
      <left style="medium">
        <color rgb="FF003300"/>
      </left>
      <right/>
      <top/>
      <bottom style="thin">
        <color rgb="FF003300"/>
      </bottom>
      <diagonal/>
    </border>
    <border>
      <left/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rgb="FF003300"/>
      </top>
      <bottom style="thin">
        <color rgb="FF00330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52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9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26" fillId="10" borderId="31" xfId="0" applyNumberFormat="1" applyFont="1" applyFill="1" applyBorder="1" applyAlignment="1">
      <alignment horizontal="center" vertical="center"/>
    </xf>
    <xf numFmtId="0" fontId="26" fillId="10" borderId="3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9" borderId="4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9" borderId="6" xfId="0" applyFont="1" applyFill="1" applyBorder="1" applyAlignment="1">
      <alignment horizontal="center" vertical="center"/>
    </xf>
    <xf numFmtId="0" fontId="29" fillId="9" borderId="7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10" borderId="12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5" fillId="5" borderId="4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35" fillId="9" borderId="40" xfId="0" applyFont="1" applyFill="1" applyBorder="1" applyAlignment="1">
      <alignment horizontal="center" vertical="center"/>
    </xf>
    <xf numFmtId="0" fontId="35" fillId="9" borderId="40" xfId="0" applyFont="1" applyFill="1" applyBorder="1" applyAlignment="1">
      <alignment horizontal="center"/>
    </xf>
    <xf numFmtId="0" fontId="36" fillId="0" borderId="0" xfId="0" applyFont="1"/>
    <xf numFmtId="1" fontId="28" fillId="0" borderId="0" xfId="0" applyNumberFormat="1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2" fillId="9" borderId="40" xfId="0" applyFont="1" applyFill="1" applyBorder="1" applyAlignment="1">
      <alignment horizontal="center"/>
    </xf>
    <xf numFmtId="0" fontId="35" fillId="5" borderId="40" xfId="0" applyFont="1" applyFill="1" applyBorder="1" applyAlignment="1">
      <alignment horizontal="center"/>
    </xf>
    <xf numFmtId="0" fontId="35" fillId="11" borderId="40" xfId="0" applyFont="1" applyFill="1" applyBorder="1" applyAlignment="1">
      <alignment horizontal="center"/>
    </xf>
    <xf numFmtId="0" fontId="22" fillId="5" borderId="40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/>
    </xf>
    <xf numFmtId="0" fontId="22" fillId="11" borderId="40" xfId="0" applyFont="1" applyFill="1" applyBorder="1" applyAlignment="1">
      <alignment horizontal="center"/>
    </xf>
    <xf numFmtId="0" fontId="35" fillId="9" borderId="40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/>
    </xf>
    <xf numFmtId="0" fontId="37" fillId="5" borderId="0" xfId="0" applyFont="1" applyFill="1" applyAlignment="1">
      <alignment horizontal="center"/>
    </xf>
    <xf numFmtId="0" fontId="22" fillId="9" borderId="40" xfId="0" applyFont="1" applyFill="1" applyBorder="1" applyAlignment="1">
      <alignment horizontal="center" vertical="center"/>
    </xf>
    <xf numFmtId="166" fontId="24" fillId="9" borderId="41" xfId="0" applyNumberFormat="1" applyFont="1" applyFill="1" applyBorder="1" applyAlignment="1">
      <alignment horizontal="center" vertical="center"/>
    </xf>
    <xf numFmtId="0" fontId="22" fillId="9" borderId="41" xfId="0" applyFont="1" applyFill="1" applyBorder="1" applyAlignment="1">
      <alignment horizontal="center" vertical="center"/>
    </xf>
    <xf numFmtId="14" fontId="22" fillId="9" borderId="41" xfId="0" applyNumberFormat="1" applyFont="1" applyFill="1" applyBorder="1" applyAlignment="1">
      <alignment horizontal="center" vertical="center"/>
    </xf>
    <xf numFmtId="166" fontId="24" fillId="9" borderId="40" xfId="0" applyNumberFormat="1" applyFont="1" applyFill="1" applyBorder="1" applyAlignment="1">
      <alignment horizontal="center" vertical="center"/>
    </xf>
    <xf numFmtId="14" fontId="22" fillId="9" borderId="40" xfId="0" applyNumberFormat="1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center" vertical="center" wrapText="1"/>
    </xf>
    <xf numFmtId="1" fontId="24" fillId="9" borderId="40" xfId="0" applyNumberFormat="1" applyFont="1" applyFill="1" applyBorder="1" applyAlignment="1">
      <alignment horizontal="center" vertical="center"/>
    </xf>
    <xf numFmtId="1" fontId="24" fillId="5" borderId="40" xfId="0" applyNumberFormat="1" applyFont="1" applyFill="1" applyBorder="1" applyAlignment="1">
      <alignment horizontal="center" vertical="center"/>
    </xf>
    <xf numFmtId="14" fontId="22" fillId="5" borderId="40" xfId="0" applyNumberFormat="1" applyFont="1" applyFill="1" applyBorder="1" applyAlignment="1">
      <alignment horizontal="center" vertical="center"/>
    </xf>
    <xf numFmtId="14" fontId="22" fillId="9" borderId="40" xfId="0" applyNumberFormat="1" applyFont="1" applyFill="1" applyBorder="1" applyAlignment="1">
      <alignment horizontal="center"/>
    </xf>
    <xf numFmtId="14" fontId="22" fillId="5" borderId="40" xfId="0" applyNumberFormat="1" applyFont="1" applyFill="1" applyBorder="1" applyAlignment="1">
      <alignment horizontal="center"/>
    </xf>
    <xf numFmtId="1" fontId="24" fillId="11" borderId="40" xfId="0" applyNumberFormat="1" applyFont="1" applyFill="1" applyBorder="1" applyAlignment="1">
      <alignment horizontal="center" vertical="center"/>
    </xf>
    <xf numFmtId="0" fontId="22" fillId="11" borderId="40" xfId="0" applyFont="1" applyFill="1" applyBorder="1" applyAlignment="1">
      <alignment horizontal="center" vertical="center"/>
    </xf>
    <xf numFmtId="14" fontId="22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38" fillId="5" borderId="42" xfId="0" applyFont="1" applyFill="1" applyBorder="1" applyAlignment="1">
      <alignment horizontal="center"/>
    </xf>
    <xf numFmtId="14" fontId="15" fillId="5" borderId="42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32" xfId="0" applyFont="1" applyBorder="1"/>
    <xf numFmtId="0" fontId="43" fillId="10" borderId="39" xfId="0" applyFont="1" applyFill="1" applyBorder="1" applyAlignment="1">
      <alignment horizontal="center"/>
    </xf>
    <xf numFmtId="0" fontId="43" fillId="10" borderId="32" xfId="0" applyFont="1" applyFill="1" applyBorder="1" applyAlignment="1">
      <alignment horizontal="center" vertical="center"/>
    </xf>
    <xf numFmtId="0" fontId="44" fillId="11" borderId="35" xfId="0" applyFont="1" applyFill="1" applyBorder="1" applyAlignment="1">
      <alignment horizontal="center"/>
    </xf>
    <xf numFmtId="0" fontId="44" fillId="11" borderId="33" xfId="0" applyFont="1" applyFill="1" applyBorder="1" applyAlignment="1">
      <alignment horizontal="center"/>
    </xf>
    <xf numFmtId="0" fontId="43" fillId="10" borderId="34" xfId="0" applyFont="1" applyFill="1" applyBorder="1" applyAlignment="1">
      <alignment horizontal="center" vertical="center"/>
    </xf>
    <xf numFmtId="0" fontId="44" fillId="11" borderId="36" xfId="0" applyFont="1" applyFill="1" applyBorder="1" applyAlignment="1">
      <alignment horizontal="center"/>
    </xf>
    <xf numFmtId="0" fontId="43" fillId="10" borderId="37" xfId="0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51" fillId="0" borderId="0" xfId="2" applyFont="1" applyFill="1" applyBorder="1" applyAlignment="1">
      <alignment horizontal="center"/>
    </xf>
    <xf numFmtId="0" fontId="39" fillId="0" borderId="0" xfId="0" applyNumberFormat="1" applyFont="1" applyFill="1" applyBorder="1"/>
    <xf numFmtId="0" fontId="39" fillId="0" borderId="0" xfId="0" applyFont="1" applyBorder="1"/>
    <xf numFmtId="0" fontId="22" fillId="13" borderId="33" xfId="0" applyFont="1" applyFill="1" applyBorder="1" applyAlignment="1">
      <alignment horizontal="center"/>
    </xf>
    <xf numFmtId="0" fontId="43" fillId="10" borderId="0" xfId="0" applyFont="1" applyFill="1" applyBorder="1" applyAlignment="1">
      <alignment horizontal="center" vertical="center"/>
    </xf>
    <xf numFmtId="0" fontId="15" fillId="0" borderId="32" xfId="0" applyFont="1" applyBorder="1"/>
    <xf numFmtId="1" fontId="53" fillId="10" borderId="31" xfId="0" applyNumberFormat="1" applyFont="1" applyFill="1" applyBorder="1" applyAlignment="1">
      <alignment horizontal="center" vertical="center"/>
    </xf>
    <xf numFmtId="0" fontId="53" fillId="10" borderId="31" xfId="0" applyFont="1" applyFill="1" applyBorder="1" applyAlignment="1">
      <alignment horizontal="center" vertical="center"/>
    </xf>
    <xf numFmtId="0" fontId="53" fillId="10" borderId="31" xfId="0" applyFont="1" applyFill="1" applyBorder="1" applyAlignment="1">
      <alignment horizontal="center" vertical="center" wrapText="1"/>
    </xf>
    <xf numFmtId="0" fontId="53" fillId="1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66" fontId="55" fillId="9" borderId="44" xfId="0" applyNumberFormat="1" applyFont="1" applyFill="1" applyBorder="1" applyAlignment="1">
      <alignment horizontal="center" vertical="center"/>
    </xf>
    <xf numFmtId="166" fontId="56" fillId="9" borderId="40" xfId="0" applyNumberFormat="1" applyFont="1" applyFill="1" applyBorder="1" applyAlignment="1">
      <alignment horizontal="center" vertical="center"/>
    </xf>
    <xf numFmtId="0" fontId="57" fillId="9" borderId="41" xfId="0" applyFont="1" applyFill="1" applyBorder="1" applyAlignment="1">
      <alignment horizontal="center" vertical="center"/>
    </xf>
    <xf numFmtId="0" fontId="57" fillId="9" borderId="41" xfId="0" applyFont="1" applyFill="1" applyBorder="1" applyAlignment="1">
      <alignment horizontal="center" vertical="center" wrapText="1"/>
    </xf>
    <xf numFmtId="14" fontId="57" fillId="9" borderId="41" xfId="0" applyNumberFormat="1" applyFont="1" applyFill="1" applyBorder="1" applyAlignment="1">
      <alignment horizontal="center" vertical="center"/>
    </xf>
    <xf numFmtId="1" fontId="57" fillId="9" borderId="41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5" fillId="9" borderId="4" xfId="0" applyFont="1" applyFill="1" applyBorder="1" applyAlignment="1">
      <alignment horizontal="center" vertical="center"/>
    </xf>
    <xf numFmtId="0" fontId="55" fillId="9" borderId="5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66" fontId="55" fillId="9" borderId="43" xfId="0" applyNumberFormat="1" applyFont="1" applyFill="1" applyBorder="1" applyAlignment="1">
      <alignment horizontal="center" vertical="center"/>
    </xf>
    <xf numFmtId="0" fontId="57" fillId="9" borderId="45" xfId="0" applyFont="1" applyFill="1" applyBorder="1" applyAlignment="1">
      <alignment horizontal="center" vertical="center"/>
    </xf>
    <xf numFmtId="0" fontId="55" fillId="9" borderId="6" xfId="0" applyFont="1" applyFill="1" applyBorder="1" applyAlignment="1">
      <alignment horizontal="center" vertical="center"/>
    </xf>
    <xf numFmtId="0" fontId="55" fillId="9" borderId="7" xfId="0" applyFont="1" applyFill="1" applyBorder="1" applyAlignment="1">
      <alignment horizontal="center" vertical="center"/>
    </xf>
    <xf numFmtId="0" fontId="57" fillId="9" borderId="40" xfId="0" applyFont="1" applyFill="1" applyBorder="1" applyAlignment="1">
      <alignment horizontal="center" vertical="center" wrapText="1"/>
    </xf>
    <xf numFmtId="0" fontId="57" fillId="9" borderId="40" xfId="0" applyFont="1" applyFill="1" applyBorder="1" applyAlignment="1">
      <alignment horizontal="center" vertical="center"/>
    </xf>
    <xf numFmtId="14" fontId="57" fillId="9" borderId="4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10" borderId="12" xfId="0" applyFont="1" applyFill="1" applyBorder="1" applyAlignment="1">
      <alignment horizontal="center" vertical="center"/>
    </xf>
    <xf numFmtId="0" fontId="61" fillId="10" borderId="15" xfId="0" applyFont="1" applyFill="1" applyBorder="1" applyAlignment="1">
      <alignment horizontal="center" vertical="center"/>
    </xf>
    <xf numFmtId="0" fontId="56" fillId="9" borderId="16" xfId="0" applyFont="1" applyFill="1" applyBorder="1" applyAlignment="1">
      <alignment horizontal="left" vertical="center"/>
    </xf>
    <xf numFmtId="0" fontId="63" fillId="9" borderId="24" xfId="0" applyFont="1" applyFill="1" applyBorder="1" applyAlignment="1">
      <alignment horizontal="center" vertical="center"/>
    </xf>
    <xf numFmtId="0" fontId="63" fillId="9" borderId="25" xfId="0" applyFont="1" applyFill="1" applyBorder="1" applyAlignment="1">
      <alignment horizontal="center" vertical="center"/>
    </xf>
    <xf numFmtId="0" fontId="56" fillId="9" borderId="17" xfId="0" applyFont="1" applyFill="1" applyBorder="1" applyAlignment="1">
      <alignment horizontal="left" vertical="center"/>
    </xf>
    <xf numFmtId="0" fontId="63" fillId="9" borderId="26" xfId="0" applyFont="1" applyFill="1" applyBorder="1" applyAlignment="1">
      <alignment horizontal="center" vertical="center"/>
    </xf>
    <xf numFmtId="0" fontId="63" fillId="9" borderId="27" xfId="0" applyFont="1" applyFill="1" applyBorder="1" applyAlignment="1">
      <alignment horizontal="center" vertical="center"/>
    </xf>
    <xf numFmtId="0" fontId="63" fillId="9" borderId="17" xfId="0" applyFont="1" applyFill="1" applyBorder="1" applyAlignment="1">
      <alignment horizontal="left" vertical="center"/>
    </xf>
    <xf numFmtId="0" fontId="56" fillId="9" borderId="28" xfId="0" applyFont="1" applyFill="1" applyBorder="1" applyAlignment="1">
      <alignment horizontal="left" vertical="center"/>
    </xf>
    <xf numFmtId="0" fontId="63" fillId="9" borderId="29" xfId="0" applyFont="1" applyFill="1" applyBorder="1" applyAlignment="1">
      <alignment horizontal="center" vertical="center"/>
    </xf>
    <xf numFmtId="0" fontId="63" fillId="9" borderId="30" xfId="0" applyFont="1" applyFill="1" applyBorder="1" applyAlignment="1">
      <alignment horizontal="center" vertical="center"/>
    </xf>
    <xf numFmtId="0" fontId="64" fillId="9" borderId="40" xfId="0" applyFont="1" applyFill="1" applyBorder="1" applyAlignment="1">
      <alignment horizontal="center" vertical="center" wrapText="1"/>
    </xf>
    <xf numFmtId="166" fontId="56" fillId="12" borderId="40" xfId="0" applyNumberFormat="1" applyFont="1" applyFill="1" applyBorder="1" applyAlignment="1">
      <alignment horizontal="center" vertical="center"/>
    </xf>
    <xf numFmtId="0" fontId="56" fillId="12" borderId="40" xfId="3" applyFont="1" applyFill="1" applyBorder="1" applyAlignment="1">
      <alignment horizontal="center" vertical="center"/>
    </xf>
    <xf numFmtId="0" fontId="57" fillId="12" borderId="40" xfId="0" applyFont="1" applyFill="1" applyBorder="1" applyAlignment="1">
      <alignment horizontal="center" vertical="center"/>
    </xf>
    <xf numFmtId="0" fontId="65" fillId="12" borderId="40" xfId="0" applyFont="1" applyFill="1" applyBorder="1" applyAlignment="1">
      <alignment horizontal="center" vertical="center"/>
    </xf>
    <xf numFmtId="0" fontId="64" fillId="9" borderId="40" xfId="0" applyFont="1" applyFill="1" applyBorder="1" applyAlignment="1">
      <alignment horizontal="center" vertical="center"/>
    </xf>
    <xf numFmtId="0" fontId="57" fillId="9" borderId="6" xfId="0" applyFont="1" applyFill="1" applyBorder="1" applyAlignment="1">
      <alignment horizontal="center" vertical="center"/>
    </xf>
    <xf numFmtId="0" fontId="56" fillId="12" borderId="40" xfId="0" applyFont="1" applyFill="1" applyBorder="1" applyAlignment="1">
      <alignment horizontal="center" vertical="center"/>
    </xf>
    <xf numFmtId="0" fontId="57" fillId="9" borderId="4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12" borderId="40" xfId="0" applyFont="1" applyFill="1" applyBorder="1" applyAlignment="1">
      <alignment horizontal="center" vertical="center"/>
    </xf>
    <xf numFmtId="1" fontId="57" fillId="6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58" fillId="6" borderId="0" xfId="0" applyFont="1" applyFill="1" applyAlignment="1">
      <alignment horizontal="center"/>
    </xf>
    <xf numFmtId="166" fontId="25" fillId="12" borderId="40" xfId="0" applyNumberFormat="1" applyFont="1" applyFill="1" applyBorder="1" applyAlignment="1">
      <alignment horizontal="center" vertical="center"/>
    </xf>
    <xf numFmtId="1" fontId="58" fillId="8" borderId="0" xfId="0" applyNumberFormat="1" applyFont="1" applyFill="1" applyBorder="1" applyAlignment="1">
      <alignment horizontal="center"/>
    </xf>
    <xf numFmtId="0" fontId="58" fillId="8" borderId="0" xfId="0" applyFont="1" applyFill="1" applyBorder="1" applyAlignment="1">
      <alignment horizontal="center"/>
    </xf>
    <xf numFmtId="0" fontId="58" fillId="8" borderId="0" xfId="0" applyFont="1" applyFill="1" applyBorder="1" applyAlignment="1">
      <alignment horizontal="center" wrapText="1"/>
    </xf>
    <xf numFmtId="0" fontId="68" fillId="9" borderId="40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12" borderId="40" xfId="0" applyFont="1" applyFill="1" applyBorder="1" applyAlignment="1">
      <alignment horizontal="center" vertical="center"/>
    </xf>
    <xf numFmtId="1" fontId="26" fillId="10" borderId="46" xfId="0" applyNumberFormat="1" applyFont="1" applyFill="1" applyBorder="1" applyAlignment="1">
      <alignment horizontal="center" vertical="center"/>
    </xf>
    <xf numFmtId="165" fontId="46" fillId="10" borderId="35" xfId="0" applyNumberFormat="1" applyFont="1" applyFill="1" applyBorder="1" applyAlignment="1">
      <alignment horizontal="center" vertical="center"/>
    </xf>
    <xf numFmtId="165" fontId="46" fillId="10" borderId="33" xfId="0" applyNumberFormat="1" applyFont="1" applyFill="1" applyBorder="1" applyAlignment="1">
      <alignment horizontal="center" vertical="center"/>
    </xf>
    <xf numFmtId="0" fontId="49" fillId="10" borderId="33" xfId="0" applyFont="1" applyFill="1" applyBorder="1" applyAlignment="1"/>
    <xf numFmtId="0" fontId="47" fillId="10" borderId="33" xfId="0" applyFont="1" applyFill="1" applyBorder="1" applyAlignment="1">
      <alignment horizontal="center" vertical="center" wrapText="1"/>
    </xf>
    <xf numFmtId="0" fontId="48" fillId="10" borderId="33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7" fillId="10" borderId="33" xfId="0" applyFont="1" applyFill="1" applyBorder="1" applyAlignment="1">
      <alignment horizontal="center"/>
    </xf>
    <xf numFmtId="0" fontId="39" fillId="0" borderId="33" xfId="0" applyFont="1" applyBorder="1" applyAlignment="1">
      <alignment horizontal="center" vertical="center" wrapText="1"/>
    </xf>
    <xf numFmtId="0" fontId="47" fillId="10" borderId="33" xfId="0" applyFont="1" applyFill="1" applyBorder="1" applyAlignment="1">
      <alignment horizontal="center" vertical="center"/>
    </xf>
    <xf numFmtId="0" fontId="50" fillId="10" borderId="33" xfId="0" applyFont="1" applyFill="1" applyBorder="1" applyAlignment="1"/>
    <xf numFmtId="0" fontId="47" fillId="10" borderId="35" xfId="0" applyFont="1" applyFill="1" applyBorder="1" applyAlignment="1">
      <alignment horizontal="center"/>
    </xf>
    <xf numFmtId="0" fontId="47" fillId="10" borderId="35" xfId="0" applyFont="1" applyFill="1" applyBorder="1" applyAlignment="1">
      <alignment horizontal="center" vertical="center" wrapText="1"/>
    </xf>
    <xf numFmtId="0" fontId="48" fillId="10" borderId="35" xfId="0" applyFont="1" applyFill="1" applyBorder="1" applyAlignment="1">
      <alignment horizontal="center" vertical="center" wrapText="1"/>
    </xf>
    <xf numFmtId="0" fontId="48" fillId="10" borderId="35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3" fillId="10" borderId="39" xfId="0" applyNumberFormat="1" applyFont="1" applyFill="1" applyBorder="1" applyAlignment="1">
      <alignment horizontal="center"/>
    </xf>
    <xf numFmtId="0" fontId="1" fillId="10" borderId="39" xfId="0" applyNumberFormat="1" applyFont="1" applyFill="1" applyBorder="1" applyAlignment="1"/>
    <xf numFmtId="0" fontId="1" fillId="10" borderId="39" xfId="0" applyFont="1" applyFill="1" applyBorder="1" applyAlignment="1"/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62" fillId="10" borderId="18" xfId="0" applyNumberFormat="1" applyFont="1" applyFill="1" applyBorder="1" applyAlignment="1">
      <alignment horizontal="center" vertical="center"/>
    </xf>
    <xf numFmtId="0" fontId="58" fillId="0" borderId="19" xfId="0" applyNumberFormat="1" applyFont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8" fillId="0" borderId="21" xfId="0" applyNumberFormat="1" applyFont="1" applyBorder="1" applyAlignment="1">
      <alignment horizontal="center" vertical="center"/>
    </xf>
    <xf numFmtId="0" fontId="58" fillId="0" borderId="22" xfId="0" applyNumberFormat="1" applyFont="1" applyBorder="1" applyAlignment="1">
      <alignment horizontal="center" vertical="center"/>
    </xf>
    <xf numFmtId="0" fontId="58" fillId="0" borderId="23" xfId="0" applyNumberFormat="1" applyFont="1" applyBorder="1" applyAlignment="1">
      <alignment horizontal="center" vertical="center"/>
    </xf>
    <xf numFmtId="0" fontId="55" fillId="9" borderId="43" xfId="0" applyFont="1" applyFill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23" fillId="9" borderId="28" xfId="0" applyFont="1" applyFill="1" applyBorder="1" applyAlignment="1">
      <alignment horizontal="left" vertical="center"/>
    </xf>
    <xf numFmtId="0" fontId="23" fillId="9" borderId="29" xfId="0" applyFont="1" applyFill="1" applyBorder="1" applyAlignment="1">
      <alignment vertical="center"/>
    </xf>
    <xf numFmtId="0" fontId="23" fillId="9" borderId="30" xfId="0" applyFont="1" applyFill="1" applyBorder="1" applyAlignment="1">
      <alignment vertical="center"/>
    </xf>
    <xf numFmtId="0" fontId="25" fillId="9" borderId="17" xfId="0" applyFont="1" applyFill="1" applyBorder="1" applyAlignment="1">
      <alignment horizontal="left" vertical="center"/>
    </xf>
    <xf numFmtId="0" fontId="23" fillId="9" borderId="26" xfId="0" applyFont="1" applyFill="1" applyBorder="1" applyAlignment="1">
      <alignment vertical="center"/>
    </xf>
    <xf numFmtId="0" fontId="23" fillId="9" borderId="27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1" fontId="33" fillId="10" borderId="18" xfId="0" applyNumberFormat="1" applyFont="1" applyFill="1" applyBorder="1" applyAlignment="1">
      <alignment horizontal="center" vertical="center"/>
    </xf>
    <xf numFmtId="0" fontId="34" fillId="10" borderId="19" xfId="0" applyFont="1" applyFill="1" applyBorder="1" applyAlignment="1">
      <alignment horizontal="center" vertical="center"/>
    </xf>
    <xf numFmtId="0" fontId="34" fillId="10" borderId="20" xfId="0" applyFont="1" applyFill="1" applyBorder="1" applyAlignment="1">
      <alignment horizontal="center" vertical="center"/>
    </xf>
    <xf numFmtId="0" fontId="34" fillId="10" borderId="21" xfId="0" applyFont="1" applyFill="1" applyBorder="1" applyAlignment="1">
      <alignment horizontal="center" vertical="center"/>
    </xf>
    <xf numFmtId="0" fontId="34" fillId="10" borderId="22" xfId="0" applyFont="1" applyFill="1" applyBorder="1" applyAlignment="1">
      <alignment horizontal="center" vertical="center"/>
    </xf>
    <xf numFmtId="0" fontId="34" fillId="10" borderId="23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26" xfId="0" applyFont="1" applyFill="1" applyBorder="1" applyAlignment="1">
      <alignment horizontal="left" vertical="center"/>
    </xf>
    <xf numFmtId="0" fontId="23" fillId="9" borderId="27" xfId="0" applyFont="1" applyFill="1" applyBorder="1" applyAlignment="1">
      <alignment horizontal="left" vertical="center"/>
    </xf>
    <xf numFmtId="0" fontId="25" fillId="9" borderId="16" xfId="0" applyFont="1" applyFill="1" applyBorder="1" applyAlignment="1">
      <alignment horizontal="left"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69" fillId="10" borderId="31" xfId="0" applyNumberFormat="1" applyFont="1" applyFill="1" applyBorder="1" applyAlignment="1">
      <alignment horizontal="center" vertical="center"/>
    </xf>
    <xf numFmtId="1" fontId="69" fillId="10" borderId="46" xfId="0" applyNumberFormat="1" applyFont="1" applyFill="1" applyBorder="1" applyAlignment="1">
      <alignment horizontal="center" vertical="center"/>
    </xf>
    <xf numFmtId="0" fontId="69" fillId="10" borderId="31" xfId="0" applyFont="1" applyFill="1" applyBorder="1" applyAlignment="1">
      <alignment horizontal="center" vertical="center"/>
    </xf>
    <xf numFmtId="0" fontId="69" fillId="10" borderId="31" xfId="0" applyFont="1" applyFill="1" applyBorder="1" applyAlignment="1">
      <alignment horizontal="center" vertical="center" wrapText="1"/>
    </xf>
    <xf numFmtId="0" fontId="69" fillId="1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49" fontId="71" fillId="9" borderId="44" xfId="0" applyNumberFormat="1" applyFont="1" applyFill="1" applyBorder="1" applyAlignment="1">
      <alignment horizontal="center" vertical="center"/>
    </xf>
    <xf numFmtId="166" fontId="72" fillId="9" borderId="40" xfId="0" applyNumberFormat="1" applyFont="1" applyFill="1" applyBorder="1" applyAlignment="1">
      <alignment horizontal="center" vertical="center"/>
    </xf>
    <xf numFmtId="0" fontId="73" fillId="9" borderId="40" xfId="0" applyFont="1" applyFill="1" applyBorder="1" applyAlignment="1">
      <alignment horizontal="center" vertical="center"/>
    </xf>
    <xf numFmtId="0" fontId="73" fillId="9" borderId="41" xfId="0" applyFont="1" applyFill="1" applyBorder="1" applyAlignment="1">
      <alignment horizontal="center" vertical="center" wrapText="1"/>
    </xf>
    <xf numFmtId="0" fontId="73" fillId="9" borderId="41" xfId="0" applyFont="1" applyFill="1" applyBorder="1" applyAlignment="1">
      <alignment horizontal="center" vertical="center"/>
    </xf>
    <xf numFmtId="14" fontId="73" fillId="9" borderId="41" xfId="0" applyNumberFormat="1" applyFont="1" applyFill="1" applyBorder="1" applyAlignment="1">
      <alignment horizontal="center" vertical="center"/>
    </xf>
    <xf numFmtId="1" fontId="73" fillId="9" borderId="41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1" fillId="9" borderId="4" xfId="0" applyFont="1" applyFill="1" applyBorder="1" applyAlignment="1">
      <alignment horizontal="center" vertical="center"/>
    </xf>
    <xf numFmtId="0" fontId="71" fillId="9" borderId="5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49" fontId="71" fillId="9" borderId="43" xfId="0" applyNumberFormat="1" applyFont="1" applyFill="1" applyBorder="1" applyAlignment="1">
      <alignment horizontal="center" vertical="center"/>
    </xf>
    <xf numFmtId="0" fontId="71" fillId="9" borderId="6" xfId="0" applyFont="1" applyFill="1" applyBorder="1" applyAlignment="1">
      <alignment horizontal="center" vertical="center"/>
    </xf>
    <xf numFmtId="0" fontId="71" fillId="9" borderId="7" xfId="0" applyFont="1" applyFill="1" applyBorder="1" applyAlignment="1">
      <alignment horizontal="center" vertical="center"/>
    </xf>
    <xf numFmtId="0" fontId="73" fillId="9" borderId="4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14" fontId="73" fillId="9" borderId="4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10" borderId="12" xfId="0" applyFont="1" applyFill="1" applyBorder="1" applyAlignment="1">
      <alignment horizontal="center" vertical="center"/>
    </xf>
    <xf numFmtId="0" fontId="77" fillId="10" borderId="15" xfId="0" applyFont="1" applyFill="1" applyBorder="1" applyAlignment="1">
      <alignment horizontal="center" vertical="center"/>
    </xf>
    <xf numFmtId="0" fontId="73" fillId="9" borderId="45" xfId="0" applyFont="1" applyFill="1" applyBorder="1" applyAlignment="1">
      <alignment horizontal="center" vertical="center"/>
    </xf>
    <xf numFmtId="0" fontId="78" fillId="10" borderId="18" xfId="0" applyNumberFormat="1" applyFont="1" applyFill="1" applyBorder="1" applyAlignment="1">
      <alignment horizontal="center" vertical="center"/>
    </xf>
    <xf numFmtId="0" fontId="74" fillId="0" borderId="19" xfId="0" applyNumberFormat="1" applyFont="1" applyBorder="1" applyAlignment="1">
      <alignment horizontal="center" vertical="center"/>
    </xf>
    <xf numFmtId="0" fontId="74" fillId="0" borderId="20" xfId="0" applyNumberFormat="1" applyFont="1" applyBorder="1" applyAlignment="1">
      <alignment horizontal="center" vertical="center"/>
    </xf>
    <xf numFmtId="166" fontId="72" fillId="9" borderId="40" xfId="0" applyNumberFormat="1" applyFont="1" applyFill="1" applyBorder="1" applyAlignment="1">
      <alignment horizontal="center" vertical="center" wrapText="1"/>
    </xf>
    <xf numFmtId="0" fontId="74" fillId="0" borderId="21" xfId="0" applyNumberFormat="1" applyFont="1" applyBorder="1" applyAlignment="1">
      <alignment horizontal="center" vertical="center"/>
    </xf>
    <xf numFmtId="0" fontId="74" fillId="0" borderId="22" xfId="0" applyNumberFormat="1" applyFont="1" applyBorder="1" applyAlignment="1">
      <alignment horizontal="center" vertical="center"/>
    </xf>
    <xf numFmtId="0" fontId="74" fillId="0" borderId="23" xfId="0" applyNumberFormat="1" applyFont="1" applyBorder="1" applyAlignment="1">
      <alignment horizontal="center" vertical="center"/>
    </xf>
    <xf numFmtId="0" fontId="72" fillId="9" borderId="16" xfId="0" applyFont="1" applyFill="1" applyBorder="1" applyAlignment="1">
      <alignment horizontal="left" vertical="center"/>
    </xf>
    <xf numFmtId="0" fontId="79" fillId="9" borderId="24" xfId="0" applyFont="1" applyFill="1" applyBorder="1" applyAlignment="1">
      <alignment horizontal="center" vertical="center"/>
    </xf>
    <xf numFmtId="0" fontId="79" fillId="9" borderId="25" xfId="0" applyFont="1" applyFill="1" applyBorder="1" applyAlignment="1">
      <alignment horizontal="center" vertical="center"/>
    </xf>
    <xf numFmtId="0" fontId="72" fillId="9" borderId="17" xfId="0" applyFont="1" applyFill="1" applyBorder="1" applyAlignment="1">
      <alignment horizontal="left" vertical="center"/>
    </xf>
    <xf numFmtId="0" fontId="79" fillId="9" borderId="26" xfId="0" applyFont="1" applyFill="1" applyBorder="1" applyAlignment="1">
      <alignment horizontal="center" vertical="center"/>
    </xf>
    <xf numFmtId="0" fontId="79" fillId="9" borderId="27" xfId="0" applyFont="1" applyFill="1" applyBorder="1" applyAlignment="1">
      <alignment horizontal="center" vertical="center"/>
    </xf>
    <xf numFmtId="0" fontId="79" fillId="9" borderId="17" xfId="0" applyFont="1" applyFill="1" applyBorder="1" applyAlignment="1">
      <alignment horizontal="left" vertical="center"/>
    </xf>
    <xf numFmtId="0" fontId="72" fillId="9" borderId="28" xfId="0" applyFont="1" applyFill="1" applyBorder="1" applyAlignment="1">
      <alignment horizontal="left" vertical="center"/>
    </xf>
    <xf numFmtId="0" fontId="79" fillId="9" borderId="29" xfId="0" applyFont="1" applyFill="1" applyBorder="1" applyAlignment="1">
      <alignment horizontal="center" vertical="center"/>
    </xf>
    <xf numFmtId="0" fontId="79" fillId="9" borderId="30" xfId="0" applyFont="1" applyFill="1" applyBorder="1" applyAlignment="1">
      <alignment horizontal="center" vertical="center"/>
    </xf>
    <xf numFmtId="0" fontId="80" fillId="9" borderId="40" xfId="0" applyFont="1" applyFill="1" applyBorder="1" applyAlignment="1">
      <alignment horizontal="center" vertical="center" wrapText="1"/>
    </xf>
    <xf numFmtId="166" fontId="72" fillId="12" borderId="40" xfId="0" applyNumberFormat="1" applyFont="1" applyFill="1" applyBorder="1" applyAlignment="1">
      <alignment horizontal="center" vertical="center"/>
    </xf>
    <xf numFmtId="0" fontId="72" fillId="12" borderId="40" xfId="0" applyFont="1" applyFill="1" applyBorder="1" applyAlignment="1">
      <alignment horizontal="center" vertical="center"/>
    </xf>
    <xf numFmtId="0" fontId="81" fillId="9" borderId="40" xfId="0" applyFont="1" applyFill="1" applyBorder="1" applyAlignment="1">
      <alignment horizontal="center" vertical="center" wrapText="1"/>
    </xf>
    <xf numFmtId="0" fontId="72" fillId="12" borderId="40" xfId="3" applyFont="1" applyFill="1" applyBorder="1" applyAlignment="1">
      <alignment horizontal="center" vertical="center"/>
    </xf>
    <xf numFmtId="0" fontId="73" fillId="12" borderId="40" xfId="0" applyFont="1" applyFill="1" applyBorder="1" applyAlignment="1">
      <alignment horizontal="center" vertical="center"/>
    </xf>
    <xf numFmtId="0" fontId="82" fillId="12" borderId="40" xfId="0" applyFont="1" applyFill="1" applyBorder="1" applyAlignment="1">
      <alignment horizontal="center" vertical="center"/>
    </xf>
    <xf numFmtId="0" fontId="80" fillId="9" borderId="40" xfId="0" applyFont="1" applyFill="1" applyBorder="1" applyAlignment="1">
      <alignment horizontal="center" vertical="center"/>
    </xf>
    <xf numFmtId="0" fontId="73" fillId="9" borderId="6" xfId="0" applyFont="1" applyFill="1" applyBorder="1" applyAlignment="1">
      <alignment horizontal="center" vertical="center"/>
    </xf>
    <xf numFmtId="0" fontId="71" fillId="9" borderId="43" xfId="0" applyFont="1" applyFill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 vertical="center"/>
    </xf>
    <xf numFmtId="0" fontId="73" fillId="9" borderId="40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12" borderId="40" xfId="0" applyFont="1" applyFill="1" applyBorder="1" applyAlignment="1">
      <alignment horizontal="center" vertical="center"/>
    </xf>
    <xf numFmtId="1" fontId="73" fillId="6" borderId="0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71" fillId="6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49" fontId="74" fillId="8" borderId="0" xfId="0" applyNumberFormat="1" applyFont="1" applyFill="1" applyBorder="1" applyAlignment="1">
      <alignment horizontal="center"/>
    </xf>
    <xf numFmtId="1" fontId="74" fillId="8" borderId="0" xfId="0" applyNumberFormat="1" applyFont="1" applyFill="1" applyBorder="1" applyAlignment="1">
      <alignment horizontal="center"/>
    </xf>
    <xf numFmtId="0" fontId="74" fillId="8" borderId="0" xfId="0" applyFont="1" applyFill="1" applyBorder="1" applyAlignment="1">
      <alignment horizontal="center"/>
    </xf>
    <xf numFmtId="0" fontId="74" fillId="8" borderId="0" xfId="0" applyFont="1" applyFill="1" applyBorder="1" applyAlignment="1">
      <alignment horizontal="center" wrapText="1"/>
    </xf>
    <xf numFmtId="0" fontId="74" fillId="6" borderId="0" xfId="0" applyFont="1" applyFill="1" applyAlignment="1">
      <alignment horizontal="center"/>
    </xf>
    <xf numFmtId="166" fontId="25" fillId="9" borderId="40" xfId="0" applyNumberFormat="1" applyFont="1" applyFill="1" applyBorder="1" applyAlignment="1">
      <alignment horizontal="center" vertical="center"/>
    </xf>
    <xf numFmtId="166" fontId="55" fillId="9" borderId="40" xfId="0" applyNumberFormat="1" applyFont="1" applyFill="1" applyBorder="1" applyAlignment="1">
      <alignment horizontal="center" vertical="center"/>
    </xf>
    <xf numFmtId="166" fontId="55" fillId="9" borderId="41" xfId="0" applyNumberFormat="1" applyFont="1" applyFill="1" applyBorder="1" applyAlignment="1">
      <alignment horizontal="center" vertical="center"/>
    </xf>
    <xf numFmtId="166" fontId="56" fillId="9" borderId="41" xfId="0" applyNumberFormat="1" applyFont="1" applyFill="1" applyBorder="1" applyAlignment="1">
      <alignment horizontal="center" vertical="center"/>
    </xf>
    <xf numFmtId="166" fontId="56" fillId="9" borderId="40" xfId="0" applyNumberFormat="1" applyFont="1" applyFill="1" applyBorder="1" applyAlignment="1">
      <alignment horizontal="center" vertical="center" wrapText="1"/>
    </xf>
    <xf numFmtId="1" fontId="24" fillId="9" borderId="42" xfId="0" applyNumberFormat="1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horizontal="center" vertical="center" wrapText="1"/>
    </xf>
    <xf numFmtId="14" fontId="22" fillId="9" borderId="42" xfId="0" applyNumberFormat="1" applyFont="1" applyFill="1" applyBorder="1" applyAlignment="1">
      <alignment horizontal="center" vertical="center"/>
    </xf>
    <xf numFmtId="0" fontId="42" fillId="10" borderId="48" xfId="0" applyNumberFormat="1" applyFont="1" applyFill="1" applyBorder="1" applyAlignment="1">
      <alignment horizontal="center"/>
    </xf>
    <xf numFmtId="0" fontId="42" fillId="10" borderId="49" xfId="0" applyNumberFormat="1" applyFont="1" applyFill="1" applyBorder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EBF1DE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3.xml"/><Relationship Id="rId26" Type="http://schemas.openxmlformats.org/officeDocument/2006/relationships/theme" Target="theme/theme1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6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2.xml"/><Relationship Id="rId25" Type="http://schemas.openxmlformats.org/officeDocument/2006/relationships/worksheet" Target="worksheets/sheet20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1.xml"/><Relationship Id="rId20" Type="http://schemas.openxmlformats.org/officeDocument/2006/relationships/worksheet" Target="worksheets/sheet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6.xml"/><Relationship Id="rId24" Type="http://schemas.openxmlformats.org/officeDocument/2006/relationships/worksheet" Target="worksheets/sheet19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0.xml"/><Relationship Id="rId23" Type="http://schemas.openxmlformats.org/officeDocument/2006/relationships/worksheet" Target="worksheets/sheet18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14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4.xml"/><Relationship Id="rId14" Type="http://schemas.openxmlformats.org/officeDocument/2006/relationships/worksheet" Target="worksheets/sheet9.xml"/><Relationship Id="rId22" Type="http://schemas.openxmlformats.org/officeDocument/2006/relationships/worksheet" Target="worksheets/sheet17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chemeClr val="tx2"/>
                </a:solidFill>
              </a:rPr>
              <a:t>Total de Agrotóxicos Registrados</a:t>
            </a:r>
            <a:r>
              <a:rPr lang="pt-BR" sz="2400" baseline="0">
                <a:solidFill>
                  <a:schemeClr val="tx2"/>
                </a:solidFill>
              </a:rPr>
              <a:t> - Por ano</a:t>
            </a:r>
            <a:endParaRPr lang="pt-BR" sz="24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3803049861586827"/>
          <c:y val="3.5085129375585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 w="9525" cap="flat" cmpd="sng" algn="ctr">
              <a:solidFill>
                <a:srgbClr val="00330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7"/>
              <c:layout>
                <c:manualLayout>
                  <c:x val="-6.1223442764061727E-4"/>
                  <c:y val="5.2306092885836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layout>
                <c:manualLayout>
                  <c:x val="-5.1822788864111837E-8"/>
                  <c:y val="4.96526913986219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419754341149786E-2"/>
                      <c:h val="3.7180915162558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94C-42F3-A4D8-C6D4DC35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Resumo!$B$20:$O$20</c:f>
              <c:numCache>
                <c:formatCode>General</c:formatCode>
                <c:ptCount val="14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92944"/>
        <c:axId val="158594120"/>
      </c:bar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Técnicos e Afins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6.3417619644568213E-2"/>
          <c:y val="4.145169162446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Resumo!$B$9:$O$9</c:f>
              <c:numCache>
                <c:formatCode>General</c:formatCode>
                <c:ptCount val="14"/>
                <c:pt idx="0">
                  <c:v>2</c:v>
                </c:pt>
                <c:pt idx="1">
                  <c:v>12</c:v>
                </c:pt>
                <c:pt idx="2">
                  <c:v>33</c:v>
                </c:pt>
                <c:pt idx="3">
                  <c:v>41</c:v>
                </c:pt>
                <c:pt idx="4">
                  <c:v>27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178</c:v>
                </c:pt>
                <c:pt idx="13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A-4C7D-82D7-497FDD58018B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Resumo!$B$10:$O$10</c:f>
              <c:numCache>
                <c:formatCode>General</c:formatCode>
                <c:ptCount val="14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A-4C7D-82D7-497FDD58018B}"/>
            </c:ext>
          </c:extLst>
        </c:ser>
        <c:ser>
          <c:idx val="4"/>
          <c:order val="2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Resumo!$B$13:$O$13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DA-4C7D-82D7-497FDD58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18861370412197"/>
          <c:y val="0.93557936033531208"/>
          <c:w val="0.62745747551502773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Formulados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8.3162102201794846E-2"/>
          <c:y val="3.3009730357442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Resumo!$B$11:$O$11</c:f>
              <c:numCache>
                <c:formatCode>General</c:formatCode>
                <c:ptCount val="14"/>
                <c:pt idx="0">
                  <c:v>62</c:v>
                </c:pt>
                <c:pt idx="1">
                  <c:v>66</c:v>
                </c:pt>
                <c:pt idx="2">
                  <c:v>130</c:v>
                </c:pt>
                <c:pt idx="3">
                  <c:v>136</c:v>
                </c:pt>
                <c:pt idx="4">
                  <c:v>52</c:v>
                </c:pt>
                <c:pt idx="5">
                  <c:v>32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15</c:v>
                </c:pt>
                <c:pt idx="11">
                  <c:v>28</c:v>
                </c:pt>
                <c:pt idx="12">
                  <c:v>52</c:v>
                </c:pt>
                <c:pt idx="1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1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Resumo!$B$12:$O$12</c:f>
              <c:numCache>
                <c:formatCode>General</c:formatCode>
                <c:ptCount val="14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2</c:v>
                </c:pt>
                <c:pt idx="4">
                  <c:v>49</c:v>
                </c:pt>
                <c:pt idx="5">
                  <c:v>28</c:v>
                </c:pt>
                <c:pt idx="6">
                  <c:v>49</c:v>
                </c:pt>
                <c:pt idx="7">
                  <c:v>72</c:v>
                </c:pt>
                <c:pt idx="8">
                  <c:v>28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127</c:v>
                </c:pt>
                <c:pt idx="13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5"/>
          <c:order val="2"/>
          <c:tx>
            <c:strRef>
              <c:f>Resumo!$A$14</c:f>
              <c:strCache>
                <c:ptCount val="1"/>
                <c:pt idx="0">
                  <c:v>Bio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Resumo!$B$14:$O$14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14</c:v>
                </c:pt>
                <c:pt idx="12">
                  <c:v>19</c:v>
                </c:pt>
                <c:pt idx="1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3"/>
          <c:tx>
            <c:strRef>
              <c:f>Resumo!$A$17</c:f>
              <c:strCache>
                <c:ptCount val="1"/>
                <c:pt idx="0">
                  <c:v>Bio/Org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Resumo!$B$17:$O$17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  <c:pt idx="1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355330207037225"/>
          <c:y val="0.92713739906829318"/>
          <c:w val="0.35865505352516747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900" b="1" i="0" u="none" strike="noStrike" cap="none" baseline="0">
                <a:solidFill>
                  <a:schemeClr val="tx2"/>
                </a:solidFill>
                <a:effectLst/>
              </a:rPr>
              <a:t>Produtos Formulados de Baixa Toxicidade Registrados - Por Ano</a:t>
            </a:r>
          </a:p>
          <a:p>
            <a:pPr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100" b="1" i="0" u="none" strike="noStrike" cap="none" baseline="0">
                <a:solidFill>
                  <a:schemeClr val="tx2"/>
                </a:solidFill>
                <a:effectLst/>
              </a:rPr>
              <a:t>(Biológicos, Microbiológicos, Semioquímicos e Agricultura Orgãnica)</a:t>
            </a:r>
          </a:p>
        </c:rich>
      </c:tx>
      <c:layout>
        <c:manualLayout>
          <c:xMode val="edge"/>
          <c:yMode val="edge"/>
          <c:x val="2.9949218849192057E-2"/>
          <c:y val="4.220797835135475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Resumo!$E$18:$O$18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8</c:v>
                </c:pt>
                <c:pt idx="7">
                  <c:v>29</c:v>
                </c:pt>
                <c:pt idx="8">
                  <c:v>39</c:v>
                </c:pt>
                <c:pt idx="9">
                  <c:v>40</c:v>
                </c:pt>
                <c:pt idx="1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3"/>
          <c:order val="2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/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Número de Produtos Registrados por Empresa nos últimos 13 anos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'Resumo por Empresa'!$A$10:$A$203</c:f>
              <c:strCache>
                <c:ptCount val="194"/>
                <c:pt idx="0">
                  <c:v>Adama</c:v>
                </c:pt>
                <c:pt idx="1">
                  <c:v>AEE</c:v>
                </c:pt>
                <c:pt idx="2">
                  <c:v>Agecom</c:v>
                </c:pt>
                <c:pt idx="3">
                  <c:v>Agria</c:v>
                </c:pt>
                <c:pt idx="4">
                  <c:v>Agrialliance</c:v>
                </c:pt>
                <c:pt idx="5">
                  <c:v>Agricur</c:v>
                </c:pt>
                <c:pt idx="6">
                  <c:v>Agripec</c:v>
                </c:pt>
                <c:pt idx="7">
                  <c:v>Agrivalle</c:v>
                </c:pt>
                <c:pt idx="8">
                  <c:v>Agro Import</c:v>
                </c:pt>
                <c:pt idx="9">
                  <c:v>Agrobio</c:v>
                </c:pt>
                <c:pt idx="10">
                  <c:v>Agrocete</c:v>
                </c:pt>
                <c:pt idx="11">
                  <c:v>Agroimport</c:v>
                </c:pt>
                <c:pt idx="12">
                  <c:v>Agrolider</c:v>
                </c:pt>
                <c:pt idx="13">
                  <c:v>Agrovant</c:v>
                </c:pt>
                <c:pt idx="14">
                  <c:v>Akzo Nobel</c:v>
                </c:pt>
                <c:pt idx="15">
                  <c:v>Alamos</c:v>
                </c:pt>
                <c:pt idx="16">
                  <c:v>Albaugh</c:v>
                </c:pt>
                <c:pt idx="17">
                  <c:v>Allier</c:v>
                </c:pt>
                <c:pt idx="18">
                  <c:v>Alta</c:v>
                </c:pt>
                <c:pt idx="19">
                  <c:v>Ameribras</c:v>
                </c:pt>
                <c:pt idx="20">
                  <c:v>AMIPA</c:v>
                </c:pt>
                <c:pt idx="21">
                  <c:v>Ancom</c:v>
                </c:pt>
                <c:pt idx="22">
                  <c:v>Anésia Mendes</c:v>
                </c:pt>
                <c:pt idx="23">
                  <c:v>Arysta</c:v>
                </c:pt>
                <c:pt idx="24">
                  <c:v>Asplan</c:v>
                </c:pt>
                <c:pt idx="25">
                  <c:v>Atanor</c:v>
                </c:pt>
                <c:pt idx="26">
                  <c:v>Atar</c:v>
                </c:pt>
                <c:pt idx="27">
                  <c:v>Auca Controle</c:v>
                </c:pt>
                <c:pt idx="28">
                  <c:v>Avgust</c:v>
                </c:pt>
                <c:pt idx="29">
                  <c:v>Ballagro</c:v>
                </c:pt>
                <c:pt idx="30">
                  <c:v>Basf</c:v>
                </c:pt>
                <c:pt idx="31">
                  <c:v>Bayer</c:v>
                </c:pt>
                <c:pt idx="32">
                  <c:v>Biesterfeld</c:v>
                </c:pt>
                <c:pt idx="33">
                  <c:v>Bio Eco Cana</c:v>
                </c:pt>
                <c:pt idx="34">
                  <c:v>Bio Soja</c:v>
                </c:pt>
                <c:pt idx="35">
                  <c:v>Biocana</c:v>
                </c:pt>
                <c:pt idx="36">
                  <c:v>Biocontrol</c:v>
                </c:pt>
                <c:pt idx="37">
                  <c:v>Biocontrole</c:v>
                </c:pt>
                <c:pt idx="38">
                  <c:v>Biodefensive</c:v>
                </c:pt>
                <c:pt idx="39">
                  <c:v>Bioeffect</c:v>
                </c:pt>
                <c:pt idx="40">
                  <c:v>Bioenergia</c:v>
                </c:pt>
                <c:pt idx="41">
                  <c:v>Biofábrica</c:v>
                </c:pt>
                <c:pt idx="42">
                  <c:v>Bioflora</c:v>
                </c:pt>
                <c:pt idx="43">
                  <c:v>Biofungi</c:v>
                </c:pt>
                <c:pt idx="44">
                  <c:v>Biopremium</c:v>
                </c:pt>
                <c:pt idx="45">
                  <c:v>Bioresult</c:v>
                </c:pt>
                <c:pt idx="46">
                  <c:v>Biorisk</c:v>
                </c:pt>
                <c:pt idx="47">
                  <c:v>Biosoja</c:v>
                </c:pt>
                <c:pt idx="48">
                  <c:v>Biosphere</c:v>
                </c:pt>
                <c:pt idx="49">
                  <c:v>Biotech</c:v>
                </c:pt>
                <c:pt idx="50">
                  <c:v>Biovalens</c:v>
                </c:pt>
                <c:pt idx="51">
                  <c:v>Bosquirolli</c:v>
                </c:pt>
                <c:pt idx="52">
                  <c:v>BRA</c:v>
                </c:pt>
                <c:pt idx="53">
                  <c:v>Braz e Costa</c:v>
                </c:pt>
                <c:pt idx="54">
                  <c:v>Bug Agentes Biologicos</c:v>
                </c:pt>
                <c:pt idx="55">
                  <c:v>CCAB</c:v>
                </c:pt>
                <c:pt idx="56">
                  <c:v>Ceplac</c:v>
                </c:pt>
                <c:pt idx="57">
                  <c:v>Cetma</c:v>
                </c:pt>
                <c:pt idx="58">
                  <c:v>Chemia</c:v>
                </c:pt>
                <c:pt idx="59">
                  <c:v>Cheminova</c:v>
                </c:pt>
                <c:pt idx="60">
                  <c:v>Chemotécnica</c:v>
                </c:pt>
                <c:pt idx="61">
                  <c:v>Chemtura</c:v>
                </c:pt>
                <c:pt idx="62">
                  <c:v>Cocapec</c:v>
                </c:pt>
                <c:pt idx="63">
                  <c:v>Cocapeer</c:v>
                </c:pt>
                <c:pt idx="64">
                  <c:v>Condax</c:v>
                </c:pt>
                <c:pt idx="65">
                  <c:v>Consagro</c:v>
                </c:pt>
                <c:pt idx="66">
                  <c:v>Copalliance</c:v>
                </c:pt>
                <c:pt idx="67">
                  <c:v>Coromandel</c:v>
                </c:pt>
                <c:pt idx="68">
                  <c:v>CP2</c:v>
                </c:pt>
                <c:pt idx="69">
                  <c:v>Crompton</c:v>
                </c:pt>
                <c:pt idx="70">
                  <c:v>Cropchem</c:v>
                </c:pt>
                <c:pt idx="71">
                  <c:v>Cross Link</c:v>
                </c:pt>
                <c:pt idx="72">
                  <c:v>Crystal</c:v>
                </c:pt>
                <c:pt idx="73">
                  <c:v>Dalquim</c:v>
                </c:pt>
                <c:pt idx="74">
                  <c:v>De Sangosse</c:v>
                </c:pt>
                <c:pt idx="75">
                  <c:v>Defensive</c:v>
                </c:pt>
                <c:pt idx="76">
                  <c:v>Degesch</c:v>
                </c:pt>
                <c:pt idx="77">
                  <c:v>Dinagro</c:v>
                </c:pt>
                <c:pt idx="78">
                  <c:v>Dipil</c:v>
                </c:pt>
                <c:pt idx="79">
                  <c:v>Dow</c:v>
                </c:pt>
                <c:pt idx="80">
                  <c:v>Du Pont</c:v>
                </c:pt>
                <c:pt idx="81">
                  <c:v>DVA</c:v>
                </c:pt>
                <c:pt idx="82">
                  <c:v>DVA UPL</c:v>
                </c:pt>
                <c:pt idx="83">
                  <c:v>D'Verde</c:v>
                </c:pt>
                <c:pt idx="84">
                  <c:v>E. Takashi Fudo</c:v>
                </c:pt>
                <c:pt idx="85">
                  <c:v>Enro</c:v>
                </c:pt>
                <c:pt idx="86">
                  <c:v>Farroupilha</c:v>
                </c:pt>
                <c:pt idx="87">
                  <c:v>Feican Criação de Animais</c:v>
                </c:pt>
                <c:pt idx="88">
                  <c:v>Fersol</c:v>
                </c:pt>
                <c:pt idx="89">
                  <c:v>Fitoagro</c:v>
                </c:pt>
                <c:pt idx="90">
                  <c:v>FMC</c:v>
                </c:pt>
                <c:pt idx="91">
                  <c:v>Genbra</c:v>
                </c:pt>
                <c:pt idx="92">
                  <c:v>Gilmore</c:v>
                </c:pt>
                <c:pt idx="93">
                  <c:v>Grupo Vitae</c:v>
                </c:pt>
                <c:pt idx="94">
                  <c:v>GVC</c:v>
                </c:pt>
                <c:pt idx="95">
                  <c:v>Helm</c:v>
                </c:pt>
                <c:pt idx="96">
                  <c:v>Herces</c:v>
                </c:pt>
                <c:pt idx="97">
                  <c:v>Hokko</c:v>
                </c:pt>
                <c:pt idx="98">
                  <c:v>IBI Agentes Biológicos</c:v>
                </c:pt>
                <c:pt idx="99">
                  <c:v>IFP</c:v>
                </c:pt>
                <c:pt idx="100">
                  <c:v>Iharabras</c:v>
                </c:pt>
                <c:pt idx="101">
                  <c:v>IM Criação</c:v>
                </c:pt>
                <c:pt idx="102">
                  <c:v>Inquima</c:v>
                </c:pt>
                <c:pt idx="103">
                  <c:v>Interacta</c:v>
                </c:pt>
                <c:pt idx="104">
                  <c:v>Interprod</c:v>
                </c:pt>
                <c:pt idx="105">
                  <c:v>Ioto</c:v>
                </c:pt>
                <c:pt idx="106">
                  <c:v>Isagro</c:v>
                </c:pt>
                <c:pt idx="107">
                  <c:v>Isca</c:v>
                </c:pt>
                <c:pt idx="108">
                  <c:v>Ishihara</c:v>
                </c:pt>
                <c:pt idx="109">
                  <c:v>Isk Bio</c:v>
                </c:pt>
                <c:pt idx="110">
                  <c:v>Itaforte</c:v>
                </c:pt>
                <c:pt idx="111">
                  <c:v>JCO</c:v>
                </c:pt>
                <c:pt idx="112">
                  <c:v>Koppert</c:v>
                </c:pt>
                <c:pt idx="113">
                  <c:v>Laboratório Farropilha</c:v>
                </c:pt>
                <c:pt idx="114">
                  <c:v>Laboratório de Entomologia Paraguaçu</c:v>
                </c:pt>
                <c:pt idx="115">
                  <c:v>Laboratórios Pfizer</c:v>
                </c:pt>
                <c:pt idx="116">
                  <c:v>Lanxess</c:v>
                </c:pt>
                <c:pt idx="117">
                  <c:v>Legisnovo</c:v>
                </c:pt>
                <c:pt idx="118">
                  <c:v>Lemma Consultoria</c:v>
                </c:pt>
                <c:pt idx="119">
                  <c:v>Luiz Arthur</c:v>
                </c:pt>
                <c:pt idx="120">
                  <c:v>Luxembourg</c:v>
                </c:pt>
                <c:pt idx="121">
                  <c:v>Macena</c:v>
                </c:pt>
                <c:pt idx="122">
                  <c:v>Macex</c:v>
                </c:pt>
                <c:pt idx="123">
                  <c:v>Macroseeds</c:v>
                </c:pt>
                <c:pt idx="124">
                  <c:v>MCP</c:v>
                </c:pt>
                <c:pt idx="125">
                  <c:v>MFB</c:v>
                </c:pt>
                <c:pt idx="126">
                  <c:v>MG2</c:v>
                </c:pt>
                <c:pt idx="127">
                  <c:v>Microquímica</c:v>
                </c:pt>
                <c:pt idx="128">
                  <c:v>Milenia</c:v>
                </c:pt>
                <c:pt idx="129">
                  <c:v>Mineração Pesquisa Brasileira</c:v>
                </c:pt>
                <c:pt idx="130">
                  <c:v>Mitsui &amp; Co.</c:v>
                </c:pt>
                <c:pt idx="131">
                  <c:v>Monsanto</c:v>
                </c:pt>
                <c:pt idx="132">
                  <c:v>Morsoletto</c:v>
                </c:pt>
                <c:pt idx="133">
                  <c:v>Mtsui</c:v>
                </c:pt>
                <c:pt idx="134">
                  <c:v>Nanchem</c:v>
                </c:pt>
                <c:pt idx="135">
                  <c:v>Nortox</c:v>
                </c:pt>
                <c:pt idx="136">
                  <c:v>Novaquim</c:v>
                </c:pt>
                <c:pt idx="137">
                  <c:v>Nufarm</c:v>
                </c:pt>
                <c:pt idx="138">
                  <c:v>Oligos Biotec</c:v>
                </c:pt>
                <c:pt idx="139">
                  <c:v>Ouro fino</c:v>
                </c:pt>
                <c:pt idx="140">
                  <c:v>Oxiquímica</c:v>
                </c:pt>
                <c:pt idx="141">
                  <c:v>Oxon</c:v>
                </c:pt>
                <c:pt idx="142">
                  <c:v>Pilarquim</c:v>
                </c:pt>
                <c:pt idx="143">
                  <c:v>Poland</c:v>
                </c:pt>
                <c:pt idx="144">
                  <c:v>Prentiss</c:v>
                </c:pt>
                <c:pt idx="145">
                  <c:v>Probio</c:v>
                </c:pt>
                <c:pt idx="146">
                  <c:v>Produtos Químicos São Vicente</c:v>
                </c:pt>
                <c:pt idx="147">
                  <c:v>Promip</c:v>
                </c:pt>
                <c:pt idx="148">
                  <c:v>Prophyto</c:v>
                </c:pt>
                <c:pt idx="149">
                  <c:v>Proregistros</c:v>
                </c:pt>
                <c:pt idx="150">
                  <c:v>Proventis</c:v>
                </c:pt>
                <c:pt idx="151">
                  <c:v>Quimetal</c:v>
                </c:pt>
                <c:pt idx="152">
                  <c:v>Rainbow</c:v>
                </c:pt>
                <c:pt idx="153">
                  <c:v>Raizen</c:v>
                </c:pt>
                <c:pt idx="154">
                  <c:v>Reccol</c:v>
                </c:pt>
                <c:pt idx="155">
                  <c:v>Red Surcos</c:v>
                </c:pt>
                <c:pt idx="156">
                  <c:v>Rizoflora</c:v>
                </c:pt>
                <c:pt idx="157">
                  <c:v>Rizzi</c:v>
                </c:pt>
                <c:pt idx="158">
                  <c:v>Rohm</c:v>
                </c:pt>
                <c:pt idx="159">
                  <c:v>Rotam</c:v>
                </c:pt>
                <c:pt idx="160">
                  <c:v>S3 Consultoria</c:v>
                </c:pt>
                <c:pt idx="161">
                  <c:v>Sabero</c:v>
                </c:pt>
                <c:pt idx="162">
                  <c:v>Samaritá</c:v>
                </c:pt>
                <c:pt idx="163">
                  <c:v>São Vicente</c:v>
                </c:pt>
                <c:pt idx="164">
                  <c:v>Sapec</c:v>
                </c:pt>
                <c:pt idx="165">
                  <c:v>Sharda do Brasil</c:v>
                </c:pt>
                <c:pt idx="166">
                  <c:v>Simbiose</c:v>
                </c:pt>
                <c:pt idx="167">
                  <c:v>Sinon</c:v>
                </c:pt>
                <c:pt idx="168">
                  <c:v>Sipcam</c:v>
                </c:pt>
                <c:pt idx="169">
                  <c:v>Sipcam Nichino</c:v>
                </c:pt>
                <c:pt idx="170">
                  <c:v>Stockton</c:v>
                </c:pt>
                <c:pt idx="171">
                  <c:v>Stockton-Agrimor</c:v>
                </c:pt>
                <c:pt idx="172">
                  <c:v>Sulphur Mills</c:v>
                </c:pt>
                <c:pt idx="173">
                  <c:v>Sumitomo</c:v>
                </c:pt>
                <c:pt idx="174">
                  <c:v>Syncrom</c:v>
                </c:pt>
                <c:pt idx="175">
                  <c:v>Syngenta</c:v>
                </c:pt>
                <c:pt idx="176">
                  <c:v>Tagros</c:v>
                </c:pt>
                <c:pt idx="177">
                  <c:v>Tecnicontrol</c:v>
                </c:pt>
                <c:pt idx="178">
                  <c:v>Terragro</c:v>
                </c:pt>
                <c:pt idx="179">
                  <c:v>Tonon</c:v>
                </c:pt>
                <c:pt idx="180">
                  <c:v>Total Lubrificantes do Brasil</c:v>
                </c:pt>
                <c:pt idx="181">
                  <c:v>Toyobo</c:v>
                </c:pt>
                <c:pt idx="182">
                  <c:v>Tradecorp</c:v>
                </c:pt>
                <c:pt idx="183">
                  <c:v>Turfal</c:v>
                </c:pt>
                <c:pt idx="184">
                  <c:v>Tz Biotech</c:v>
                </c:pt>
                <c:pt idx="185">
                  <c:v>Union Agro</c:v>
                </c:pt>
                <c:pt idx="186">
                  <c:v>United</c:v>
                </c:pt>
                <c:pt idx="187">
                  <c:v>United Phosphorus</c:v>
                </c:pt>
                <c:pt idx="188">
                  <c:v>UPL</c:v>
                </c:pt>
                <c:pt idx="189">
                  <c:v>Vectorcontrol</c:v>
                </c:pt>
                <c:pt idx="190">
                  <c:v>Vigna</c:v>
                </c:pt>
                <c:pt idx="191">
                  <c:v>Vital Brasil Chemical</c:v>
                </c:pt>
                <c:pt idx="192">
                  <c:v>Vitalis</c:v>
                </c:pt>
                <c:pt idx="193">
                  <c:v>Volcano</c:v>
                </c:pt>
              </c:strCache>
            </c:strRef>
          </c:cat>
          <c:val>
            <c:numRef>
              <c:f>'Resumo por Empresa'!$Q$10:$Q$203</c:f>
              <c:numCache>
                <c:formatCode>General</c:formatCode>
                <c:ptCount val="194"/>
                <c:pt idx="0">
                  <c:v>41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8</c:v>
                </c:pt>
                <c:pt idx="6">
                  <c:v>20</c:v>
                </c:pt>
                <c:pt idx="7">
                  <c:v>1</c:v>
                </c:pt>
                <c:pt idx="8">
                  <c:v>2</c:v>
                </c:pt>
                <c:pt idx="9">
                  <c:v>11</c:v>
                </c:pt>
                <c:pt idx="10">
                  <c:v>1</c:v>
                </c:pt>
                <c:pt idx="11">
                  <c:v>17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7</c:v>
                </c:pt>
                <c:pt idx="16">
                  <c:v>1</c:v>
                </c:pt>
                <c:pt idx="17">
                  <c:v>26</c:v>
                </c:pt>
                <c:pt idx="18">
                  <c:v>27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18</c:v>
                </c:pt>
                <c:pt idx="24">
                  <c:v>2</c:v>
                </c:pt>
                <c:pt idx="25">
                  <c:v>16</c:v>
                </c:pt>
                <c:pt idx="26">
                  <c:v>1</c:v>
                </c:pt>
                <c:pt idx="27">
                  <c:v>1</c:v>
                </c:pt>
                <c:pt idx="28">
                  <c:v>24</c:v>
                </c:pt>
                <c:pt idx="29">
                  <c:v>4</c:v>
                </c:pt>
                <c:pt idx="30">
                  <c:v>64</c:v>
                </c:pt>
                <c:pt idx="31">
                  <c:v>66</c:v>
                </c:pt>
                <c:pt idx="32">
                  <c:v>5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13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31</c:v>
                </c:pt>
                <c:pt idx="53">
                  <c:v>1</c:v>
                </c:pt>
                <c:pt idx="54">
                  <c:v>0</c:v>
                </c:pt>
                <c:pt idx="55">
                  <c:v>57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48</c:v>
                </c:pt>
                <c:pt idx="60">
                  <c:v>5</c:v>
                </c:pt>
                <c:pt idx="61">
                  <c:v>14</c:v>
                </c:pt>
                <c:pt idx="62">
                  <c:v>1</c:v>
                </c:pt>
                <c:pt idx="63">
                  <c:v>1</c:v>
                </c:pt>
                <c:pt idx="64">
                  <c:v>4</c:v>
                </c:pt>
                <c:pt idx="65">
                  <c:v>43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40</c:v>
                </c:pt>
                <c:pt idx="71">
                  <c:v>20</c:v>
                </c:pt>
                <c:pt idx="72">
                  <c:v>1</c:v>
                </c:pt>
                <c:pt idx="73">
                  <c:v>1</c:v>
                </c:pt>
                <c:pt idx="74">
                  <c:v>11</c:v>
                </c:pt>
                <c:pt idx="75">
                  <c:v>1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52</c:v>
                </c:pt>
                <c:pt idx="80">
                  <c:v>45</c:v>
                </c:pt>
                <c:pt idx="81">
                  <c:v>27</c:v>
                </c:pt>
                <c:pt idx="82">
                  <c:v>3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3</c:v>
                </c:pt>
                <c:pt idx="89">
                  <c:v>2</c:v>
                </c:pt>
                <c:pt idx="90">
                  <c:v>74</c:v>
                </c:pt>
                <c:pt idx="91">
                  <c:v>25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46</c:v>
                </c:pt>
                <c:pt idx="96">
                  <c:v>1</c:v>
                </c:pt>
                <c:pt idx="97">
                  <c:v>0</c:v>
                </c:pt>
                <c:pt idx="98">
                  <c:v>3</c:v>
                </c:pt>
                <c:pt idx="99">
                  <c:v>1</c:v>
                </c:pt>
                <c:pt idx="100">
                  <c:v>42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11</c:v>
                </c:pt>
                <c:pt idx="107">
                  <c:v>0</c:v>
                </c:pt>
                <c:pt idx="108">
                  <c:v>4</c:v>
                </c:pt>
                <c:pt idx="109">
                  <c:v>2</c:v>
                </c:pt>
                <c:pt idx="110">
                  <c:v>0</c:v>
                </c:pt>
                <c:pt idx="111">
                  <c:v>2</c:v>
                </c:pt>
                <c:pt idx="112">
                  <c:v>16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7</c:v>
                </c:pt>
                <c:pt idx="118">
                  <c:v>3</c:v>
                </c:pt>
                <c:pt idx="119">
                  <c:v>1</c:v>
                </c:pt>
                <c:pt idx="120">
                  <c:v>3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46</c:v>
                </c:pt>
                <c:pt idx="129">
                  <c:v>1</c:v>
                </c:pt>
                <c:pt idx="130">
                  <c:v>2</c:v>
                </c:pt>
                <c:pt idx="131">
                  <c:v>8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58</c:v>
                </c:pt>
                <c:pt idx="136">
                  <c:v>2</c:v>
                </c:pt>
                <c:pt idx="137">
                  <c:v>56</c:v>
                </c:pt>
                <c:pt idx="138">
                  <c:v>2</c:v>
                </c:pt>
                <c:pt idx="139">
                  <c:v>53</c:v>
                </c:pt>
                <c:pt idx="140">
                  <c:v>3</c:v>
                </c:pt>
                <c:pt idx="141">
                  <c:v>10</c:v>
                </c:pt>
                <c:pt idx="142">
                  <c:v>11</c:v>
                </c:pt>
                <c:pt idx="143">
                  <c:v>2</c:v>
                </c:pt>
                <c:pt idx="144">
                  <c:v>26</c:v>
                </c:pt>
                <c:pt idx="145">
                  <c:v>2</c:v>
                </c:pt>
                <c:pt idx="146">
                  <c:v>0</c:v>
                </c:pt>
                <c:pt idx="147">
                  <c:v>7</c:v>
                </c:pt>
                <c:pt idx="148">
                  <c:v>7</c:v>
                </c:pt>
                <c:pt idx="149">
                  <c:v>5</c:v>
                </c:pt>
                <c:pt idx="150">
                  <c:v>14</c:v>
                </c:pt>
                <c:pt idx="151">
                  <c:v>1</c:v>
                </c:pt>
                <c:pt idx="152">
                  <c:v>36</c:v>
                </c:pt>
                <c:pt idx="153">
                  <c:v>1</c:v>
                </c:pt>
                <c:pt idx="154">
                  <c:v>1</c:v>
                </c:pt>
                <c:pt idx="155">
                  <c:v>3</c:v>
                </c:pt>
                <c:pt idx="156">
                  <c:v>1</c:v>
                </c:pt>
                <c:pt idx="157">
                  <c:v>3</c:v>
                </c:pt>
                <c:pt idx="158">
                  <c:v>1</c:v>
                </c:pt>
                <c:pt idx="159">
                  <c:v>49</c:v>
                </c:pt>
                <c:pt idx="160">
                  <c:v>4</c:v>
                </c:pt>
                <c:pt idx="161">
                  <c:v>8</c:v>
                </c:pt>
                <c:pt idx="162">
                  <c:v>1</c:v>
                </c:pt>
                <c:pt idx="163">
                  <c:v>1</c:v>
                </c:pt>
                <c:pt idx="164">
                  <c:v>9</c:v>
                </c:pt>
                <c:pt idx="165">
                  <c:v>1</c:v>
                </c:pt>
                <c:pt idx="166">
                  <c:v>6</c:v>
                </c:pt>
                <c:pt idx="167">
                  <c:v>21</c:v>
                </c:pt>
                <c:pt idx="168">
                  <c:v>30</c:v>
                </c:pt>
                <c:pt idx="169">
                  <c:v>7</c:v>
                </c:pt>
                <c:pt idx="170">
                  <c:v>4</c:v>
                </c:pt>
                <c:pt idx="171">
                  <c:v>3</c:v>
                </c:pt>
                <c:pt idx="172">
                  <c:v>3</c:v>
                </c:pt>
                <c:pt idx="173">
                  <c:v>19</c:v>
                </c:pt>
                <c:pt idx="174">
                  <c:v>1</c:v>
                </c:pt>
                <c:pt idx="175">
                  <c:v>72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4</c:v>
                </c:pt>
                <c:pt idx="182">
                  <c:v>18</c:v>
                </c:pt>
                <c:pt idx="183">
                  <c:v>4</c:v>
                </c:pt>
                <c:pt idx="184">
                  <c:v>2</c:v>
                </c:pt>
                <c:pt idx="185">
                  <c:v>5</c:v>
                </c:pt>
                <c:pt idx="186">
                  <c:v>4</c:v>
                </c:pt>
                <c:pt idx="187">
                  <c:v>3</c:v>
                </c:pt>
                <c:pt idx="188">
                  <c:v>69</c:v>
                </c:pt>
                <c:pt idx="189">
                  <c:v>5</c:v>
                </c:pt>
                <c:pt idx="190">
                  <c:v>7</c:v>
                </c:pt>
                <c:pt idx="191">
                  <c:v>1</c:v>
                </c:pt>
                <c:pt idx="192">
                  <c:v>6</c:v>
                </c:pt>
                <c:pt idx="19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3-4055-8441-47CA38B29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3221336"/>
        <c:axId val="163223296"/>
      </c:barChart>
      <c:catAx>
        <c:axId val="163221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223296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6322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22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 rot="660000"/>
    <a:lstStyle/>
    <a:p>
      <a:pPr>
        <a:defRPr/>
      </a:pPr>
      <a:endParaRPr lang="pt-B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gif"/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gif"/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7</xdr:row>
      <xdr:rowOff>0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76200</xdr:rowOff>
    </xdr:from>
    <xdr:to>
      <xdr:col>14</xdr:col>
      <xdr:colOff>361950</xdr:colOff>
      <xdr:row>4</xdr:row>
      <xdr:rowOff>123825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38125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</xdr:row>
      <xdr:rowOff>9525</xdr:rowOff>
    </xdr:from>
    <xdr:ext cx="1200150" cy="1162050"/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38100</xdr:colOff>
      <xdr:row>1</xdr:row>
      <xdr:rowOff>76200</xdr:rowOff>
    </xdr:from>
    <xdr:ext cx="1543050" cy="800100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238125"/>
          <a:ext cx="1543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0.8779</cdr:x>
      <cdr:y>0.00798</cdr:y>
    </cdr:from>
    <cdr:to>
      <cdr:x>0.99372</cdr:x>
      <cdr:y>0.08603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19278" y="49696"/>
          <a:ext cx="1044782" cy="486288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9710" name="Picture 1" descr="Brasão">
          <a:extLst>
            <a:ext uri="{FF2B5EF4-FFF2-40B4-BE49-F238E27FC236}">
              <a16:creationId xmlns:a16="http://schemas.microsoft.com/office/drawing/2014/main" id="{00000000-0008-0000-0600-0000F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1047750</xdr:colOff>
      <xdr:row>0</xdr:row>
      <xdr:rowOff>95250</xdr:rowOff>
    </xdr:from>
    <xdr:to>
      <xdr:col>5</xdr:col>
      <xdr:colOff>981075</xdr:colOff>
      <xdr:row>3</xdr:row>
      <xdr:rowOff>142875</xdr:rowOff>
    </xdr:to>
    <xdr:pic>
      <xdr:nvPicPr>
        <xdr:cNvPr id="19711" name="Imagem 2">
          <a:extLst>
            <a:ext uri="{FF2B5EF4-FFF2-40B4-BE49-F238E27FC236}">
              <a16:creationId xmlns:a16="http://schemas.microsoft.com/office/drawing/2014/main" id="{00000000-0008-0000-0600-0000FF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5638" name="Picture 1" descr="Brasão">
          <a:extLst>
            <a:ext uri="{FF2B5EF4-FFF2-40B4-BE49-F238E27FC236}">
              <a16:creationId xmlns:a16="http://schemas.microsoft.com/office/drawing/2014/main" id="{00000000-0008-0000-0700-00001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1085850</xdr:colOff>
      <xdr:row>0</xdr:row>
      <xdr:rowOff>123825</xdr:rowOff>
    </xdr:from>
    <xdr:to>
      <xdr:col>5</xdr:col>
      <xdr:colOff>1019175</xdr:colOff>
      <xdr:row>4</xdr:row>
      <xdr:rowOff>9525</xdr:rowOff>
    </xdr:to>
    <xdr:pic>
      <xdr:nvPicPr>
        <xdr:cNvPr id="15639" name="Imagem 2">
          <a:extLst>
            <a:ext uri="{FF2B5EF4-FFF2-40B4-BE49-F238E27FC236}">
              <a16:creationId xmlns:a16="http://schemas.microsoft.com/office/drawing/2014/main" id="{00000000-0008-0000-0700-0000173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238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2640" name="Picture 1" descr="Brasão">
          <a:extLst>
            <a:ext uri="{FF2B5EF4-FFF2-40B4-BE49-F238E27FC236}">
              <a16:creationId xmlns:a16="http://schemas.microsoft.com/office/drawing/2014/main" id="{00000000-0008-0000-0800-00006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0</xdr:row>
      <xdr:rowOff>85725</xdr:rowOff>
    </xdr:from>
    <xdr:to>
      <xdr:col>5</xdr:col>
      <xdr:colOff>723900</xdr:colOff>
      <xdr:row>3</xdr:row>
      <xdr:rowOff>133350</xdr:rowOff>
    </xdr:to>
    <xdr:pic>
      <xdr:nvPicPr>
        <xdr:cNvPr id="12641" name="Imagem 2">
          <a:extLst>
            <a:ext uri="{FF2B5EF4-FFF2-40B4-BE49-F238E27FC236}">
              <a16:creationId xmlns:a16="http://schemas.microsoft.com/office/drawing/2014/main" id="{00000000-0008-0000-0800-000061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6</xdr:row>
      <xdr:rowOff>1635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B58631-52ED-4777-8EB0-4F7219FD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79" y="471774"/>
          <a:ext cx="2417669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4A1D89F8-235A-4CCC-83B6-753F0CF5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BD290172-1981-4239-968E-6330CC7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7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2BE7A8E6-FE9D-4D21-8E6D-864C427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287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6E4572F0-EF1B-45AC-8964-67CA77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700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7E7347F3-2278-4746-B9D0-BF37BC94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98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1232647</xdr:colOff>
      <xdr:row>9</xdr:row>
      <xdr:rowOff>106410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2957" y="468973"/>
          <a:ext cx="2414867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38100</xdr:colOff>
      <xdr:row>151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38100</xdr:colOff>
      <xdr:row>197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765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38100</xdr:colOff>
      <xdr:row>202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604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38100</xdr:colOff>
      <xdr:row>205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76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38100</xdr:colOff>
      <xdr:row>217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46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408</xdr:row>
      <xdr:rowOff>149717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B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B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C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C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D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D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E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E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F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F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10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10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11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11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12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12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3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3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4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4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5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5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0.80969</cdr:x>
      <cdr:y>0.00743</cdr:y>
    </cdr:from>
    <cdr:to>
      <cdr:x>0.96397</cdr:x>
      <cdr:y>0.11152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39341" y="44823"/>
          <a:ext cx="1493710" cy="627530"/>
        </a:xfrm>
        <a:prstGeom xmlns:a="http://schemas.openxmlformats.org/drawingml/2006/main" prst="rect">
          <a:avLst/>
        </a:prstGeom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6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6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5B64D3-3E88-443D-973B-4EDDB129AA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0.8039</cdr:x>
      <cdr:y>0.02578</cdr:y>
    </cdr:from>
    <cdr:to>
      <cdr:x>0.97106</cdr:x>
      <cdr:y>0.13851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83312" y="155413"/>
          <a:ext cx="1618423" cy="67962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0.8039</cdr:x>
      <cdr:y>0.02578</cdr:y>
    </cdr:from>
    <cdr:to>
      <cdr:x>0.97106</cdr:x>
      <cdr:y>0.13851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83312" y="155413"/>
          <a:ext cx="1618423" cy="679623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0.82057</cdr:x>
      <cdr:y>0.03545</cdr:y>
    </cdr:from>
    <cdr:to>
      <cdr:x>0.96931</cdr:x>
      <cdr:y>0.13569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44702" y="213741"/>
          <a:ext cx="1440075" cy="6042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0"/>
  <sheetViews>
    <sheetView showGridLines="0" tabSelected="1" zoomScaleNormal="100" workbookViewId="0">
      <selection activeCell="U20" sqref="U20"/>
    </sheetView>
  </sheetViews>
  <sheetFormatPr defaultRowHeight="12.75" x14ac:dyDescent="0.2"/>
  <cols>
    <col min="1" max="1" width="35" style="161" bestFit="1" customWidth="1"/>
    <col min="2" max="12" width="9.7109375" style="161" customWidth="1"/>
    <col min="13" max="16384" width="9.140625" style="161"/>
  </cols>
  <sheetData>
    <row r="2" spans="1:16" ht="15.75" x14ac:dyDescent="0.25">
      <c r="B2" s="247" t="s">
        <v>2365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8"/>
      <c r="N2" s="248"/>
      <c r="O2" s="248"/>
    </row>
    <row r="3" spans="1:16" ht="15.75" x14ac:dyDescent="0.25">
      <c r="B3" s="247" t="s">
        <v>2442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248"/>
      <c r="O3" s="248"/>
    </row>
    <row r="4" spans="1:16" ht="15.75" x14ac:dyDescent="0.25">
      <c r="B4" s="247" t="s">
        <v>835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8"/>
      <c r="N4" s="248"/>
      <c r="O4" s="248"/>
    </row>
    <row r="5" spans="1:16" ht="15.75" x14ac:dyDescent="0.25">
      <c r="B5" s="247" t="s">
        <v>3356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8"/>
      <c r="N5" s="248"/>
      <c r="O5" s="248"/>
    </row>
    <row r="7" spans="1:16" ht="21" thickBot="1" x14ac:dyDescent="0.35">
      <c r="A7" s="162"/>
      <c r="B7" s="381" t="s">
        <v>2364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</row>
    <row r="8" spans="1:16" ht="15.75" thickBot="1" x14ac:dyDescent="0.3">
      <c r="A8" s="162"/>
      <c r="B8" s="163">
        <v>2005</v>
      </c>
      <c r="C8" s="163">
        <v>2006</v>
      </c>
      <c r="D8" s="163">
        <v>2007</v>
      </c>
      <c r="E8" s="163">
        <v>2008</v>
      </c>
      <c r="F8" s="163">
        <v>2009</v>
      </c>
      <c r="G8" s="163">
        <v>2010</v>
      </c>
      <c r="H8" s="163">
        <v>2011</v>
      </c>
      <c r="I8" s="163">
        <v>2012</v>
      </c>
      <c r="J8" s="163">
        <v>2013</v>
      </c>
      <c r="K8" s="163">
        <v>2014</v>
      </c>
      <c r="L8" s="163">
        <v>2015</v>
      </c>
      <c r="M8" s="163">
        <v>2016</v>
      </c>
      <c r="N8" s="163">
        <v>2017</v>
      </c>
      <c r="O8" s="163">
        <v>2018</v>
      </c>
      <c r="P8" s="163">
        <v>2019</v>
      </c>
    </row>
    <row r="9" spans="1:16" ht="15" x14ac:dyDescent="0.2">
      <c r="A9" s="164" t="s">
        <v>1203</v>
      </c>
      <c r="B9" s="165">
        <f>'2005'!I10</f>
        <v>2</v>
      </c>
      <c r="C9" s="165">
        <f>'2006'!I11</f>
        <v>12</v>
      </c>
      <c r="D9" s="165">
        <f>'2007'!I11</f>
        <v>33</v>
      </c>
      <c r="E9" s="165">
        <f>'2008'!I11</f>
        <v>41</v>
      </c>
      <c r="F9" s="165">
        <f>'2009'!I11</f>
        <v>27</v>
      </c>
      <c r="G9" s="165">
        <f>'2010'!I11</f>
        <v>35</v>
      </c>
      <c r="H9" s="165">
        <f>'2011'!I11</f>
        <v>62</v>
      </c>
      <c r="I9" s="165">
        <f>'2012'!I11</f>
        <v>64</v>
      </c>
      <c r="J9" s="165">
        <f>'2013'!$I$11</f>
        <v>45</v>
      </c>
      <c r="K9" s="165">
        <f>'2014'!$I$11</f>
        <v>80</v>
      </c>
      <c r="L9" s="165">
        <f>'2015'!$J$11</f>
        <v>43</v>
      </c>
      <c r="M9" s="165">
        <f>'2016'!$J$11</f>
        <v>160</v>
      </c>
      <c r="N9" s="165">
        <f>'2017'!$I$2</f>
        <v>178</v>
      </c>
      <c r="O9" s="165">
        <f>'2018'!$K$2</f>
        <v>193</v>
      </c>
      <c r="P9" s="165">
        <f>'2019'!$K$2</f>
        <v>9</v>
      </c>
    </row>
    <row r="10" spans="1:16" ht="15" x14ac:dyDescent="0.2">
      <c r="A10" s="164" t="s">
        <v>1202</v>
      </c>
      <c r="B10" s="166">
        <f>'2005'!I11</f>
        <v>27</v>
      </c>
      <c r="C10" s="166">
        <f>'2006'!I12</f>
        <v>25</v>
      </c>
      <c r="D10" s="166">
        <f>'2007'!I12</f>
        <v>21</v>
      </c>
      <c r="E10" s="166">
        <f>'2008'!I12</f>
        <v>11</v>
      </c>
      <c r="F10" s="166">
        <f>'2009'!I12</f>
        <v>8</v>
      </c>
      <c r="G10" s="166">
        <f>'2010'!I12</f>
        <v>3</v>
      </c>
      <c r="H10" s="166">
        <f>'2011'!I12</f>
        <v>2</v>
      </c>
      <c r="I10" s="166">
        <f>'2012'!I12</f>
        <v>1</v>
      </c>
      <c r="J10" s="166">
        <f>'2013'!$I$12</f>
        <v>3</v>
      </c>
      <c r="K10" s="166">
        <f>'2014'!$I$12</f>
        <v>4</v>
      </c>
      <c r="L10" s="166">
        <f>'2015'!$J$12</f>
        <v>2</v>
      </c>
      <c r="M10" s="166">
        <f>'2016'!$J$12</f>
        <v>2</v>
      </c>
      <c r="N10" s="166">
        <f>'2017'!$I$3</f>
        <v>4</v>
      </c>
      <c r="O10" s="166">
        <f>'2018'!$K$3</f>
        <v>2</v>
      </c>
      <c r="P10" s="166">
        <f>'2019'!$K$3</f>
        <v>0</v>
      </c>
    </row>
    <row r="11" spans="1:16" ht="15" x14ac:dyDescent="0.2">
      <c r="A11" s="164" t="s">
        <v>1201</v>
      </c>
      <c r="B11" s="166">
        <f>'2005'!I12</f>
        <v>62</v>
      </c>
      <c r="C11" s="166">
        <f>'2006'!I13</f>
        <v>66</v>
      </c>
      <c r="D11" s="166">
        <f>'2007'!I13</f>
        <v>130</v>
      </c>
      <c r="E11" s="166">
        <f>'2008'!I13</f>
        <v>136</v>
      </c>
      <c r="F11" s="166">
        <f>'2009'!I13</f>
        <v>52</v>
      </c>
      <c r="G11" s="166">
        <f>'2010'!I13</f>
        <v>32</v>
      </c>
      <c r="H11" s="166">
        <f>'2011'!I13</f>
        <v>20</v>
      </c>
      <c r="I11" s="166">
        <f>'2012'!I13</f>
        <v>15</v>
      </c>
      <c r="J11" s="166">
        <f>'2013'!$I$13</f>
        <v>23</v>
      </c>
      <c r="K11" s="166">
        <f>'2014'!$I$13</f>
        <v>23</v>
      </c>
      <c r="L11" s="166">
        <f>'2015'!$J$13</f>
        <v>15</v>
      </c>
      <c r="M11" s="166">
        <f>'2016'!$J$13</f>
        <v>28</v>
      </c>
      <c r="N11" s="166">
        <f>'2017'!$I$4</f>
        <v>52</v>
      </c>
      <c r="O11" s="166">
        <f>'2018'!$K$4</f>
        <v>53</v>
      </c>
      <c r="P11" s="166">
        <f>'2019'!$K$4</f>
        <v>5</v>
      </c>
    </row>
    <row r="12" spans="1:16" ht="15" x14ac:dyDescent="0.2">
      <c r="A12" s="164" t="s">
        <v>1200</v>
      </c>
      <c r="B12" s="166">
        <f>'2005'!I13</f>
        <v>0</v>
      </c>
      <c r="C12" s="166">
        <f>'2006'!I14</f>
        <v>6</v>
      </c>
      <c r="D12" s="166">
        <f>'2007'!I14</f>
        <v>19</v>
      </c>
      <c r="E12" s="166">
        <f>'2008'!I14</f>
        <v>2</v>
      </c>
      <c r="F12" s="166">
        <f>'2009'!I14</f>
        <v>49</v>
      </c>
      <c r="G12" s="166">
        <f>'2010'!I14</f>
        <v>28</v>
      </c>
      <c r="H12" s="166">
        <f>'2011'!I14</f>
        <v>49</v>
      </c>
      <c r="I12" s="166">
        <f>'2012'!I14</f>
        <v>72</v>
      </c>
      <c r="J12" s="166">
        <f>'2013'!$I$14</f>
        <v>28</v>
      </c>
      <c r="K12" s="166">
        <f>'2014'!$I$14</f>
        <v>33</v>
      </c>
      <c r="L12" s="166">
        <f>'2015'!$J$14</f>
        <v>50</v>
      </c>
      <c r="M12" s="166">
        <f>'2016'!$J$14</f>
        <v>47</v>
      </c>
      <c r="N12" s="166">
        <f>'2017'!$I$5</f>
        <v>127</v>
      </c>
      <c r="O12" s="166">
        <f>'2018'!$K$5</f>
        <v>148</v>
      </c>
      <c r="P12" s="166">
        <f>'2019'!$K$5</f>
        <v>2</v>
      </c>
    </row>
    <row r="13" spans="1:16" ht="15" x14ac:dyDescent="0.2">
      <c r="A13" s="164" t="s">
        <v>1199</v>
      </c>
      <c r="B13" s="166">
        <f>'2005'!I14</f>
        <v>0</v>
      </c>
      <c r="C13" s="166">
        <f>'2006'!I15</f>
        <v>1</v>
      </c>
      <c r="D13" s="166">
        <f>'2007'!I15</f>
        <v>0</v>
      </c>
      <c r="E13" s="166">
        <f>'2008'!I15</f>
        <v>0</v>
      </c>
      <c r="F13" s="166">
        <f>'2009'!I15</f>
        <v>0</v>
      </c>
      <c r="G13" s="166">
        <f>'2010'!I15</f>
        <v>2</v>
      </c>
      <c r="H13" s="166">
        <f>'2011'!I15</f>
        <v>0</v>
      </c>
      <c r="I13" s="166">
        <f>'2012'!I15</f>
        <v>0</v>
      </c>
      <c r="J13" s="166">
        <f>'2013'!$I$15</f>
        <v>0</v>
      </c>
      <c r="K13" s="166">
        <f>'2014'!$I$15</f>
        <v>0</v>
      </c>
      <c r="L13" s="166">
        <f>'2015'!$J$15</f>
        <v>0</v>
      </c>
      <c r="M13" s="166">
        <f>'2016'!$J$15</f>
        <v>1</v>
      </c>
      <c r="N13" s="166">
        <f>'2017'!$I$6</f>
        <v>4</v>
      </c>
      <c r="O13" s="166">
        <f>'2018'!$K$6</f>
        <v>2</v>
      </c>
      <c r="P13" s="166">
        <f>'2019'!$K$6</f>
        <v>0</v>
      </c>
    </row>
    <row r="14" spans="1:16" ht="15" x14ac:dyDescent="0.2">
      <c r="A14" s="164" t="s">
        <v>3162</v>
      </c>
      <c r="B14" s="166">
        <f>'2005'!I15</f>
        <v>0</v>
      </c>
      <c r="C14" s="166">
        <f>'2006'!I16</f>
        <v>0</v>
      </c>
      <c r="D14" s="166">
        <f>'2007'!I16</f>
        <v>0</v>
      </c>
      <c r="E14" s="166">
        <f>'2008'!I16</f>
        <v>1</v>
      </c>
      <c r="F14" s="166">
        <f>'2009'!I16</f>
        <v>1</v>
      </c>
      <c r="G14" s="166">
        <f>'2010'!I16</f>
        <v>4</v>
      </c>
      <c r="H14" s="166">
        <f>'2011'!I16</f>
        <v>10</v>
      </c>
      <c r="I14" s="166">
        <f>'2012'!I16</f>
        <v>4</v>
      </c>
      <c r="J14" s="166">
        <f>'2013'!$I$16</f>
        <v>5</v>
      </c>
      <c r="K14" s="166">
        <f>'2014'!$I$17</f>
        <v>0</v>
      </c>
      <c r="L14" s="166">
        <f>'2015'!$J$16</f>
        <v>5</v>
      </c>
      <c r="M14" s="166">
        <f>'2016'!$J$16</f>
        <v>14</v>
      </c>
      <c r="N14" s="166">
        <f>'2017'!$I$7</f>
        <v>19</v>
      </c>
      <c r="O14" s="166">
        <f>'2018'!$K$7</f>
        <v>35</v>
      </c>
      <c r="P14" s="166">
        <f>'2019'!$K$7</f>
        <v>0</v>
      </c>
    </row>
    <row r="15" spans="1:16" ht="15" x14ac:dyDescent="0.2">
      <c r="A15" s="164" t="s">
        <v>2441</v>
      </c>
      <c r="B15" s="166">
        <v>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f>'2015'!J17</f>
        <v>1</v>
      </c>
      <c r="M15" s="166">
        <f>'2016'!$J$17</f>
        <v>0</v>
      </c>
      <c r="N15" s="166">
        <f>'2017'!$I$8</f>
        <v>0</v>
      </c>
      <c r="O15" s="166">
        <f>'2018'!$K$8</f>
        <v>2</v>
      </c>
      <c r="P15" s="166">
        <f>'2019'!$K$8</f>
        <v>0</v>
      </c>
    </row>
    <row r="16" spans="1:16" ht="15" x14ac:dyDescent="0.2">
      <c r="A16" s="164" t="s">
        <v>2781</v>
      </c>
      <c r="B16" s="166">
        <v>0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f>'2013'!$I$17</f>
        <v>1</v>
      </c>
      <c r="K16" s="166">
        <f>'2014'!$I$16</f>
        <v>1</v>
      </c>
      <c r="L16" s="166">
        <v>0</v>
      </c>
      <c r="M16" s="166">
        <f>'2016'!$J$18</f>
        <v>1</v>
      </c>
      <c r="N16" s="166">
        <f>'2017'!$I$9</f>
        <v>0</v>
      </c>
      <c r="O16" s="166">
        <f>'2018'!$K$9</f>
        <v>0</v>
      </c>
      <c r="P16" s="166">
        <f>'2019'!$K$9</f>
        <v>0</v>
      </c>
    </row>
    <row r="17" spans="1:16" ht="15" x14ac:dyDescent="0.2">
      <c r="A17" s="164" t="s">
        <v>3163</v>
      </c>
      <c r="B17" s="166">
        <v>0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f>'2011'!I17</f>
        <v>3</v>
      </c>
      <c r="I17" s="166">
        <f>'2012'!I17</f>
        <v>12</v>
      </c>
      <c r="J17" s="166">
        <f>'2013'!$I$18</f>
        <v>5</v>
      </c>
      <c r="K17" s="166">
        <f>'2014'!$I$18</f>
        <v>7</v>
      </c>
      <c r="L17" s="166">
        <f>'2015'!$J$18</f>
        <v>23</v>
      </c>
      <c r="M17" s="166">
        <f>'2016'!$J$19</f>
        <v>24</v>
      </c>
      <c r="N17" s="166">
        <f>'2017'!$I$10</f>
        <v>21</v>
      </c>
      <c r="O17" s="166">
        <f>'2018'!$K$10</f>
        <v>15</v>
      </c>
      <c r="P17" s="166">
        <f>'2019'!$K$10</f>
        <v>0</v>
      </c>
    </row>
    <row r="18" spans="1:16" ht="15" x14ac:dyDescent="0.2">
      <c r="A18" s="164" t="s">
        <v>3327</v>
      </c>
      <c r="B18" s="166">
        <f t="shared" ref="B18:O18" si="0">SUM(B14:B17)</f>
        <v>0</v>
      </c>
      <c r="C18" s="166">
        <f t="shared" si="0"/>
        <v>0</v>
      </c>
      <c r="D18" s="166">
        <f t="shared" si="0"/>
        <v>0</v>
      </c>
      <c r="E18" s="166">
        <f t="shared" si="0"/>
        <v>1</v>
      </c>
      <c r="F18" s="166">
        <f t="shared" si="0"/>
        <v>1</v>
      </c>
      <c r="G18" s="166">
        <f t="shared" si="0"/>
        <v>4</v>
      </c>
      <c r="H18" s="166">
        <f t="shared" si="0"/>
        <v>13</v>
      </c>
      <c r="I18" s="166">
        <f t="shared" si="0"/>
        <v>16</v>
      </c>
      <c r="J18" s="166">
        <f t="shared" si="0"/>
        <v>11</v>
      </c>
      <c r="K18" s="166">
        <f t="shared" si="0"/>
        <v>8</v>
      </c>
      <c r="L18" s="166">
        <f t="shared" si="0"/>
        <v>29</v>
      </c>
      <c r="M18" s="166">
        <f t="shared" si="0"/>
        <v>39</v>
      </c>
      <c r="N18" s="166">
        <f t="shared" si="0"/>
        <v>40</v>
      </c>
      <c r="O18" s="166">
        <f t="shared" si="0"/>
        <v>52</v>
      </c>
      <c r="P18" s="166">
        <f t="shared" ref="P18" si="1">SUM(P14:P17)</f>
        <v>0</v>
      </c>
    </row>
    <row r="19" spans="1:16" ht="15.75" thickBot="1" x14ac:dyDescent="0.25">
      <c r="A19" s="167" t="s">
        <v>2363</v>
      </c>
      <c r="B19" s="168">
        <f t="shared" ref="B19:O19" si="2">SUM(B11:B12)</f>
        <v>62</v>
      </c>
      <c r="C19" s="168">
        <f t="shared" si="2"/>
        <v>72</v>
      </c>
      <c r="D19" s="168">
        <f t="shared" si="2"/>
        <v>149</v>
      </c>
      <c r="E19" s="168">
        <f t="shared" si="2"/>
        <v>138</v>
      </c>
      <c r="F19" s="168">
        <f t="shared" si="2"/>
        <v>101</v>
      </c>
      <c r="G19" s="168">
        <f t="shared" si="2"/>
        <v>60</v>
      </c>
      <c r="H19" s="168">
        <f t="shared" si="2"/>
        <v>69</v>
      </c>
      <c r="I19" s="168">
        <f t="shared" si="2"/>
        <v>87</v>
      </c>
      <c r="J19" s="168">
        <f t="shared" si="2"/>
        <v>51</v>
      </c>
      <c r="K19" s="168">
        <f t="shared" si="2"/>
        <v>56</v>
      </c>
      <c r="L19" s="168">
        <f t="shared" si="2"/>
        <v>65</v>
      </c>
      <c r="M19" s="168">
        <f t="shared" si="2"/>
        <v>75</v>
      </c>
      <c r="N19" s="168">
        <f t="shared" si="2"/>
        <v>179</v>
      </c>
      <c r="O19" s="168">
        <f t="shared" si="2"/>
        <v>201</v>
      </c>
      <c r="P19" s="168">
        <f t="shared" ref="P19" si="3">SUM(P11:P12)</f>
        <v>7</v>
      </c>
    </row>
    <row r="20" spans="1:16" ht="15" x14ac:dyDescent="0.25">
      <c r="A20" s="169" t="s">
        <v>2843</v>
      </c>
      <c r="B20" s="170">
        <f t="shared" ref="B20:O20" si="4">SUM(B9:B17)</f>
        <v>91</v>
      </c>
      <c r="C20" s="170">
        <f t="shared" si="4"/>
        <v>110</v>
      </c>
      <c r="D20" s="170">
        <f t="shared" si="4"/>
        <v>203</v>
      </c>
      <c r="E20" s="170">
        <f t="shared" si="4"/>
        <v>191</v>
      </c>
      <c r="F20" s="170">
        <f t="shared" si="4"/>
        <v>137</v>
      </c>
      <c r="G20" s="170">
        <f t="shared" si="4"/>
        <v>104</v>
      </c>
      <c r="H20" s="170">
        <f t="shared" si="4"/>
        <v>146</v>
      </c>
      <c r="I20" s="170">
        <f t="shared" si="4"/>
        <v>168</v>
      </c>
      <c r="J20" s="170">
        <f t="shared" si="4"/>
        <v>110</v>
      </c>
      <c r="K20" s="170">
        <f t="shared" si="4"/>
        <v>148</v>
      </c>
      <c r="L20" s="170">
        <f t="shared" si="4"/>
        <v>139</v>
      </c>
      <c r="M20" s="170">
        <f t="shared" si="4"/>
        <v>277</v>
      </c>
      <c r="N20" s="170">
        <f t="shared" si="4"/>
        <v>405</v>
      </c>
      <c r="O20" s="170">
        <f t="shared" si="4"/>
        <v>450</v>
      </c>
      <c r="P20" s="170">
        <f t="shared" ref="P20" si="5">SUM(P9:P17)</f>
        <v>16</v>
      </c>
    </row>
    <row r="21" spans="1:16" ht="14.25" x14ac:dyDescent="0.2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</row>
    <row r="22" spans="1:16" x14ac:dyDescent="0.2">
      <c r="A22" s="241" t="s">
        <v>1027</v>
      </c>
      <c r="B22" s="253" t="s">
        <v>1028</v>
      </c>
      <c r="C22" s="253"/>
      <c r="D22" s="253"/>
      <c r="E22" s="253"/>
      <c r="F22" s="253" t="s">
        <v>1030</v>
      </c>
      <c r="G22" s="253"/>
      <c r="H22" s="253"/>
      <c r="I22" s="254" t="s">
        <v>3164</v>
      </c>
      <c r="J22" s="255"/>
      <c r="K22" s="255"/>
      <c r="L22" s="255"/>
      <c r="M22" s="256"/>
      <c r="N22" s="256"/>
      <c r="O22" s="257"/>
      <c r="P22" s="257"/>
    </row>
    <row r="23" spans="1:16" x14ac:dyDescent="0.2">
      <c r="A23" s="242"/>
      <c r="B23" s="249" t="s">
        <v>1029</v>
      </c>
      <c r="C23" s="249"/>
      <c r="D23" s="249"/>
      <c r="E23" s="249"/>
      <c r="F23" s="249" t="s">
        <v>1199</v>
      </c>
      <c r="G23" s="249"/>
      <c r="H23" s="249"/>
      <c r="I23" s="244" t="s">
        <v>3167</v>
      </c>
      <c r="J23" s="250"/>
      <c r="K23" s="250"/>
      <c r="L23" s="250"/>
      <c r="M23" s="250"/>
      <c r="N23" s="250"/>
      <c r="O23" s="246"/>
      <c r="P23" s="246"/>
    </row>
    <row r="24" spans="1:16" x14ac:dyDescent="0.2">
      <c r="A24" s="242"/>
      <c r="B24" s="249" t="s">
        <v>1204</v>
      </c>
      <c r="C24" s="249"/>
      <c r="D24" s="249"/>
      <c r="E24" s="249"/>
      <c r="F24" s="249"/>
      <c r="G24" s="249"/>
      <c r="H24" s="249"/>
      <c r="I24" s="244" t="s">
        <v>3165</v>
      </c>
      <c r="J24" s="245"/>
      <c r="K24" s="245"/>
      <c r="L24" s="245"/>
      <c r="M24" s="245"/>
      <c r="N24" s="245"/>
      <c r="O24" s="246"/>
      <c r="P24" s="246"/>
    </row>
    <row r="25" spans="1:16" x14ac:dyDescent="0.2">
      <c r="A25" s="243"/>
      <c r="B25" s="252"/>
      <c r="C25" s="252"/>
      <c r="D25" s="252"/>
      <c r="E25" s="252"/>
      <c r="F25" s="252"/>
      <c r="G25" s="252"/>
      <c r="H25" s="252"/>
      <c r="I25" s="251" t="s">
        <v>3166</v>
      </c>
      <c r="J25" s="251"/>
      <c r="K25" s="251"/>
      <c r="L25" s="251"/>
      <c r="M25" s="251"/>
      <c r="N25" s="251"/>
      <c r="O25" s="251"/>
      <c r="P25" s="246"/>
    </row>
    <row r="28" spans="1:16" x14ac:dyDescent="0.2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1:16" x14ac:dyDescent="0.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16" x14ac:dyDescent="0.2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2"/>
      <c r="M30" s="172"/>
      <c r="N30" s="172"/>
    </row>
    <row r="31" spans="1:16" x14ac:dyDescent="0.2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2"/>
      <c r="M31" s="172"/>
      <c r="N31" s="172"/>
    </row>
    <row r="32" spans="1:16" ht="15" x14ac:dyDescent="0.25">
      <c r="A32" s="172"/>
      <c r="B32" s="172"/>
      <c r="C32" s="172"/>
      <c r="D32" s="172"/>
      <c r="E32" s="172"/>
      <c r="F32" s="172"/>
      <c r="G32" s="174"/>
      <c r="H32" s="174"/>
      <c r="I32" s="174"/>
      <c r="J32" s="174"/>
      <c r="K32" s="174"/>
      <c r="L32" s="172"/>
      <c r="M32" s="172"/>
      <c r="N32" s="172"/>
    </row>
    <row r="33" spans="1:14" x14ac:dyDescent="0.2">
      <c r="A33" s="172"/>
      <c r="B33" s="172"/>
      <c r="C33" s="172"/>
      <c r="D33" s="172"/>
      <c r="E33" s="175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1:14" x14ac:dyDescent="0.2">
      <c r="A34" s="172"/>
      <c r="B34" s="172"/>
      <c r="C34" s="172"/>
      <c r="D34" s="172"/>
      <c r="E34" s="175"/>
      <c r="F34" s="172"/>
      <c r="G34" s="172"/>
      <c r="H34" s="172"/>
      <c r="I34" s="172"/>
      <c r="J34" s="172"/>
      <c r="K34" s="172"/>
      <c r="L34" s="172"/>
      <c r="M34" s="172"/>
      <c r="N34" s="172"/>
    </row>
    <row r="35" spans="1:14" hidden="1" x14ac:dyDescent="0.2">
      <c r="A35" s="172"/>
      <c r="B35" s="172"/>
      <c r="C35" s="172"/>
      <c r="D35" s="172"/>
      <c r="E35" s="175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1:14" hidden="1" x14ac:dyDescent="0.2">
      <c r="A36" s="172"/>
      <c r="B36" s="172"/>
      <c r="C36" s="172"/>
      <c r="D36" s="172"/>
      <c r="E36" s="175"/>
      <c r="F36" s="172"/>
      <c r="G36" s="172"/>
      <c r="H36" s="172"/>
      <c r="I36" s="172"/>
      <c r="J36" s="172"/>
      <c r="K36" s="172"/>
      <c r="L36" s="172"/>
      <c r="M36" s="172"/>
      <c r="N36" s="172"/>
    </row>
    <row r="37" spans="1:14" x14ac:dyDescent="0.2">
      <c r="A37" s="172"/>
      <c r="B37" s="172"/>
      <c r="C37" s="172"/>
      <c r="D37" s="172"/>
      <c r="E37" s="175"/>
      <c r="F37" s="172"/>
      <c r="G37" s="172"/>
      <c r="H37" s="172"/>
      <c r="I37" s="172"/>
      <c r="J37" s="172"/>
      <c r="K37" s="172"/>
      <c r="L37" s="172"/>
      <c r="M37" s="172"/>
      <c r="N37" s="172"/>
    </row>
    <row r="38" spans="1:14" x14ac:dyDescent="0.2">
      <c r="A38" s="172"/>
      <c r="B38" s="172"/>
      <c r="C38" s="172"/>
      <c r="D38" s="172"/>
      <c r="E38" s="175"/>
      <c r="F38" s="172"/>
      <c r="G38" s="172"/>
      <c r="H38" s="172"/>
      <c r="I38" s="172"/>
      <c r="J38" s="172"/>
      <c r="K38" s="172"/>
      <c r="L38" s="172"/>
      <c r="M38" s="172"/>
      <c r="N38" s="172"/>
    </row>
    <row r="39" spans="1:14" x14ac:dyDescent="0.2">
      <c r="D39" s="176"/>
      <c r="E39" s="176"/>
      <c r="F39" s="176"/>
      <c r="G39" s="176"/>
    </row>
    <row r="40" spans="1:14" x14ac:dyDescent="0.2">
      <c r="D40" s="176"/>
      <c r="E40" s="176"/>
      <c r="F40" s="176"/>
      <c r="G40" s="176"/>
    </row>
  </sheetData>
  <mergeCells count="16">
    <mergeCell ref="B7:P7"/>
    <mergeCell ref="A22:A25"/>
    <mergeCell ref="I24:P24"/>
    <mergeCell ref="B2:O2"/>
    <mergeCell ref="B3:O3"/>
    <mergeCell ref="B4:O4"/>
    <mergeCell ref="B5:O5"/>
    <mergeCell ref="B24:H24"/>
    <mergeCell ref="B23:E23"/>
    <mergeCell ref="F23:H23"/>
    <mergeCell ref="I23:P23"/>
    <mergeCell ref="I25:P25"/>
    <mergeCell ref="B25:H25"/>
    <mergeCell ref="B22:E22"/>
    <mergeCell ref="F22:H22"/>
    <mergeCell ref="I22:P22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300"/>
  <sheetViews>
    <sheetView topLeftCell="A58" zoomScale="85" zoomScaleNormal="85" workbookViewId="0">
      <selection activeCell="E157" sqref="E157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263" t="s">
        <v>833</v>
      </c>
      <c r="C1" s="263"/>
      <c r="D1" s="263"/>
      <c r="E1" s="263"/>
      <c r="F1" s="10"/>
      <c r="G1" s="4"/>
      <c r="H1" s="100"/>
      <c r="I1" s="5"/>
    </row>
    <row r="2" spans="1:10" ht="15" x14ac:dyDescent="0.25">
      <c r="A2" s="1"/>
      <c r="B2" s="263" t="s">
        <v>834</v>
      </c>
      <c r="C2" s="263"/>
      <c r="D2" s="263"/>
      <c r="E2" s="263"/>
      <c r="F2" s="10"/>
      <c r="G2" s="4"/>
      <c r="H2" s="100"/>
      <c r="I2" s="6"/>
    </row>
    <row r="3" spans="1:10" ht="15" x14ac:dyDescent="0.25">
      <c r="A3" s="1"/>
      <c r="B3" s="263" t="s">
        <v>835</v>
      </c>
      <c r="C3" s="263"/>
      <c r="D3" s="263"/>
      <c r="E3" s="263"/>
      <c r="F3" s="10"/>
      <c r="G3" s="4"/>
      <c r="H3" s="100"/>
      <c r="I3" s="7"/>
    </row>
    <row r="4" spans="1:10" x14ac:dyDescent="0.2">
      <c r="A4" s="1"/>
      <c r="B4" s="263" t="s">
        <v>2495</v>
      </c>
      <c r="C4" s="263"/>
      <c r="D4" s="263"/>
      <c r="E4" s="263"/>
      <c r="F4" s="10"/>
      <c r="G4" s="4"/>
      <c r="H4" s="100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100"/>
      <c r="I5" s="8"/>
    </row>
    <row r="6" spans="1:10" ht="13.5" thickBot="1" x14ac:dyDescent="0.25">
      <c r="A6" s="294" t="s">
        <v>1027</v>
      </c>
      <c r="B6" s="27" t="s">
        <v>1028</v>
      </c>
      <c r="C6" s="27" t="s">
        <v>1029</v>
      </c>
      <c r="D6" s="296" t="s">
        <v>1030</v>
      </c>
      <c r="E6" s="296"/>
      <c r="F6" s="297"/>
    </row>
    <row r="7" spans="1:10" ht="13.5" thickBot="1" x14ac:dyDescent="0.25">
      <c r="A7" s="295"/>
      <c r="B7" s="298" t="s">
        <v>1204</v>
      </c>
      <c r="C7" s="296"/>
      <c r="D7" s="27" t="s">
        <v>1199</v>
      </c>
      <c r="E7" s="299" t="s">
        <v>250</v>
      </c>
      <c r="F7" s="300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2554</v>
      </c>
      <c r="H8" s="102"/>
    </row>
    <row r="9" spans="1:10" x14ac:dyDescent="0.2">
      <c r="A9" s="88">
        <v>115</v>
      </c>
      <c r="B9" s="87" t="s">
        <v>2282</v>
      </c>
      <c r="C9" s="87" t="s">
        <v>1460</v>
      </c>
      <c r="D9" s="87" t="s">
        <v>1198</v>
      </c>
      <c r="E9" s="87" t="s">
        <v>720</v>
      </c>
      <c r="F9" s="89">
        <v>42013</v>
      </c>
      <c r="G9" s="103"/>
    </row>
    <row r="10" spans="1:10" ht="13.5" thickBot="1" x14ac:dyDescent="0.25">
      <c r="A10" s="88">
        <v>215</v>
      </c>
      <c r="B10" s="87" t="s">
        <v>2283</v>
      </c>
      <c r="C10" s="87" t="s">
        <v>1460</v>
      </c>
      <c r="D10" s="87" t="s">
        <v>1198</v>
      </c>
      <c r="E10" s="87" t="s">
        <v>720</v>
      </c>
      <c r="F10" s="89">
        <v>42013</v>
      </c>
      <c r="G10" s="103"/>
    </row>
    <row r="11" spans="1:10" x14ac:dyDescent="0.2">
      <c r="A11" s="88">
        <v>315</v>
      </c>
      <c r="B11" s="87" t="s">
        <v>2284</v>
      </c>
      <c r="C11" s="87" t="s">
        <v>1460</v>
      </c>
      <c r="D11" s="87" t="s">
        <v>1198</v>
      </c>
      <c r="E11" s="87" t="s">
        <v>720</v>
      </c>
      <c r="F11" s="89">
        <v>42013</v>
      </c>
      <c r="G11" s="103"/>
      <c r="I11" s="52" t="s">
        <v>1203</v>
      </c>
      <c r="J11" s="53">
        <f>COUNTIF($D$9:$D$4767,"PTE")</f>
        <v>43</v>
      </c>
    </row>
    <row r="12" spans="1:10" x14ac:dyDescent="0.2">
      <c r="A12" s="88">
        <v>415</v>
      </c>
      <c r="B12" s="9" t="s">
        <v>2285</v>
      </c>
      <c r="C12" s="9" t="s">
        <v>2301</v>
      </c>
      <c r="D12" s="87" t="s">
        <v>1198</v>
      </c>
      <c r="E12" s="9" t="s">
        <v>827</v>
      </c>
      <c r="F12" s="89">
        <v>42013</v>
      </c>
      <c r="G12" s="103"/>
      <c r="I12" s="54" t="s">
        <v>1202</v>
      </c>
      <c r="J12" s="55">
        <f>COUNTIF($D$9:$D$4767,"PT")</f>
        <v>2</v>
      </c>
    </row>
    <row r="13" spans="1:10" x14ac:dyDescent="0.2">
      <c r="A13" s="88">
        <v>515</v>
      </c>
      <c r="B13" s="9" t="s">
        <v>2304</v>
      </c>
      <c r="C13" s="9" t="s">
        <v>2305</v>
      </c>
      <c r="D13" s="87" t="s">
        <v>863</v>
      </c>
      <c r="E13" s="87" t="s">
        <v>1722</v>
      </c>
      <c r="F13" s="89">
        <v>42026</v>
      </c>
      <c r="G13" s="103"/>
      <c r="I13" s="54" t="s">
        <v>1201</v>
      </c>
      <c r="J13" s="55">
        <f>COUNTIF($D$9:$D$4767,"PF")</f>
        <v>15</v>
      </c>
    </row>
    <row r="14" spans="1:10" x14ac:dyDescent="0.2">
      <c r="A14" s="88">
        <v>615</v>
      </c>
      <c r="B14" s="87" t="s">
        <v>2286</v>
      </c>
      <c r="C14" s="9" t="s">
        <v>859</v>
      </c>
      <c r="D14" s="87" t="s">
        <v>1198</v>
      </c>
      <c r="E14" s="1" t="s">
        <v>831</v>
      </c>
      <c r="F14" s="89">
        <v>42026</v>
      </c>
      <c r="G14" s="103"/>
      <c r="I14" s="54" t="s">
        <v>1200</v>
      </c>
      <c r="J14" s="55">
        <f>COUNTIF($D$9:$D$4767,"PF/PTE")</f>
        <v>50</v>
      </c>
    </row>
    <row r="15" spans="1:10" x14ac:dyDescent="0.2">
      <c r="A15" s="88">
        <v>715</v>
      </c>
      <c r="B15" s="87" t="s">
        <v>2287</v>
      </c>
      <c r="C15" s="87" t="s">
        <v>2306</v>
      </c>
      <c r="D15" s="87" t="s">
        <v>1198</v>
      </c>
      <c r="E15" s="87" t="s">
        <v>577</v>
      </c>
      <c r="F15" s="89">
        <v>42027</v>
      </c>
      <c r="G15" s="103"/>
      <c r="I15" s="54" t="s">
        <v>1199</v>
      </c>
      <c r="J15" s="55">
        <f>COUNTIF($D$9:$D$4767,"Pré-Mistura")</f>
        <v>0</v>
      </c>
    </row>
    <row r="16" spans="1:10" x14ac:dyDescent="0.2">
      <c r="A16" s="83">
        <v>815</v>
      </c>
      <c r="B16" s="85" t="s">
        <v>2288</v>
      </c>
      <c r="C16" s="68" t="s">
        <v>724</v>
      </c>
      <c r="D16" s="85" t="s">
        <v>2361</v>
      </c>
      <c r="E16" s="85" t="s">
        <v>2205</v>
      </c>
      <c r="F16" s="96">
        <v>42030</v>
      </c>
      <c r="G16" s="103"/>
      <c r="I16" s="54" t="s">
        <v>254</v>
      </c>
      <c r="J16" s="55">
        <f>COUNTIF($D$9:$D$4767,"Biológicos")</f>
        <v>5</v>
      </c>
    </row>
    <row r="17" spans="1:10" x14ac:dyDescent="0.2">
      <c r="A17" s="83">
        <v>915</v>
      </c>
      <c r="B17" s="85" t="s">
        <v>2289</v>
      </c>
      <c r="C17" s="68" t="s">
        <v>724</v>
      </c>
      <c r="D17" s="85" t="s">
        <v>2361</v>
      </c>
      <c r="E17" s="85" t="s">
        <v>2303</v>
      </c>
      <c r="F17" s="96">
        <v>42030</v>
      </c>
      <c r="G17" s="103"/>
      <c r="I17" s="54" t="s">
        <v>2441</v>
      </c>
      <c r="J17" s="55">
        <f>COUNTIF($D$9:$D$4767,"Extrato/Org")</f>
        <v>1</v>
      </c>
    </row>
    <row r="18" spans="1:10" ht="13.5" thickBot="1" x14ac:dyDescent="0.25">
      <c r="A18" s="83">
        <v>1015</v>
      </c>
      <c r="B18" s="85" t="s">
        <v>2290</v>
      </c>
      <c r="C18" s="85" t="s">
        <v>251</v>
      </c>
      <c r="D18" s="85" t="s">
        <v>2361</v>
      </c>
      <c r="E18" s="85" t="s">
        <v>2303</v>
      </c>
      <c r="F18" s="96">
        <v>42030</v>
      </c>
      <c r="G18" s="103"/>
      <c r="I18" s="56" t="s">
        <v>2361</v>
      </c>
      <c r="J18" s="57">
        <f>COUNTIF($D$9:$D$4767,"Biológicos/Org")</f>
        <v>23</v>
      </c>
    </row>
    <row r="19" spans="1:10" ht="13.5" thickBot="1" x14ac:dyDescent="0.25">
      <c r="A19" s="88">
        <v>1115</v>
      </c>
      <c r="B19" s="87" t="s">
        <v>2291</v>
      </c>
      <c r="C19" s="87" t="s">
        <v>2302</v>
      </c>
      <c r="D19" s="87" t="s">
        <v>1198</v>
      </c>
      <c r="E19" s="87" t="s">
        <v>1188</v>
      </c>
      <c r="F19" s="89">
        <v>42031</v>
      </c>
      <c r="G19" s="103"/>
    </row>
    <row r="20" spans="1:10" ht="13.5" thickBot="1" x14ac:dyDescent="0.25">
      <c r="A20" s="88">
        <v>1215</v>
      </c>
      <c r="B20" s="87" t="s">
        <v>2292</v>
      </c>
      <c r="C20" s="1" t="s">
        <v>1460</v>
      </c>
      <c r="D20" s="87" t="s">
        <v>1198</v>
      </c>
      <c r="E20" s="1" t="s">
        <v>720</v>
      </c>
      <c r="F20" s="62">
        <v>42033</v>
      </c>
      <c r="G20" s="103"/>
      <c r="I20" s="58" t="s">
        <v>1205</v>
      </c>
      <c r="J20" s="59">
        <f>SUM(J11:J18)</f>
        <v>139</v>
      </c>
    </row>
    <row r="21" spans="1:10" x14ac:dyDescent="0.2">
      <c r="A21" s="88">
        <v>1315</v>
      </c>
      <c r="B21" s="1" t="s">
        <v>2293</v>
      </c>
      <c r="C21" s="1" t="s">
        <v>843</v>
      </c>
      <c r="D21" s="1" t="s">
        <v>862</v>
      </c>
      <c r="E21" s="1" t="s">
        <v>697</v>
      </c>
      <c r="F21" s="62">
        <v>42039</v>
      </c>
      <c r="G21" s="103"/>
    </row>
    <row r="22" spans="1:10" x14ac:dyDescent="0.2">
      <c r="A22" s="88">
        <v>1415</v>
      </c>
      <c r="B22" s="1" t="s">
        <v>1939</v>
      </c>
      <c r="C22" s="1" t="s">
        <v>298</v>
      </c>
      <c r="D22" s="1" t="s">
        <v>863</v>
      </c>
      <c r="E22" s="1" t="s">
        <v>1721</v>
      </c>
      <c r="F22" s="62">
        <v>42045</v>
      </c>
      <c r="G22" s="103"/>
    </row>
    <row r="23" spans="1:10" x14ac:dyDescent="0.2">
      <c r="A23" s="88">
        <v>1515</v>
      </c>
      <c r="B23" s="1" t="s">
        <v>2294</v>
      </c>
      <c r="C23" s="1" t="s">
        <v>847</v>
      </c>
      <c r="D23" s="1" t="s">
        <v>862</v>
      </c>
      <c r="E23" s="1" t="s">
        <v>814</v>
      </c>
      <c r="F23" s="62">
        <v>42048</v>
      </c>
      <c r="G23" s="103"/>
    </row>
    <row r="24" spans="1:10" x14ac:dyDescent="0.2">
      <c r="A24" s="88">
        <v>1615</v>
      </c>
      <c r="B24" s="1" t="s">
        <v>2295</v>
      </c>
      <c r="C24" s="1" t="s">
        <v>847</v>
      </c>
      <c r="D24" s="1" t="s">
        <v>862</v>
      </c>
      <c r="E24" s="1" t="s">
        <v>1189</v>
      </c>
      <c r="F24" s="62">
        <v>42048</v>
      </c>
      <c r="G24" s="103"/>
    </row>
    <row r="25" spans="1:10" x14ac:dyDescent="0.2">
      <c r="A25" s="88">
        <v>1715</v>
      </c>
      <c r="B25" s="1" t="s">
        <v>2296</v>
      </c>
      <c r="C25" s="1" t="s">
        <v>847</v>
      </c>
      <c r="D25" s="1" t="s">
        <v>862</v>
      </c>
      <c r="E25" s="1" t="s">
        <v>1189</v>
      </c>
      <c r="F25" s="62">
        <v>42048</v>
      </c>
      <c r="G25" s="103"/>
    </row>
    <row r="26" spans="1:10" x14ac:dyDescent="0.2">
      <c r="A26" s="88">
        <v>1815</v>
      </c>
      <c r="B26" s="1" t="s">
        <v>2297</v>
      </c>
      <c r="C26" s="1" t="s">
        <v>847</v>
      </c>
      <c r="D26" s="1" t="s">
        <v>862</v>
      </c>
      <c r="E26" s="1" t="s">
        <v>487</v>
      </c>
      <c r="F26" s="62">
        <v>42048</v>
      </c>
      <c r="G26" s="103"/>
    </row>
    <row r="27" spans="1:10" x14ac:dyDescent="0.2">
      <c r="A27" s="88">
        <v>1915</v>
      </c>
      <c r="B27" s="1" t="s">
        <v>2298</v>
      </c>
      <c r="C27" s="1" t="s">
        <v>1138</v>
      </c>
      <c r="D27" s="1" t="s">
        <v>1198</v>
      </c>
      <c r="E27" s="1" t="s">
        <v>814</v>
      </c>
      <c r="F27" s="62">
        <v>42066</v>
      </c>
      <c r="G27" s="103"/>
    </row>
    <row r="28" spans="1:10" x14ac:dyDescent="0.2">
      <c r="A28" s="88">
        <v>2015</v>
      </c>
      <c r="B28" s="1" t="s">
        <v>2299</v>
      </c>
      <c r="C28" s="1" t="s">
        <v>2307</v>
      </c>
      <c r="D28" s="1" t="s">
        <v>863</v>
      </c>
      <c r="E28" s="1" t="s">
        <v>795</v>
      </c>
      <c r="F28" s="62">
        <v>42067</v>
      </c>
      <c r="G28" s="103"/>
    </row>
    <row r="29" spans="1:10" x14ac:dyDescent="0.2">
      <c r="A29" s="88">
        <v>2115</v>
      </c>
      <c r="B29" s="1" t="s">
        <v>2300</v>
      </c>
      <c r="C29" s="1" t="s">
        <v>1676</v>
      </c>
      <c r="D29" s="1" t="s">
        <v>862</v>
      </c>
      <c r="E29" s="1" t="s">
        <v>684</v>
      </c>
      <c r="F29" s="62">
        <v>42067</v>
      </c>
      <c r="G29" s="103"/>
    </row>
    <row r="30" spans="1:10" x14ac:dyDescent="0.2">
      <c r="A30" s="83">
        <v>2215</v>
      </c>
      <c r="B30" s="84" t="s">
        <v>2308</v>
      </c>
      <c r="C30" s="85" t="s">
        <v>466</v>
      </c>
      <c r="D30" s="85" t="s">
        <v>2361</v>
      </c>
      <c r="E30" s="84" t="s">
        <v>2309</v>
      </c>
      <c r="F30" s="96">
        <v>42076</v>
      </c>
      <c r="G30" s="103"/>
    </row>
    <row r="31" spans="1:10" x14ac:dyDescent="0.2">
      <c r="A31" s="83">
        <v>2315</v>
      </c>
      <c r="B31" s="84" t="s">
        <v>2310</v>
      </c>
      <c r="C31" s="85" t="s">
        <v>2323</v>
      </c>
      <c r="D31" s="85" t="s">
        <v>2361</v>
      </c>
      <c r="E31" s="84" t="s">
        <v>2309</v>
      </c>
      <c r="F31" s="86">
        <v>42076</v>
      </c>
      <c r="G31" s="103"/>
    </row>
    <row r="32" spans="1:10" x14ac:dyDescent="0.2">
      <c r="A32" s="88">
        <v>2415</v>
      </c>
      <c r="B32" s="1" t="s">
        <v>2311</v>
      </c>
      <c r="C32" s="63" t="s">
        <v>2198</v>
      </c>
      <c r="D32" s="63" t="s">
        <v>1198</v>
      </c>
      <c r="E32" s="63" t="s">
        <v>1734</v>
      </c>
      <c r="F32" s="62">
        <v>42080</v>
      </c>
      <c r="G32" s="103"/>
    </row>
    <row r="33" spans="1:7" x14ac:dyDescent="0.2">
      <c r="A33" s="88">
        <v>2515</v>
      </c>
      <c r="B33" s="1" t="s">
        <v>2312</v>
      </c>
      <c r="C33" s="63" t="s">
        <v>281</v>
      </c>
      <c r="D33" s="63" t="s">
        <v>863</v>
      </c>
      <c r="E33" s="63" t="s">
        <v>878</v>
      </c>
      <c r="F33" s="62">
        <v>42080</v>
      </c>
      <c r="G33" s="103"/>
    </row>
    <row r="34" spans="1:7" x14ac:dyDescent="0.2">
      <c r="A34" s="88">
        <v>2615</v>
      </c>
      <c r="B34" s="1" t="s">
        <v>2313</v>
      </c>
      <c r="C34" s="63" t="s">
        <v>2324</v>
      </c>
      <c r="D34" s="63" t="s">
        <v>863</v>
      </c>
      <c r="E34" s="63" t="s">
        <v>2325</v>
      </c>
      <c r="F34" s="62">
        <v>42080</v>
      </c>
      <c r="G34" s="103"/>
    </row>
    <row r="35" spans="1:7" x14ac:dyDescent="0.2">
      <c r="A35" s="88">
        <v>2715</v>
      </c>
      <c r="B35" s="63" t="s">
        <v>2326</v>
      </c>
      <c r="C35" s="63" t="s">
        <v>2327</v>
      </c>
      <c r="D35" s="63" t="s">
        <v>1198</v>
      </c>
      <c r="E35" s="63" t="s">
        <v>1734</v>
      </c>
      <c r="F35" s="62">
        <v>42082</v>
      </c>
      <c r="G35" s="103"/>
    </row>
    <row r="36" spans="1:7" x14ac:dyDescent="0.2">
      <c r="A36" s="88">
        <v>2815</v>
      </c>
      <c r="B36" s="1" t="s">
        <v>2314</v>
      </c>
      <c r="C36" s="63" t="s">
        <v>2278</v>
      </c>
      <c r="D36" s="63" t="s">
        <v>863</v>
      </c>
      <c r="E36" s="63" t="s">
        <v>1722</v>
      </c>
      <c r="F36" s="62">
        <v>42082</v>
      </c>
      <c r="G36" s="103"/>
    </row>
    <row r="37" spans="1:7" x14ac:dyDescent="0.2">
      <c r="A37" s="88">
        <v>2915</v>
      </c>
      <c r="B37" s="1" t="s">
        <v>2315</v>
      </c>
      <c r="C37" s="63" t="s">
        <v>2071</v>
      </c>
      <c r="D37" s="63" t="s">
        <v>1198</v>
      </c>
      <c r="E37" s="63" t="s">
        <v>1213</v>
      </c>
      <c r="F37" s="62">
        <v>42083</v>
      </c>
      <c r="G37" s="103"/>
    </row>
    <row r="38" spans="1:7" x14ac:dyDescent="0.2">
      <c r="A38" s="88">
        <v>3015</v>
      </c>
      <c r="B38" s="1" t="s">
        <v>2317</v>
      </c>
      <c r="C38" s="63" t="s">
        <v>1695</v>
      </c>
      <c r="D38" s="63" t="s">
        <v>862</v>
      </c>
      <c r="E38" s="63" t="s">
        <v>552</v>
      </c>
      <c r="F38" s="62">
        <v>42089</v>
      </c>
      <c r="G38" s="103"/>
    </row>
    <row r="39" spans="1:7" x14ac:dyDescent="0.2">
      <c r="A39" s="88">
        <v>3115</v>
      </c>
      <c r="B39" s="1" t="s">
        <v>2316</v>
      </c>
      <c r="C39" s="63" t="s">
        <v>146</v>
      </c>
      <c r="D39" s="63" t="s">
        <v>862</v>
      </c>
      <c r="E39" s="63" t="s">
        <v>1213</v>
      </c>
      <c r="F39" s="62">
        <v>42090</v>
      </c>
      <c r="G39" s="103"/>
    </row>
    <row r="40" spans="1:7" x14ac:dyDescent="0.2">
      <c r="A40" s="88">
        <v>3215</v>
      </c>
      <c r="B40" s="1" t="s">
        <v>2431</v>
      </c>
      <c r="C40" s="63" t="s">
        <v>1676</v>
      </c>
      <c r="D40" s="63" t="s">
        <v>862</v>
      </c>
      <c r="E40" s="63" t="s">
        <v>2430</v>
      </c>
      <c r="F40" s="62">
        <v>42096</v>
      </c>
      <c r="G40" s="103"/>
    </row>
    <row r="41" spans="1:7" x14ac:dyDescent="0.2">
      <c r="A41" s="88">
        <v>3315</v>
      </c>
      <c r="B41" s="63" t="s">
        <v>2328</v>
      </c>
      <c r="C41" s="63" t="s">
        <v>2329</v>
      </c>
      <c r="D41" s="63" t="s">
        <v>1198</v>
      </c>
      <c r="E41" s="63" t="s">
        <v>1213</v>
      </c>
      <c r="F41" s="62">
        <v>42096</v>
      </c>
      <c r="G41" s="103"/>
    </row>
    <row r="42" spans="1:7" x14ac:dyDescent="0.2">
      <c r="A42" s="88">
        <v>3415</v>
      </c>
      <c r="B42" s="63" t="s">
        <v>2330</v>
      </c>
      <c r="C42" s="63" t="s">
        <v>2331</v>
      </c>
      <c r="D42" s="63" t="s">
        <v>862</v>
      </c>
      <c r="E42" s="63" t="s">
        <v>2332</v>
      </c>
      <c r="F42" s="62">
        <v>42101</v>
      </c>
      <c r="G42" s="103"/>
    </row>
    <row r="43" spans="1:7" x14ac:dyDescent="0.2">
      <c r="A43" s="88">
        <v>3515</v>
      </c>
      <c r="B43" s="63" t="s">
        <v>2333</v>
      </c>
      <c r="C43" s="63" t="s">
        <v>2334</v>
      </c>
      <c r="D43" s="63" t="s">
        <v>1198</v>
      </c>
      <c r="E43" s="63" t="s">
        <v>697</v>
      </c>
      <c r="F43" s="62">
        <v>42102</v>
      </c>
      <c r="G43" s="103"/>
    </row>
    <row r="44" spans="1:7" x14ac:dyDescent="0.2">
      <c r="A44" s="88">
        <v>3615</v>
      </c>
      <c r="B44" s="63" t="s">
        <v>2335</v>
      </c>
      <c r="C44" s="63" t="s">
        <v>2307</v>
      </c>
      <c r="D44" s="63" t="s">
        <v>1198</v>
      </c>
      <c r="E44" s="63" t="s">
        <v>1189</v>
      </c>
      <c r="F44" s="62">
        <v>42103</v>
      </c>
      <c r="G44" s="103"/>
    </row>
    <row r="45" spans="1:7" x14ac:dyDescent="0.2">
      <c r="A45" s="88">
        <v>3715</v>
      </c>
      <c r="B45" s="1" t="s">
        <v>2318</v>
      </c>
      <c r="C45" s="63" t="s">
        <v>1429</v>
      </c>
      <c r="D45" s="63" t="s">
        <v>1198</v>
      </c>
      <c r="E45" s="63" t="s">
        <v>2336</v>
      </c>
      <c r="F45" s="62">
        <v>42109</v>
      </c>
      <c r="G45" s="103"/>
    </row>
    <row r="46" spans="1:7" x14ac:dyDescent="0.2">
      <c r="A46" s="88">
        <v>3815</v>
      </c>
      <c r="B46" s="1" t="s">
        <v>2319</v>
      </c>
      <c r="C46" s="63" t="s">
        <v>2337</v>
      </c>
      <c r="D46" s="63" t="s">
        <v>1198</v>
      </c>
      <c r="E46" s="63" t="s">
        <v>2332</v>
      </c>
      <c r="F46" s="62">
        <v>42111</v>
      </c>
      <c r="G46" s="103"/>
    </row>
    <row r="47" spans="1:7" x14ac:dyDescent="0.2">
      <c r="A47" s="88">
        <v>3915</v>
      </c>
      <c r="B47" s="1" t="s">
        <v>2320</v>
      </c>
      <c r="C47" s="63" t="s">
        <v>1429</v>
      </c>
      <c r="D47" s="63" t="s">
        <v>1198</v>
      </c>
      <c r="E47" s="63" t="s">
        <v>2035</v>
      </c>
      <c r="F47" s="62">
        <v>42111</v>
      </c>
      <c r="G47" s="103"/>
    </row>
    <row r="48" spans="1:7" x14ac:dyDescent="0.2">
      <c r="A48" s="88">
        <v>4015</v>
      </c>
      <c r="B48" s="1" t="s">
        <v>2321</v>
      </c>
      <c r="C48" s="63" t="s">
        <v>1429</v>
      </c>
      <c r="D48" s="63" t="s">
        <v>1198</v>
      </c>
      <c r="E48" s="63" t="s">
        <v>1213</v>
      </c>
      <c r="F48" s="62">
        <v>42123</v>
      </c>
      <c r="G48" s="103"/>
    </row>
    <row r="49" spans="1:7" x14ac:dyDescent="0.2">
      <c r="A49" s="88">
        <v>4115</v>
      </c>
      <c r="B49" s="1" t="s">
        <v>2322</v>
      </c>
      <c r="C49" s="63" t="s">
        <v>1676</v>
      </c>
      <c r="D49" s="63" t="s">
        <v>1198</v>
      </c>
      <c r="E49" s="63" t="s">
        <v>2332</v>
      </c>
      <c r="F49" s="62">
        <v>42124</v>
      </c>
      <c r="G49" s="103"/>
    </row>
    <row r="50" spans="1:7" x14ac:dyDescent="0.2">
      <c r="A50" s="88">
        <v>4215</v>
      </c>
      <c r="B50" s="1" t="s">
        <v>2338</v>
      </c>
      <c r="C50" s="1" t="s">
        <v>1460</v>
      </c>
      <c r="D50" s="1" t="s">
        <v>862</v>
      </c>
      <c r="E50" s="1" t="s">
        <v>557</v>
      </c>
      <c r="F50" s="62">
        <v>42129</v>
      </c>
      <c r="G50" s="103"/>
    </row>
    <row r="51" spans="1:7" x14ac:dyDescent="0.2">
      <c r="A51" s="88">
        <v>4315</v>
      </c>
      <c r="B51" s="1" t="s">
        <v>2339</v>
      </c>
      <c r="C51" s="1" t="s">
        <v>1460</v>
      </c>
      <c r="D51" s="1" t="s">
        <v>862</v>
      </c>
      <c r="E51" s="1" t="s">
        <v>1716</v>
      </c>
      <c r="F51" s="62">
        <v>42129</v>
      </c>
      <c r="G51" s="103"/>
    </row>
    <row r="52" spans="1:7" x14ac:dyDescent="0.2">
      <c r="A52" s="88">
        <v>4415</v>
      </c>
      <c r="B52" s="1" t="s">
        <v>2340</v>
      </c>
      <c r="C52" s="1" t="s">
        <v>146</v>
      </c>
      <c r="D52" s="1" t="s">
        <v>1198</v>
      </c>
      <c r="E52" s="1" t="s">
        <v>808</v>
      </c>
      <c r="F52" s="62">
        <v>42136</v>
      </c>
      <c r="G52" s="103"/>
    </row>
    <row r="53" spans="1:7" x14ac:dyDescent="0.2">
      <c r="A53" s="88">
        <v>4515</v>
      </c>
      <c r="B53" s="1" t="s">
        <v>2341</v>
      </c>
      <c r="C53" s="1" t="s">
        <v>2343</v>
      </c>
      <c r="D53" s="1" t="s">
        <v>1198</v>
      </c>
      <c r="E53" s="1" t="s">
        <v>1723</v>
      </c>
      <c r="F53" s="62">
        <v>42139</v>
      </c>
      <c r="G53" s="103"/>
    </row>
    <row r="54" spans="1:7" x14ac:dyDescent="0.2">
      <c r="A54" s="88">
        <v>4615</v>
      </c>
      <c r="B54" s="1" t="s">
        <v>2342</v>
      </c>
      <c r="C54" s="1" t="s">
        <v>2343</v>
      </c>
      <c r="D54" s="1" t="s">
        <v>1198</v>
      </c>
      <c r="E54" s="1" t="s">
        <v>1723</v>
      </c>
      <c r="F54" s="62">
        <v>42139</v>
      </c>
      <c r="G54" s="103"/>
    </row>
    <row r="55" spans="1:7" x14ac:dyDescent="0.2">
      <c r="A55" s="88">
        <v>4715</v>
      </c>
      <c r="B55" s="63" t="s">
        <v>2344</v>
      </c>
      <c r="C55" s="63" t="s">
        <v>1429</v>
      </c>
      <c r="D55" s="1" t="s">
        <v>1198</v>
      </c>
      <c r="E55" s="63" t="s">
        <v>814</v>
      </c>
      <c r="F55" s="62">
        <v>42149</v>
      </c>
      <c r="G55" s="103"/>
    </row>
    <row r="56" spans="1:7" x14ac:dyDescent="0.2">
      <c r="A56" s="88">
        <v>4815</v>
      </c>
      <c r="B56" s="63" t="s">
        <v>2345</v>
      </c>
      <c r="C56" s="63" t="s">
        <v>843</v>
      </c>
      <c r="D56" s="1" t="s">
        <v>1198</v>
      </c>
      <c r="E56" s="63" t="s">
        <v>829</v>
      </c>
      <c r="F56" s="62">
        <v>42158</v>
      </c>
      <c r="G56" s="103"/>
    </row>
    <row r="57" spans="1:7" x14ac:dyDescent="0.2">
      <c r="A57" s="83">
        <v>4915</v>
      </c>
      <c r="B57" s="85" t="s">
        <v>2346</v>
      </c>
      <c r="C57" s="85" t="s">
        <v>251</v>
      </c>
      <c r="D57" s="85" t="s">
        <v>2361</v>
      </c>
      <c r="E57" s="85" t="s">
        <v>2359</v>
      </c>
      <c r="F57" s="86">
        <v>42160</v>
      </c>
      <c r="G57" s="103"/>
    </row>
    <row r="58" spans="1:7" x14ac:dyDescent="0.2">
      <c r="A58" s="88">
        <v>5015</v>
      </c>
      <c r="B58" s="63" t="s">
        <v>2347</v>
      </c>
      <c r="C58" s="63" t="s">
        <v>1792</v>
      </c>
      <c r="D58" s="63" t="s">
        <v>254</v>
      </c>
      <c r="E58" s="63" t="s">
        <v>512</v>
      </c>
      <c r="F58" s="62">
        <v>42164</v>
      </c>
      <c r="G58" s="103"/>
    </row>
    <row r="59" spans="1:7" x14ac:dyDescent="0.2">
      <c r="A59" s="83">
        <v>5115</v>
      </c>
      <c r="B59" s="85" t="s">
        <v>2348</v>
      </c>
      <c r="C59" s="85" t="s">
        <v>724</v>
      </c>
      <c r="D59" s="85" t="s">
        <v>2361</v>
      </c>
      <c r="E59" s="85" t="s">
        <v>274</v>
      </c>
      <c r="F59" s="86">
        <v>42170</v>
      </c>
      <c r="G59" s="103"/>
    </row>
    <row r="60" spans="1:7" x14ac:dyDescent="0.2">
      <c r="A60" s="88">
        <v>5215</v>
      </c>
      <c r="B60" s="63" t="s">
        <v>2349</v>
      </c>
      <c r="C60" s="63" t="s">
        <v>1453</v>
      </c>
      <c r="D60" s="1" t="s">
        <v>1198</v>
      </c>
      <c r="E60" s="63" t="s">
        <v>1801</v>
      </c>
      <c r="F60" s="3">
        <v>42170</v>
      </c>
      <c r="G60" s="103"/>
    </row>
    <row r="61" spans="1:7" x14ac:dyDescent="0.2">
      <c r="A61" s="88">
        <v>5315</v>
      </c>
      <c r="B61" s="63" t="s">
        <v>2350</v>
      </c>
      <c r="C61" s="63" t="s">
        <v>1453</v>
      </c>
      <c r="D61" s="1" t="s">
        <v>1198</v>
      </c>
      <c r="E61" s="63" t="s">
        <v>1801</v>
      </c>
      <c r="F61" s="62">
        <v>42170</v>
      </c>
      <c r="G61" s="103"/>
    </row>
    <row r="62" spans="1:7" x14ac:dyDescent="0.2">
      <c r="A62" s="83">
        <v>5415</v>
      </c>
      <c r="B62" s="85" t="s">
        <v>2351</v>
      </c>
      <c r="C62" s="85" t="s">
        <v>251</v>
      </c>
      <c r="D62" s="85" t="s">
        <v>2361</v>
      </c>
      <c r="E62" s="85" t="s">
        <v>2360</v>
      </c>
      <c r="F62" s="86">
        <v>42170</v>
      </c>
      <c r="G62" s="103"/>
    </row>
    <row r="63" spans="1:7" x14ac:dyDescent="0.2">
      <c r="A63" s="88">
        <v>5515</v>
      </c>
      <c r="B63" s="63" t="s">
        <v>2352</v>
      </c>
      <c r="C63" s="63" t="s">
        <v>2337</v>
      </c>
      <c r="D63" s="1" t="s">
        <v>1198</v>
      </c>
      <c r="E63" s="63" t="s">
        <v>2332</v>
      </c>
      <c r="F63" s="62">
        <v>42171</v>
      </c>
      <c r="G63" s="103"/>
    </row>
    <row r="64" spans="1:7" x14ac:dyDescent="0.2">
      <c r="A64" s="88">
        <v>5615</v>
      </c>
      <c r="B64" s="63" t="s">
        <v>2353</v>
      </c>
      <c r="C64" s="63" t="s">
        <v>859</v>
      </c>
      <c r="D64" s="1" t="s">
        <v>1198</v>
      </c>
      <c r="E64" s="63" t="s">
        <v>1716</v>
      </c>
      <c r="F64" s="62">
        <v>42171</v>
      </c>
      <c r="G64" s="103"/>
    </row>
    <row r="65" spans="1:7" x14ac:dyDescent="0.2">
      <c r="A65" s="88">
        <v>5715</v>
      </c>
      <c r="B65" s="63" t="s">
        <v>2354</v>
      </c>
      <c r="C65" s="1" t="s">
        <v>2307</v>
      </c>
      <c r="D65" s="63" t="s">
        <v>863</v>
      </c>
      <c r="E65" s="63" t="s">
        <v>795</v>
      </c>
      <c r="F65" s="62">
        <v>42177</v>
      </c>
      <c r="G65" s="103"/>
    </row>
    <row r="66" spans="1:7" x14ac:dyDescent="0.2">
      <c r="A66" s="88">
        <v>5815</v>
      </c>
      <c r="B66" s="63" t="s">
        <v>2355</v>
      </c>
      <c r="C66" s="63" t="s">
        <v>1769</v>
      </c>
      <c r="D66" s="1" t="s">
        <v>1198</v>
      </c>
      <c r="E66" s="63" t="s">
        <v>720</v>
      </c>
      <c r="F66" s="62">
        <v>42177</v>
      </c>
      <c r="G66" s="103"/>
    </row>
    <row r="67" spans="1:7" x14ac:dyDescent="0.2">
      <c r="A67" s="88">
        <v>5915</v>
      </c>
      <c r="B67" s="63" t="s">
        <v>2356</v>
      </c>
      <c r="C67" s="63" t="s">
        <v>1769</v>
      </c>
      <c r="D67" s="1" t="s">
        <v>1198</v>
      </c>
      <c r="E67" s="63" t="s">
        <v>720</v>
      </c>
      <c r="F67" s="62">
        <v>42177</v>
      </c>
      <c r="G67" s="103"/>
    </row>
    <row r="68" spans="1:7" x14ac:dyDescent="0.2">
      <c r="A68" s="83">
        <v>6015</v>
      </c>
      <c r="B68" s="85" t="s">
        <v>2357</v>
      </c>
      <c r="C68" s="85" t="s">
        <v>466</v>
      </c>
      <c r="D68" s="85" t="s">
        <v>2361</v>
      </c>
      <c r="E68" s="85" t="s">
        <v>194</v>
      </c>
      <c r="F68" s="86">
        <v>42178</v>
      </c>
      <c r="G68" s="103"/>
    </row>
    <row r="69" spans="1:7" x14ac:dyDescent="0.2">
      <c r="A69" s="88">
        <v>6115</v>
      </c>
      <c r="B69" s="63" t="s">
        <v>2358</v>
      </c>
      <c r="C69" s="63" t="s">
        <v>1769</v>
      </c>
      <c r="D69" s="1" t="s">
        <v>1198</v>
      </c>
      <c r="E69" s="63" t="s">
        <v>720</v>
      </c>
      <c r="F69" s="62">
        <v>42178</v>
      </c>
      <c r="G69" s="103"/>
    </row>
    <row r="70" spans="1:7" x14ac:dyDescent="0.2">
      <c r="A70" s="88">
        <v>6215</v>
      </c>
      <c r="B70" s="1" t="s">
        <v>2373</v>
      </c>
      <c r="C70" s="63" t="s">
        <v>2421</v>
      </c>
      <c r="D70" s="63" t="s">
        <v>863</v>
      </c>
      <c r="E70" s="1" t="s">
        <v>795</v>
      </c>
      <c r="F70" s="62">
        <v>42179</v>
      </c>
      <c r="G70" s="103"/>
    </row>
    <row r="71" spans="1:7" x14ac:dyDescent="0.2">
      <c r="A71" s="88">
        <v>6315</v>
      </c>
      <c r="B71" s="1" t="s">
        <v>2374</v>
      </c>
      <c r="C71" s="63" t="s">
        <v>1138</v>
      </c>
      <c r="D71" s="63" t="s">
        <v>1198</v>
      </c>
      <c r="E71" s="1" t="s">
        <v>816</v>
      </c>
      <c r="F71" s="62">
        <v>42185</v>
      </c>
      <c r="G71" s="103"/>
    </row>
    <row r="72" spans="1:7" x14ac:dyDescent="0.2">
      <c r="A72" s="88">
        <v>6415</v>
      </c>
      <c r="B72" s="1" t="s">
        <v>2375</v>
      </c>
      <c r="C72" s="63" t="s">
        <v>260</v>
      </c>
      <c r="D72" s="63" t="s">
        <v>1198</v>
      </c>
      <c r="E72" s="1" t="s">
        <v>2332</v>
      </c>
      <c r="F72" s="62">
        <v>42186</v>
      </c>
      <c r="G72" s="103"/>
    </row>
    <row r="73" spans="1:7" x14ac:dyDescent="0.2">
      <c r="A73" s="88">
        <v>6515</v>
      </c>
      <c r="B73" s="1" t="s">
        <v>2376</v>
      </c>
      <c r="C73" s="63" t="s">
        <v>1460</v>
      </c>
      <c r="D73" s="63" t="s">
        <v>1198</v>
      </c>
      <c r="E73" s="1" t="s">
        <v>487</v>
      </c>
      <c r="F73" s="62">
        <v>42191</v>
      </c>
      <c r="G73" s="103"/>
    </row>
    <row r="74" spans="1:7" x14ac:dyDescent="0.2">
      <c r="A74" s="88">
        <v>6615</v>
      </c>
      <c r="B74" s="1" t="s">
        <v>2377</v>
      </c>
      <c r="C74" s="63" t="s">
        <v>1460</v>
      </c>
      <c r="D74" s="63" t="s">
        <v>1198</v>
      </c>
      <c r="E74" s="1" t="s">
        <v>814</v>
      </c>
      <c r="F74" s="62">
        <v>42191</v>
      </c>
      <c r="G74" s="103"/>
    </row>
    <row r="75" spans="1:7" x14ac:dyDescent="0.2">
      <c r="A75" s="88">
        <v>6715</v>
      </c>
      <c r="B75" s="1" t="s">
        <v>2378</v>
      </c>
      <c r="C75" s="63" t="s">
        <v>1460</v>
      </c>
      <c r="D75" s="63" t="s">
        <v>1198</v>
      </c>
      <c r="E75" s="1" t="s">
        <v>718</v>
      </c>
      <c r="F75" s="62">
        <v>42191</v>
      </c>
      <c r="G75" s="103"/>
    </row>
    <row r="76" spans="1:7" x14ac:dyDescent="0.2">
      <c r="A76" s="88">
        <v>6815</v>
      </c>
      <c r="B76" s="1" t="s">
        <v>2379</v>
      </c>
      <c r="C76" s="63" t="s">
        <v>2422</v>
      </c>
      <c r="D76" s="63" t="s">
        <v>862</v>
      </c>
      <c r="E76" s="1" t="s">
        <v>2332</v>
      </c>
      <c r="F76" s="62">
        <v>42198</v>
      </c>
      <c r="G76" s="103"/>
    </row>
    <row r="77" spans="1:7" x14ac:dyDescent="0.2">
      <c r="A77" s="88">
        <v>6915</v>
      </c>
      <c r="B77" s="1" t="s">
        <v>2432</v>
      </c>
      <c r="C77" s="63" t="s">
        <v>841</v>
      </c>
      <c r="D77" s="63" t="s">
        <v>862</v>
      </c>
      <c r="E77" s="1" t="s">
        <v>2430</v>
      </c>
      <c r="F77" s="62">
        <v>42198</v>
      </c>
      <c r="G77" s="103"/>
    </row>
    <row r="78" spans="1:7" x14ac:dyDescent="0.2">
      <c r="A78" s="88">
        <v>7015</v>
      </c>
      <c r="B78" s="1" t="s">
        <v>2380</v>
      </c>
      <c r="C78" s="63" t="s">
        <v>310</v>
      </c>
      <c r="D78" s="63" t="s">
        <v>862</v>
      </c>
      <c r="E78" s="1" t="s">
        <v>805</v>
      </c>
      <c r="F78" s="62">
        <v>42198</v>
      </c>
      <c r="G78" s="103"/>
    </row>
    <row r="79" spans="1:7" x14ac:dyDescent="0.2">
      <c r="A79" s="88">
        <v>7115</v>
      </c>
      <c r="B79" s="1" t="s">
        <v>2381</v>
      </c>
      <c r="C79" s="63" t="s">
        <v>2423</v>
      </c>
      <c r="D79" s="63" t="s">
        <v>254</v>
      </c>
      <c r="E79" s="1" t="s">
        <v>2412</v>
      </c>
      <c r="F79" s="62">
        <v>42200</v>
      </c>
      <c r="G79" s="103"/>
    </row>
    <row r="80" spans="1:7" x14ac:dyDescent="0.2">
      <c r="A80" s="88">
        <v>7215</v>
      </c>
      <c r="B80" s="1" t="s">
        <v>2382</v>
      </c>
      <c r="C80" s="63" t="s">
        <v>310</v>
      </c>
      <c r="D80" s="63" t="s">
        <v>862</v>
      </c>
      <c r="E80" s="1" t="s">
        <v>814</v>
      </c>
      <c r="F80" s="62">
        <v>42201</v>
      </c>
      <c r="G80" s="103"/>
    </row>
    <row r="81" spans="1:7" x14ac:dyDescent="0.2">
      <c r="A81" s="88">
        <v>7315</v>
      </c>
      <c r="B81" s="1" t="s">
        <v>2383</v>
      </c>
      <c r="C81" s="63" t="s">
        <v>2423</v>
      </c>
      <c r="D81" s="63" t="s">
        <v>254</v>
      </c>
      <c r="E81" s="1" t="s">
        <v>814</v>
      </c>
      <c r="F81" s="62">
        <v>42201</v>
      </c>
      <c r="G81" s="103"/>
    </row>
    <row r="82" spans="1:7" x14ac:dyDescent="0.2">
      <c r="A82" s="88">
        <v>7415</v>
      </c>
      <c r="B82" s="1" t="s">
        <v>1921</v>
      </c>
      <c r="C82" s="63" t="s">
        <v>2423</v>
      </c>
      <c r="D82" s="63" t="s">
        <v>254</v>
      </c>
      <c r="E82" s="1" t="s">
        <v>624</v>
      </c>
      <c r="F82" s="62">
        <v>42201</v>
      </c>
      <c r="G82" s="103"/>
    </row>
    <row r="83" spans="1:7" x14ac:dyDescent="0.2">
      <c r="A83" s="88">
        <v>7515</v>
      </c>
      <c r="B83" s="1" t="s">
        <v>2384</v>
      </c>
      <c r="C83" s="63" t="s">
        <v>843</v>
      </c>
      <c r="D83" s="63" t="s">
        <v>1198</v>
      </c>
      <c r="E83" s="1" t="s">
        <v>877</v>
      </c>
      <c r="F83" s="62">
        <v>42202</v>
      </c>
      <c r="G83" s="103"/>
    </row>
    <row r="84" spans="1:7" x14ac:dyDescent="0.2">
      <c r="A84" s="83">
        <v>7615</v>
      </c>
      <c r="B84" s="84" t="s">
        <v>2385</v>
      </c>
      <c r="C84" s="84" t="s">
        <v>756</v>
      </c>
      <c r="D84" s="85" t="s">
        <v>2361</v>
      </c>
      <c r="E84" s="84" t="s">
        <v>274</v>
      </c>
      <c r="F84" s="86">
        <v>42202</v>
      </c>
      <c r="G84" s="103"/>
    </row>
    <row r="85" spans="1:7" x14ac:dyDescent="0.2">
      <c r="A85" s="88">
        <v>7715</v>
      </c>
      <c r="B85" s="1" t="s">
        <v>2386</v>
      </c>
      <c r="C85" s="63" t="s">
        <v>310</v>
      </c>
      <c r="D85" s="63" t="s">
        <v>862</v>
      </c>
      <c r="E85" s="1" t="s">
        <v>814</v>
      </c>
      <c r="F85" s="62">
        <v>42202</v>
      </c>
      <c r="G85" s="103"/>
    </row>
    <row r="86" spans="1:7" x14ac:dyDescent="0.2">
      <c r="A86" s="88">
        <v>7815</v>
      </c>
      <c r="B86" s="1" t="s">
        <v>2387</v>
      </c>
      <c r="C86" s="63" t="s">
        <v>2423</v>
      </c>
      <c r="D86" s="63" t="s">
        <v>254</v>
      </c>
      <c r="E86" s="1" t="s">
        <v>2413</v>
      </c>
      <c r="F86" s="62">
        <v>42207</v>
      </c>
      <c r="G86" s="103"/>
    </row>
    <row r="87" spans="1:7" x14ac:dyDescent="0.2">
      <c r="A87" s="88">
        <v>7915</v>
      </c>
      <c r="B87" s="1" t="s">
        <v>2388</v>
      </c>
      <c r="C87" s="63" t="s">
        <v>731</v>
      </c>
      <c r="D87" s="63" t="s">
        <v>863</v>
      </c>
      <c r="E87" s="1" t="s">
        <v>1722</v>
      </c>
      <c r="F87" s="62">
        <v>42207</v>
      </c>
      <c r="G87" s="103"/>
    </row>
    <row r="88" spans="1:7" x14ac:dyDescent="0.2">
      <c r="A88" s="83">
        <v>8015</v>
      </c>
      <c r="B88" s="84" t="s">
        <v>2389</v>
      </c>
      <c r="C88" s="85" t="s">
        <v>2429</v>
      </c>
      <c r="D88" s="85" t="s">
        <v>2441</v>
      </c>
      <c r="E88" s="84" t="s">
        <v>2414</v>
      </c>
      <c r="F88" s="86">
        <v>42209</v>
      </c>
      <c r="G88" s="103"/>
    </row>
    <row r="89" spans="1:7" x14ac:dyDescent="0.2">
      <c r="A89" s="88">
        <v>8115</v>
      </c>
      <c r="B89" s="1" t="s">
        <v>2390</v>
      </c>
      <c r="C89" s="63" t="s">
        <v>310</v>
      </c>
      <c r="D89" s="63" t="s">
        <v>862</v>
      </c>
      <c r="E89" s="1" t="s">
        <v>697</v>
      </c>
      <c r="F89" s="62">
        <v>42212</v>
      </c>
      <c r="G89" s="103"/>
    </row>
    <row r="90" spans="1:7" x14ac:dyDescent="0.2">
      <c r="A90" s="88">
        <v>8215</v>
      </c>
      <c r="B90" s="1" t="s">
        <v>2391</v>
      </c>
      <c r="C90" s="63" t="s">
        <v>2427</v>
      </c>
      <c r="D90" s="63" t="s">
        <v>1198</v>
      </c>
      <c r="E90" s="1" t="s">
        <v>740</v>
      </c>
      <c r="F90" s="62">
        <v>42212</v>
      </c>
      <c r="G90" s="103"/>
    </row>
    <row r="91" spans="1:7" x14ac:dyDescent="0.2">
      <c r="A91" s="88">
        <v>8315</v>
      </c>
      <c r="B91" s="63" t="s">
        <v>2392</v>
      </c>
      <c r="C91" s="1" t="s">
        <v>2424</v>
      </c>
      <c r="D91" s="63" t="s">
        <v>862</v>
      </c>
      <c r="E91" s="1" t="s">
        <v>487</v>
      </c>
      <c r="F91" s="62">
        <v>42229</v>
      </c>
      <c r="G91" s="103"/>
    </row>
    <row r="92" spans="1:7" x14ac:dyDescent="0.2">
      <c r="A92" s="88">
        <v>8415</v>
      </c>
      <c r="B92" s="1" t="s">
        <v>2393</v>
      </c>
      <c r="C92" s="63" t="s">
        <v>1138</v>
      </c>
      <c r="D92" s="63" t="s">
        <v>862</v>
      </c>
      <c r="E92" s="1" t="s">
        <v>829</v>
      </c>
      <c r="F92" s="62">
        <v>42229</v>
      </c>
      <c r="G92" s="103"/>
    </row>
    <row r="93" spans="1:7" x14ac:dyDescent="0.2">
      <c r="A93" s="88">
        <v>8515</v>
      </c>
      <c r="B93" s="1" t="s">
        <v>2394</v>
      </c>
      <c r="C93" s="63" t="s">
        <v>2428</v>
      </c>
      <c r="D93" s="63" t="s">
        <v>863</v>
      </c>
      <c r="E93" s="1" t="s">
        <v>1722</v>
      </c>
      <c r="F93" s="62">
        <v>42230</v>
      </c>
      <c r="G93" s="103"/>
    </row>
    <row r="94" spans="1:7" x14ac:dyDescent="0.2">
      <c r="A94" s="88">
        <v>8615</v>
      </c>
      <c r="B94" s="1" t="s">
        <v>2395</v>
      </c>
      <c r="C94" s="63" t="s">
        <v>1666</v>
      </c>
      <c r="D94" s="63" t="s">
        <v>1198</v>
      </c>
      <c r="E94" s="1" t="s">
        <v>877</v>
      </c>
      <c r="F94" s="62">
        <v>42233</v>
      </c>
      <c r="G94" s="103"/>
    </row>
    <row r="95" spans="1:7" x14ac:dyDescent="0.2">
      <c r="A95" s="83">
        <v>8715</v>
      </c>
      <c r="B95" s="84" t="s">
        <v>2396</v>
      </c>
      <c r="C95" s="84" t="s">
        <v>466</v>
      </c>
      <c r="D95" s="85" t="s">
        <v>2361</v>
      </c>
      <c r="E95" s="84" t="s">
        <v>664</v>
      </c>
      <c r="F95" s="86">
        <v>42234</v>
      </c>
      <c r="G95" s="103"/>
    </row>
    <row r="96" spans="1:7" x14ac:dyDescent="0.2">
      <c r="A96" s="83">
        <v>8815</v>
      </c>
      <c r="B96" s="84" t="s">
        <v>2397</v>
      </c>
      <c r="C96" s="85" t="s">
        <v>2323</v>
      </c>
      <c r="D96" s="85" t="s">
        <v>2361</v>
      </c>
      <c r="E96" s="84" t="s">
        <v>664</v>
      </c>
      <c r="F96" s="86">
        <v>42235</v>
      </c>
      <c r="G96" s="103"/>
    </row>
    <row r="97" spans="1:15" x14ac:dyDescent="0.2">
      <c r="A97" s="88">
        <v>8915</v>
      </c>
      <c r="B97" s="63" t="s">
        <v>2425</v>
      </c>
      <c r="C97" s="1" t="s">
        <v>2426</v>
      </c>
      <c r="D97" s="63" t="s">
        <v>862</v>
      </c>
      <c r="E97" s="1" t="s">
        <v>814</v>
      </c>
      <c r="F97" s="62">
        <v>42236</v>
      </c>
      <c r="G97" s="103"/>
    </row>
    <row r="98" spans="1:15" x14ac:dyDescent="0.2">
      <c r="A98" s="88">
        <v>9015</v>
      </c>
      <c r="B98" s="1" t="s">
        <v>2398</v>
      </c>
      <c r="C98" s="63" t="s">
        <v>2429</v>
      </c>
      <c r="D98" s="63" t="s">
        <v>863</v>
      </c>
      <c r="E98" s="1" t="s">
        <v>2416</v>
      </c>
      <c r="F98" s="62">
        <v>42243</v>
      </c>
      <c r="G98" s="103"/>
    </row>
    <row r="99" spans="1:15" x14ac:dyDescent="0.2">
      <c r="A99" s="83">
        <v>9115</v>
      </c>
      <c r="B99" s="84" t="s">
        <v>2399</v>
      </c>
      <c r="C99" s="85" t="s">
        <v>724</v>
      </c>
      <c r="D99" s="85" t="s">
        <v>2361</v>
      </c>
      <c r="E99" s="84" t="s">
        <v>2415</v>
      </c>
      <c r="F99" s="86">
        <v>42243</v>
      </c>
      <c r="G99" s="103"/>
    </row>
    <row r="100" spans="1:15" x14ac:dyDescent="0.2">
      <c r="A100" s="88">
        <v>9215</v>
      </c>
      <c r="B100" s="1" t="s">
        <v>2400</v>
      </c>
      <c r="C100" s="63" t="s">
        <v>1666</v>
      </c>
      <c r="D100" s="63" t="s">
        <v>1198</v>
      </c>
      <c r="E100" s="1" t="s">
        <v>877</v>
      </c>
      <c r="F100" s="62">
        <v>42251</v>
      </c>
      <c r="G100" s="103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8">
        <v>9315</v>
      </c>
      <c r="B101" s="1" t="s">
        <v>2401</v>
      </c>
      <c r="C101" s="63" t="s">
        <v>1138</v>
      </c>
      <c r="D101" s="63" t="s">
        <v>1198</v>
      </c>
      <c r="E101" s="1" t="s">
        <v>816</v>
      </c>
      <c r="F101" s="62">
        <v>42251</v>
      </c>
      <c r="G101" s="103" t="s">
        <v>2552</v>
      </c>
      <c r="I101" s="101"/>
      <c r="J101" s="9"/>
      <c r="K101" s="9"/>
      <c r="L101" s="9"/>
      <c r="M101" s="9"/>
      <c r="N101" s="9"/>
      <c r="O101" s="9"/>
    </row>
    <row r="102" spans="1:15" x14ac:dyDescent="0.2">
      <c r="A102" s="88">
        <v>9415</v>
      </c>
      <c r="B102" s="1" t="s">
        <v>2402</v>
      </c>
      <c r="C102" s="63" t="s">
        <v>1806</v>
      </c>
      <c r="D102" s="63" t="s">
        <v>1198</v>
      </c>
      <c r="E102" s="1" t="s">
        <v>2417</v>
      </c>
      <c r="F102" s="62">
        <v>42255</v>
      </c>
      <c r="G102" s="103"/>
      <c r="I102" s="9"/>
      <c r="J102" s="9"/>
      <c r="K102" s="9"/>
      <c r="L102" s="9"/>
      <c r="M102" s="9"/>
      <c r="N102" s="9"/>
      <c r="O102" s="9"/>
    </row>
    <row r="103" spans="1:15" x14ac:dyDescent="0.2">
      <c r="A103" s="88">
        <v>9515</v>
      </c>
      <c r="B103" s="1" t="s">
        <v>1950</v>
      </c>
      <c r="C103" s="63" t="s">
        <v>732</v>
      </c>
      <c r="D103" s="63" t="s">
        <v>863</v>
      </c>
      <c r="E103" s="1" t="s">
        <v>1721</v>
      </c>
      <c r="F103" s="62">
        <v>42255</v>
      </c>
      <c r="G103" s="103" t="s">
        <v>2546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3">
        <v>9615</v>
      </c>
      <c r="B104" s="84" t="s">
        <v>2403</v>
      </c>
      <c r="C104" s="84" t="s">
        <v>756</v>
      </c>
      <c r="D104" s="85" t="s">
        <v>2361</v>
      </c>
      <c r="E104" s="84" t="s">
        <v>2415</v>
      </c>
      <c r="F104" s="86">
        <v>42263</v>
      </c>
      <c r="G104" s="103" t="s">
        <v>2547</v>
      </c>
      <c r="I104" s="101"/>
      <c r="J104" s="9"/>
      <c r="K104" s="9"/>
      <c r="L104" s="9"/>
      <c r="M104" s="9"/>
      <c r="N104" s="9"/>
      <c r="O104" s="9"/>
    </row>
    <row r="105" spans="1:15" x14ac:dyDescent="0.2">
      <c r="A105" s="83">
        <v>9715</v>
      </c>
      <c r="B105" s="84" t="s">
        <v>2404</v>
      </c>
      <c r="C105" s="85" t="s">
        <v>724</v>
      </c>
      <c r="D105" s="85" t="s">
        <v>2361</v>
      </c>
      <c r="E105" s="84" t="s">
        <v>2418</v>
      </c>
      <c r="F105" s="86">
        <v>42284</v>
      </c>
      <c r="G105" s="103"/>
      <c r="I105" s="9"/>
      <c r="J105" s="9"/>
      <c r="K105" s="9"/>
      <c r="L105" s="9"/>
      <c r="M105" s="9"/>
      <c r="N105" s="9"/>
      <c r="O105" s="9"/>
    </row>
    <row r="106" spans="1:15" x14ac:dyDescent="0.2">
      <c r="A106" s="83">
        <v>9815</v>
      </c>
      <c r="B106" s="84" t="s">
        <v>2405</v>
      </c>
      <c r="C106" s="84" t="s">
        <v>756</v>
      </c>
      <c r="D106" s="85" t="s">
        <v>2361</v>
      </c>
      <c r="E106" s="84" t="s">
        <v>2126</v>
      </c>
      <c r="F106" s="86">
        <v>42284</v>
      </c>
      <c r="G106" s="103"/>
      <c r="I106" s="9"/>
      <c r="J106" s="9"/>
      <c r="K106" s="9"/>
      <c r="L106" s="9"/>
      <c r="M106" s="9"/>
      <c r="N106" s="9"/>
      <c r="O106" s="9"/>
    </row>
    <row r="107" spans="1:15" x14ac:dyDescent="0.2">
      <c r="A107" s="83">
        <v>9915</v>
      </c>
      <c r="B107" s="84" t="s">
        <v>2406</v>
      </c>
      <c r="C107" s="85" t="s">
        <v>724</v>
      </c>
      <c r="D107" s="85" t="s">
        <v>2361</v>
      </c>
      <c r="E107" s="84" t="s">
        <v>2419</v>
      </c>
      <c r="F107" s="86">
        <v>42285</v>
      </c>
      <c r="G107" s="103"/>
      <c r="I107" s="9"/>
      <c r="J107" s="9"/>
      <c r="K107" s="9"/>
      <c r="L107" s="9"/>
      <c r="M107" s="9"/>
      <c r="N107" s="9"/>
      <c r="O107" s="9"/>
    </row>
    <row r="108" spans="1:15" x14ac:dyDescent="0.2">
      <c r="A108" s="83">
        <v>10015</v>
      </c>
      <c r="B108" s="84" t="s">
        <v>2407</v>
      </c>
      <c r="C108" s="85" t="s">
        <v>724</v>
      </c>
      <c r="D108" s="85" t="s">
        <v>2361</v>
      </c>
      <c r="E108" s="84" t="s">
        <v>2419</v>
      </c>
      <c r="F108" s="86">
        <v>42285</v>
      </c>
      <c r="G108" s="103"/>
      <c r="I108" s="9"/>
      <c r="J108" s="9"/>
      <c r="K108" s="9"/>
      <c r="L108" s="9"/>
      <c r="M108" s="9"/>
      <c r="N108" s="9"/>
      <c r="O108" s="9"/>
    </row>
    <row r="109" spans="1:15" x14ac:dyDescent="0.2">
      <c r="A109" s="83">
        <v>10115</v>
      </c>
      <c r="B109" s="84" t="s">
        <v>2408</v>
      </c>
      <c r="C109" s="85" t="s">
        <v>2323</v>
      </c>
      <c r="D109" s="85" t="s">
        <v>2361</v>
      </c>
      <c r="E109" s="84" t="s">
        <v>194</v>
      </c>
      <c r="F109" s="86">
        <v>42290</v>
      </c>
      <c r="G109" s="103"/>
      <c r="I109" s="9"/>
      <c r="J109" s="9"/>
      <c r="K109" s="9"/>
      <c r="L109" s="9"/>
      <c r="M109" s="9"/>
      <c r="N109" s="9"/>
      <c r="O109" s="9"/>
    </row>
    <row r="110" spans="1:15" x14ac:dyDescent="0.2">
      <c r="A110" s="88">
        <v>10215</v>
      </c>
      <c r="B110" s="1" t="s">
        <v>2409</v>
      </c>
      <c r="C110" s="63" t="s">
        <v>1663</v>
      </c>
      <c r="D110" s="63" t="s">
        <v>862</v>
      </c>
      <c r="E110" s="1" t="s">
        <v>2420</v>
      </c>
      <c r="F110" s="62">
        <v>42300</v>
      </c>
      <c r="G110" s="103"/>
      <c r="I110" s="9"/>
      <c r="J110" s="9"/>
      <c r="K110" s="9"/>
      <c r="L110" s="9"/>
      <c r="M110" s="9"/>
      <c r="N110" s="9"/>
      <c r="O110" s="9"/>
    </row>
    <row r="111" spans="1:15" x14ac:dyDescent="0.2">
      <c r="A111" s="88">
        <v>10315</v>
      </c>
      <c r="B111" s="1" t="s">
        <v>2410</v>
      </c>
      <c r="C111" s="63" t="s">
        <v>1663</v>
      </c>
      <c r="D111" s="63" t="s">
        <v>862</v>
      </c>
      <c r="E111" s="1" t="s">
        <v>1189</v>
      </c>
      <c r="F111" s="62">
        <v>42300</v>
      </c>
      <c r="G111" s="103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8">
        <v>10415</v>
      </c>
      <c r="B112" s="1" t="s">
        <v>2411</v>
      </c>
      <c r="C112" s="63" t="s">
        <v>2071</v>
      </c>
      <c r="D112" s="63" t="s">
        <v>1198</v>
      </c>
      <c r="E112" s="1" t="s">
        <v>684</v>
      </c>
      <c r="F112" s="62">
        <v>42300</v>
      </c>
      <c r="G112" s="103" t="s">
        <v>2584</v>
      </c>
      <c r="I112" s="101"/>
      <c r="J112" s="9"/>
      <c r="K112" s="9"/>
      <c r="L112" s="9"/>
      <c r="M112" s="9"/>
      <c r="N112" s="9"/>
      <c r="O112" s="9"/>
    </row>
    <row r="113" spans="1:15" x14ac:dyDescent="0.2">
      <c r="A113" s="83">
        <v>10515</v>
      </c>
      <c r="B113" s="84" t="s">
        <v>2438</v>
      </c>
      <c r="C113" s="84" t="s">
        <v>2440</v>
      </c>
      <c r="D113" s="85" t="s">
        <v>2361</v>
      </c>
      <c r="E113" s="85" t="s">
        <v>664</v>
      </c>
      <c r="F113" s="86">
        <v>42305</v>
      </c>
      <c r="G113" s="103"/>
      <c r="I113" s="9"/>
      <c r="J113" s="9"/>
      <c r="K113" s="9"/>
      <c r="L113" s="9"/>
      <c r="M113" s="9"/>
      <c r="N113" s="9"/>
      <c r="O113" s="9"/>
    </row>
    <row r="114" spans="1:15" x14ac:dyDescent="0.2">
      <c r="A114" s="88">
        <v>10615</v>
      </c>
      <c r="B114" s="1" t="s">
        <v>2439</v>
      </c>
      <c r="C114" s="63" t="s">
        <v>260</v>
      </c>
      <c r="D114" s="63" t="s">
        <v>1198</v>
      </c>
      <c r="E114" s="63" t="s">
        <v>2332</v>
      </c>
      <c r="F114" s="62">
        <v>42312</v>
      </c>
      <c r="G114" s="103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2443</v>
      </c>
      <c r="C115" s="1" t="s">
        <v>1138</v>
      </c>
      <c r="D115" s="63" t="s">
        <v>1198</v>
      </c>
      <c r="E115" s="1" t="s">
        <v>666</v>
      </c>
      <c r="F115" s="62">
        <v>42317</v>
      </c>
      <c r="G115" s="103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2444</v>
      </c>
      <c r="C116" s="1" t="s">
        <v>2456</v>
      </c>
      <c r="D116" s="1" t="s">
        <v>863</v>
      </c>
      <c r="E116" s="1" t="s">
        <v>1722</v>
      </c>
      <c r="F116" s="62">
        <v>42318</v>
      </c>
      <c r="G116" s="103" t="s">
        <v>2549</v>
      </c>
      <c r="I116" s="101"/>
      <c r="J116" s="9"/>
      <c r="K116" s="9"/>
      <c r="L116" s="9"/>
      <c r="M116" s="9"/>
      <c r="N116" s="9"/>
      <c r="O116" s="9"/>
    </row>
    <row r="117" spans="1:15" x14ac:dyDescent="0.2">
      <c r="A117" s="88">
        <v>10915</v>
      </c>
      <c r="B117" s="1" t="s">
        <v>2445</v>
      </c>
      <c r="C117" s="1" t="s">
        <v>2459</v>
      </c>
      <c r="D117" s="63" t="s">
        <v>1198</v>
      </c>
      <c r="E117" s="1" t="s">
        <v>2332</v>
      </c>
      <c r="F117" s="62">
        <v>42319</v>
      </c>
      <c r="G117" s="103" t="s">
        <v>2583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2446</v>
      </c>
      <c r="C118" s="1" t="s">
        <v>1684</v>
      </c>
      <c r="D118" s="63" t="s">
        <v>1198</v>
      </c>
      <c r="E118" s="1" t="s">
        <v>827</v>
      </c>
      <c r="F118" s="62">
        <v>42320</v>
      </c>
      <c r="G118" s="103"/>
      <c r="I118" s="9"/>
      <c r="J118" s="9"/>
      <c r="K118" s="9"/>
      <c r="L118" s="9"/>
      <c r="M118" s="9"/>
      <c r="N118" s="9"/>
      <c r="O118" s="9"/>
    </row>
    <row r="119" spans="1:15" x14ac:dyDescent="0.2">
      <c r="A119" s="2">
        <v>11115</v>
      </c>
      <c r="B119" s="1" t="s">
        <v>2447</v>
      </c>
      <c r="C119" s="1" t="s">
        <v>2457</v>
      </c>
      <c r="D119" s="63" t="s">
        <v>862</v>
      </c>
      <c r="E119" s="1" t="s">
        <v>1213</v>
      </c>
      <c r="F119" s="62">
        <v>42325</v>
      </c>
      <c r="G119" s="103"/>
      <c r="I119" s="9"/>
      <c r="J119" s="9"/>
      <c r="K119" s="9"/>
      <c r="L119" s="9"/>
      <c r="M119" s="9"/>
      <c r="N119" s="9"/>
      <c r="O119" s="9"/>
    </row>
    <row r="120" spans="1:15" x14ac:dyDescent="0.2">
      <c r="A120" s="88">
        <v>11215</v>
      </c>
      <c r="B120" s="1" t="s">
        <v>2448</v>
      </c>
      <c r="C120" s="1" t="s">
        <v>1146</v>
      </c>
      <c r="D120" s="63" t="s">
        <v>862</v>
      </c>
      <c r="E120" s="1" t="s">
        <v>552</v>
      </c>
      <c r="F120" s="62">
        <v>42325</v>
      </c>
      <c r="G120" s="103"/>
      <c r="I120" s="9"/>
      <c r="J120" s="9"/>
      <c r="K120" s="9"/>
      <c r="L120" s="9"/>
      <c r="M120" s="9"/>
      <c r="N120" s="9"/>
      <c r="O120" s="9"/>
    </row>
    <row r="121" spans="1:15" x14ac:dyDescent="0.2">
      <c r="A121" s="2">
        <v>11315</v>
      </c>
      <c r="B121" s="1" t="s">
        <v>2449</v>
      </c>
      <c r="C121" s="1" t="s">
        <v>1663</v>
      </c>
      <c r="D121" s="63" t="s">
        <v>862</v>
      </c>
      <c r="E121" s="1" t="s">
        <v>1213</v>
      </c>
      <c r="F121" s="62">
        <v>42325</v>
      </c>
      <c r="G121" s="103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2460</v>
      </c>
      <c r="C122" s="1" t="s">
        <v>1769</v>
      </c>
      <c r="D122" s="63" t="s">
        <v>1198</v>
      </c>
      <c r="E122" s="1" t="s">
        <v>816</v>
      </c>
      <c r="F122" s="62">
        <v>42325</v>
      </c>
      <c r="G122" s="103"/>
      <c r="I122" s="9"/>
      <c r="J122" s="9"/>
      <c r="K122" s="9"/>
      <c r="L122" s="9"/>
      <c r="M122" s="9"/>
      <c r="N122" s="9"/>
      <c r="O122" s="9"/>
    </row>
    <row r="123" spans="1:15" x14ac:dyDescent="0.2">
      <c r="A123" s="88">
        <v>11515</v>
      </c>
      <c r="B123" s="1" t="s">
        <v>2450</v>
      </c>
      <c r="C123" s="1" t="s">
        <v>2457</v>
      </c>
      <c r="D123" s="63" t="s">
        <v>862</v>
      </c>
      <c r="E123" s="1" t="s">
        <v>2332</v>
      </c>
      <c r="F123" s="62">
        <v>42326</v>
      </c>
      <c r="G123" s="103"/>
      <c r="I123" s="9"/>
      <c r="J123" s="9"/>
      <c r="K123" s="9"/>
      <c r="L123" s="9"/>
      <c r="M123" s="9"/>
      <c r="N123" s="9"/>
      <c r="O123" s="9"/>
    </row>
    <row r="124" spans="1:15" x14ac:dyDescent="0.2">
      <c r="A124" s="2">
        <v>11615</v>
      </c>
      <c r="B124" s="1" t="s">
        <v>2455</v>
      </c>
      <c r="C124" s="1" t="s">
        <v>1663</v>
      </c>
      <c r="D124" s="63" t="s">
        <v>862</v>
      </c>
      <c r="E124" s="1" t="s">
        <v>697</v>
      </c>
      <c r="F124" s="62">
        <v>42326</v>
      </c>
      <c r="G124" s="103"/>
      <c r="I124" s="9"/>
      <c r="J124" s="9"/>
      <c r="K124" s="9"/>
      <c r="L124" s="9"/>
      <c r="M124" s="9"/>
      <c r="N124" s="9"/>
      <c r="O124" s="9"/>
    </row>
    <row r="125" spans="1:15" x14ac:dyDescent="0.2">
      <c r="A125" s="2">
        <v>11715</v>
      </c>
      <c r="B125" s="1" t="s">
        <v>2451</v>
      </c>
      <c r="C125" s="1" t="s">
        <v>1663</v>
      </c>
      <c r="D125" s="63" t="s">
        <v>862</v>
      </c>
      <c r="E125" s="1" t="s">
        <v>1189</v>
      </c>
      <c r="F125" s="62">
        <v>42326</v>
      </c>
      <c r="G125" s="103"/>
      <c r="I125" s="9"/>
      <c r="J125" s="9"/>
      <c r="K125" s="9"/>
      <c r="L125" s="9"/>
      <c r="M125" s="9"/>
      <c r="N125" s="9"/>
      <c r="O125" s="9"/>
    </row>
    <row r="126" spans="1:15" x14ac:dyDescent="0.2">
      <c r="A126" s="88">
        <v>11815</v>
      </c>
      <c r="B126" s="1" t="s">
        <v>2452</v>
      </c>
      <c r="C126" s="1" t="s">
        <v>2457</v>
      </c>
      <c r="D126" s="63" t="s">
        <v>862</v>
      </c>
      <c r="E126" s="1" t="s">
        <v>557</v>
      </c>
      <c r="F126" s="62">
        <v>42327</v>
      </c>
      <c r="G126" s="103"/>
      <c r="I126" s="9"/>
      <c r="J126" s="9"/>
      <c r="K126" s="9"/>
      <c r="L126" s="9"/>
      <c r="M126" s="9"/>
      <c r="N126" s="9"/>
      <c r="O126" s="9"/>
    </row>
    <row r="127" spans="1:15" x14ac:dyDescent="0.2">
      <c r="A127" s="2">
        <v>11915</v>
      </c>
      <c r="B127" s="1" t="s">
        <v>2453</v>
      </c>
      <c r="C127" s="1" t="s">
        <v>1663</v>
      </c>
      <c r="D127" s="63" t="s">
        <v>862</v>
      </c>
      <c r="E127" s="1" t="s">
        <v>829</v>
      </c>
      <c r="F127" s="62">
        <v>42327</v>
      </c>
      <c r="G127" s="103"/>
      <c r="I127" s="9"/>
      <c r="J127" s="9"/>
      <c r="K127" s="9"/>
      <c r="L127" s="9"/>
      <c r="M127" s="9"/>
      <c r="N127" s="9"/>
      <c r="O127" s="9"/>
    </row>
    <row r="128" spans="1:15" x14ac:dyDescent="0.2">
      <c r="A128" s="2">
        <v>12015</v>
      </c>
      <c r="B128" s="1" t="s">
        <v>2454</v>
      </c>
      <c r="C128" s="1" t="s">
        <v>2458</v>
      </c>
      <c r="D128" s="63" t="s">
        <v>862</v>
      </c>
      <c r="E128" s="1" t="s">
        <v>720</v>
      </c>
      <c r="F128" s="62">
        <v>42327</v>
      </c>
      <c r="G128" s="103"/>
      <c r="I128" s="9"/>
      <c r="J128" s="9"/>
      <c r="K128" s="9"/>
      <c r="L128" s="9"/>
      <c r="M128" s="9"/>
      <c r="N128" s="9"/>
      <c r="O128" s="9"/>
    </row>
    <row r="129" spans="1:15" x14ac:dyDescent="0.2">
      <c r="A129" s="2">
        <v>12115</v>
      </c>
      <c r="B129" s="1" t="s">
        <v>2461</v>
      </c>
      <c r="C129" s="1" t="s">
        <v>1663</v>
      </c>
      <c r="D129" s="63" t="s">
        <v>862</v>
      </c>
      <c r="E129" s="1" t="s">
        <v>487</v>
      </c>
      <c r="F129" s="62">
        <v>42334</v>
      </c>
      <c r="G129" s="103"/>
      <c r="I129" s="9"/>
      <c r="J129" s="9"/>
      <c r="K129" s="9"/>
      <c r="L129" s="9"/>
      <c r="M129" s="9"/>
      <c r="N129" s="9"/>
      <c r="O129" s="9"/>
    </row>
    <row r="130" spans="1:15" x14ac:dyDescent="0.2">
      <c r="A130" s="2">
        <v>12215</v>
      </c>
      <c r="B130" s="1" t="s">
        <v>2462</v>
      </c>
      <c r="C130" s="1" t="s">
        <v>1663</v>
      </c>
      <c r="D130" s="63" t="s">
        <v>862</v>
      </c>
      <c r="E130" s="1" t="s">
        <v>814</v>
      </c>
      <c r="F130" s="62">
        <v>42334</v>
      </c>
      <c r="G130" s="103"/>
      <c r="I130" s="9"/>
      <c r="J130" s="9"/>
      <c r="K130" s="9"/>
      <c r="L130" s="9"/>
      <c r="M130" s="9"/>
      <c r="N130" s="9"/>
      <c r="O130" s="9"/>
    </row>
    <row r="131" spans="1:15" x14ac:dyDescent="0.2">
      <c r="A131" s="2">
        <v>12315</v>
      </c>
      <c r="B131" s="1" t="s">
        <v>2463</v>
      </c>
      <c r="C131" s="1" t="s">
        <v>1138</v>
      </c>
      <c r="D131" s="63" t="s">
        <v>862</v>
      </c>
      <c r="E131" s="1" t="s">
        <v>808</v>
      </c>
      <c r="F131" s="62">
        <v>42335</v>
      </c>
      <c r="G131" s="103"/>
      <c r="I131" s="9"/>
      <c r="J131" s="9"/>
      <c r="K131" s="9"/>
      <c r="L131" s="9"/>
      <c r="M131" s="9"/>
      <c r="N131" s="9"/>
      <c r="O131" s="9"/>
    </row>
    <row r="132" spans="1:15" x14ac:dyDescent="0.2">
      <c r="A132" s="88">
        <v>12415</v>
      </c>
      <c r="B132" s="1" t="s">
        <v>2464</v>
      </c>
      <c r="C132" s="1" t="s">
        <v>1138</v>
      </c>
      <c r="D132" s="1" t="s">
        <v>862</v>
      </c>
      <c r="E132" s="1" t="s">
        <v>2036</v>
      </c>
      <c r="F132" s="62">
        <v>42345</v>
      </c>
      <c r="G132" s="103"/>
      <c r="I132" s="9"/>
      <c r="J132" s="9"/>
      <c r="K132" s="9"/>
      <c r="L132" s="9"/>
      <c r="M132" s="9"/>
      <c r="N132" s="9"/>
      <c r="O132" s="9"/>
    </row>
    <row r="133" spans="1:15" x14ac:dyDescent="0.2">
      <c r="A133" s="2">
        <v>12515</v>
      </c>
      <c r="B133" s="1" t="s">
        <v>2465</v>
      </c>
      <c r="C133" s="1" t="s">
        <v>1138</v>
      </c>
      <c r="D133" s="1" t="s">
        <v>862</v>
      </c>
      <c r="E133" s="1" t="s">
        <v>552</v>
      </c>
      <c r="F133" s="62">
        <v>42345</v>
      </c>
      <c r="G133" s="103"/>
      <c r="I133" s="9"/>
      <c r="J133" s="9"/>
      <c r="K133" s="9"/>
      <c r="L133" s="9"/>
      <c r="M133" s="9"/>
      <c r="N133" s="9"/>
      <c r="O133" s="9"/>
    </row>
    <row r="134" spans="1:15" x14ac:dyDescent="0.2">
      <c r="A134" s="2">
        <v>12615</v>
      </c>
      <c r="B134" s="1" t="s">
        <v>2466</v>
      </c>
      <c r="C134" s="1" t="s">
        <v>854</v>
      </c>
      <c r="D134" s="1" t="s">
        <v>862</v>
      </c>
      <c r="E134" s="1" t="s">
        <v>798</v>
      </c>
      <c r="F134" s="62">
        <v>42346</v>
      </c>
      <c r="G134" s="103"/>
      <c r="I134" s="9"/>
      <c r="J134" s="9"/>
      <c r="K134" s="9"/>
      <c r="L134" s="9"/>
      <c r="M134" s="9"/>
      <c r="N134" s="9"/>
      <c r="O134" s="9"/>
    </row>
    <row r="135" spans="1:15" x14ac:dyDescent="0.2">
      <c r="A135" s="2">
        <v>12715</v>
      </c>
      <c r="B135" s="1" t="s">
        <v>2467</v>
      </c>
      <c r="C135" s="1" t="s">
        <v>2476</v>
      </c>
      <c r="D135" s="1" t="s">
        <v>1026</v>
      </c>
      <c r="E135" s="1" t="s">
        <v>1721</v>
      </c>
      <c r="F135" s="62">
        <v>42347</v>
      </c>
      <c r="G135" s="103"/>
      <c r="I135" s="9"/>
      <c r="J135" s="9"/>
      <c r="K135" s="9"/>
      <c r="L135" s="9"/>
      <c r="M135" s="9"/>
      <c r="N135" s="9"/>
      <c r="O135" s="9"/>
    </row>
    <row r="136" spans="1:15" x14ac:dyDescent="0.2">
      <c r="A136" s="2">
        <v>12815</v>
      </c>
      <c r="B136" s="1" t="s">
        <v>2468</v>
      </c>
      <c r="C136" s="1" t="s">
        <v>2477</v>
      </c>
      <c r="D136" s="1" t="s">
        <v>1026</v>
      </c>
      <c r="E136" s="1" t="s">
        <v>878</v>
      </c>
      <c r="F136" s="62">
        <v>42348</v>
      </c>
      <c r="G136" s="103"/>
      <c r="I136" s="9"/>
      <c r="J136" s="9"/>
      <c r="K136" s="9"/>
      <c r="L136" s="9"/>
      <c r="M136" s="9"/>
      <c r="N136" s="9"/>
      <c r="O136" s="9"/>
    </row>
    <row r="137" spans="1:15" x14ac:dyDescent="0.2">
      <c r="A137" s="2">
        <v>12915</v>
      </c>
      <c r="B137" s="1" t="s">
        <v>2469</v>
      </c>
      <c r="C137" s="1" t="s">
        <v>1663</v>
      </c>
      <c r="D137" s="1" t="s">
        <v>862</v>
      </c>
      <c r="E137" s="1" t="s">
        <v>805</v>
      </c>
      <c r="F137" s="62">
        <v>42349</v>
      </c>
      <c r="G137" s="103"/>
      <c r="I137" s="9"/>
      <c r="J137" s="9"/>
      <c r="K137" s="9"/>
      <c r="L137" s="9"/>
      <c r="M137" s="9"/>
      <c r="N137" s="9"/>
      <c r="O137" s="9"/>
    </row>
    <row r="138" spans="1:15" x14ac:dyDescent="0.2">
      <c r="A138" s="88">
        <v>13015</v>
      </c>
      <c r="B138" s="1" t="s">
        <v>2470</v>
      </c>
      <c r="C138" s="1" t="s">
        <v>1663</v>
      </c>
      <c r="D138" s="1" t="s">
        <v>862</v>
      </c>
      <c r="E138" s="1" t="s">
        <v>818</v>
      </c>
      <c r="F138" s="62">
        <v>42349</v>
      </c>
      <c r="G138" s="103"/>
      <c r="I138" s="9"/>
      <c r="J138" s="9"/>
      <c r="K138" s="9"/>
      <c r="L138" s="9"/>
      <c r="M138" s="9"/>
      <c r="N138" s="9"/>
      <c r="O138" s="9"/>
    </row>
    <row r="139" spans="1:15" x14ac:dyDescent="0.2">
      <c r="A139" s="2">
        <v>13115</v>
      </c>
      <c r="B139" s="1" t="s">
        <v>2471</v>
      </c>
      <c r="C139" s="1" t="s">
        <v>1138</v>
      </c>
      <c r="D139" s="1" t="s">
        <v>862</v>
      </c>
      <c r="E139" s="1" t="s">
        <v>697</v>
      </c>
      <c r="F139" s="62">
        <v>42349</v>
      </c>
      <c r="G139" s="103"/>
      <c r="I139" s="9"/>
      <c r="J139" s="9"/>
      <c r="K139" s="9"/>
      <c r="L139" s="9"/>
      <c r="M139" s="9"/>
      <c r="N139" s="9"/>
      <c r="O139" s="9"/>
    </row>
    <row r="140" spans="1:15" x14ac:dyDescent="0.2">
      <c r="A140" s="2">
        <v>13215</v>
      </c>
      <c r="B140" s="1" t="s">
        <v>2472</v>
      </c>
      <c r="C140" s="1" t="s">
        <v>1139</v>
      </c>
      <c r="D140" s="1" t="s">
        <v>862</v>
      </c>
      <c r="E140" s="1" t="s">
        <v>240</v>
      </c>
      <c r="F140" s="62">
        <v>42352</v>
      </c>
      <c r="G140" s="103"/>
      <c r="I140" s="9"/>
      <c r="J140" s="9"/>
      <c r="K140" s="9"/>
      <c r="L140" s="9"/>
      <c r="M140" s="9"/>
      <c r="N140" s="9"/>
      <c r="O140" s="9"/>
    </row>
    <row r="141" spans="1:15" x14ac:dyDescent="0.2">
      <c r="A141" s="2">
        <v>13315</v>
      </c>
      <c r="B141" s="1" t="s">
        <v>2473</v>
      </c>
      <c r="C141" s="1" t="s">
        <v>1769</v>
      </c>
      <c r="D141" s="1" t="s">
        <v>862</v>
      </c>
      <c r="E141" s="1" t="s">
        <v>814</v>
      </c>
      <c r="F141" s="62">
        <v>42353</v>
      </c>
      <c r="G141" s="103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2474</v>
      </c>
      <c r="C142" s="1" t="s">
        <v>2478</v>
      </c>
      <c r="D142" s="1" t="s">
        <v>863</v>
      </c>
      <c r="E142" s="1" t="s">
        <v>1722</v>
      </c>
      <c r="F142" s="62">
        <v>42354</v>
      </c>
      <c r="G142" s="103" t="s">
        <v>2549</v>
      </c>
      <c r="I142" s="101"/>
      <c r="J142" s="9"/>
      <c r="K142" s="9"/>
      <c r="L142" s="9"/>
      <c r="M142" s="9"/>
      <c r="N142" s="9"/>
      <c r="O142" s="9"/>
    </row>
    <row r="143" spans="1:15" x14ac:dyDescent="0.2">
      <c r="A143" s="83">
        <v>13515</v>
      </c>
      <c r="B143" s="84" t="s">
        <v>2475</v>
      </c>
      <c r="C143" s="84" t="s">
        <v>724</v>
      </c>
      <c r="D143" s="85" t="s">
        <v>2361</v>
      </c>
      <c r="E143" s="84" t="s">
        <v>274</v>
      </c>
      <c r="F143" s="86">
        <v>42354</v>
      </c>
      <c r="G143" s="103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2479</v>
      </c>
      <c r="C144" s="1" t="s">
        <v>1138</v>
      </c>
      <c r="D144" s="1" t="s">
        <v>1198</v>
      </c>
      <c r="E144" s="1" t="s">
        <v>1194</v>
      </c>
      <c r="F144" s="62">
        <v>42366</v>
      </c>
      <c r="G144" s="103" t="s">
        <v>2551</v>
      </c>
      <c r="I144" s="101"/>
      <c r="J144" s="9"/>
      <c r="K144" s="9"/>
      <c r="L144" s="9"/>
      <c r="M144" s="9"/>
      <c r="N144" s="9"/>
      <c r="O144" s="9"/>
    </row>
    <row r="145" spans="1:15" x14ac:dyDescent="0.2">
      <c r="A145" s="83">
        <v>13715</v>
      </c>
      <c r="B145" s="84" t="s">
        <v>2480</v>
      </c>
      <c r="C145" s="84" t="s">
        <v>251</v>
      </c>
      <c r="D145" s="85" t="s">
        <v>2361</v>
      </c>
      <c r="E145" s="84" t="s">
        <v>2483</v>
      </c>
      <c r="F145" s="86">
        <v>42367</v>
      </c>
      <c r="G145" s="103"/>
      <c r="I145" s="9"/>
      <c r="J145" s="9"/>
      <c r="K145" s="9"/>
      <c r="L145" s="9"/>
      <c r="M145" s="9"/>
      <c r="N145" s="9"/>
      <c r="O145" s="9"/>
    </row>
    <row r="146" spans="1:15" x14ac:dyDescent="0.2">
      <c r="A146" s="83">
        <v>13815</v>
      </c>
      <c r="B146" s="84" t="s">
        <v>2481</v>
      </c>
      <c r="C146" s="84" t="s">
        <v>251</v>
      </c>
      <c r="D146" s="85" t="s">
        <v>2361</v>
      </c>
      <c r="E146" s="84" t="s">
        <v>2484</v>
      </c>
      <c r="F146" s="86">
        <v>42367</v>
      </c>
      <c r="G146" s="103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2482</v>
      </c>
      <c r="C147" s="1" t="s">
        <v>2476</v>
      </c>
      <c r="D147" s="1" t="s">
        <v>863</v>
      </c>
      <c r="E147" s="1" t="s">
        <v>1721</v>
      </c>
      <c r="F147" s="62">
        <v>42368</v>
      </c>
      <c r="G147" s="103" t="s">
        <v>2548</v>
      </c>
      <c r="I147" s="101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0"/>
    </row>
  </sheetData>
  <autoFilter ref="C8:G147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topLeftCell="A61" workbookViewId="0">
      <selection activeCell="D99" sqref="D9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263" t="s">
        <v>833</v>
      </c>
      <c r="C1" s="263"/>
      <c r="D1" s="263"/>
      <c r="E1" s="263"/>
      <c r="F1" s="10"/>
      <c r="G1" s="10"/>
      <c r="H1" s="5"/>
    </row>
    <row r="2" spans="1:9" ht="15" x14ac:dyDescent="0.25">
      <c r="A2" s="1"/>
      <c r="B2" s="263" t="s">
        <v>834</v>
      </c>
      <c r="C2" s="263"/>
      <c r="D2" s="263"/>
      <c r="E2" s="263"/>
      <c r="F2" s="10"/>
      <c r="G2" s="10"/>
      <c r="H2" s="6"/>
    </row>
    <row r="3" spans="1:9" ht="15" x14ac:dyDescent="0.25">
      <c r="A3" s="1"/>
      <c r="B3" s="263" t="s">
        <v>835</v>
      </c>
      <c r="C3" s="263"/>
      <c r="D3" s="263"/>
      <c r="E3" s="263"/>
      <c r="F3" s="10"/>
      <c r="G3" s="10"/>
      <c r="H3" s="7"/>
    </row>
    <row r="4" spans="1:9" x14ac:dyDescent="0.2">
      <c r="A4" s="1"/>
      <c r="B4" s="263" t="s">
        <v>2495</v>
      </c>
      <c r="C4" s="263"/>
      <c r="D4" s="263"/>
      <c r="E4" s="263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94" t="s">
        <v>1027</v>
      </c>
      <c r="B6" s="27" t="s">
        <v>1028</v>
      </c>
      <c r="C6" s="27" t="s">
        <v>1029</v>
      </c>
      <c r="D6" s="296" t="s">
        <v>1030</v>
      </c>
      <c r="E6" s="296"/>
      <c r="F6" s="297"/>
    </row>
    <row r="7" spans="1:9" ht="13.5" thickBot="1" x14ac:dyDescent="0.25">
      <c r="A7" s="295"/>
      <c r="B7" s="298" t="s">
        <v>1204</v>
      </c>
      <c r="C7" s="296"/>
      <c r="D7" s="27" t="s">
        <v>1199</v>
      </c>
      <c r="E7" s="299" t="s">
        <v>250</v>
      </c>
      <c r="F7" s="300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88">
        <v>114</v>
      </c>
      <c r="B9" s="87" t="s">
        <v>1883</v>
      </c>
      <c r="C9" s="87" t="s">
        <v>144</v>
      </c>
      <c r="D9" s="87" t="s">
        <v>862</v>
      </c>
      <c r="E9" s="87" t="s">
        <v>808</v>
      </c>
      <c r="F9" s="89">
        <v>41647</v>
      </c>
    </row>
    <row r="10" spans="1:9" ht="13.5" thickBot="1" x14ac:dyDescent="0.25">
      <c r="A10" s="88">
        <v>214</v>
      </c>
      <c r="B10" s="87" t="s">
        <v>1884</v>
      </c>
      <c r="C10" s="87" t="s">
        <v>144</v>
      </c>
      <c r="D10" s="87" t="s">
        <v>862</v>
      </c>
      <c r="E10" s="87" t="s">
        <v>805</v>
      </c>
      <c r="F10" s="89">
        <v>41647</v>
      </c>
    </row>
    <row r="11" spans="1:9" ht="13.5" thickBot="1" x14ac:dyDescent="0.25">
      <c r="A11" s="88">
        <v>314</v>
      </c>
      <c r="B11" s="87" t="s">
        <v>1885</v>
      </c>
      <c r="C11" s="87" t="s">
        <v>144</v>
      </c>
      <c r="D11" s="87" t="s">
        <v>862</v>
      </c>
      <c r="E11" s="87" t="s">
        <v>552</v>
      </c>
      <c r="F11" s="89">
        <v>41647</v>
      </c>
      <c r="H11" s="107" t="s">
        <v>1203</v>
      </c>
      <c r="I11" s="107">
        <f>COUNTIF($D$9:$D$5003,"PTE")</f>
        <v>80</v>
      </c>
    </row>
    <row r="12" spans="1:9" ht="13.5" thickBot="1" x14ac:dyDescent="0.25">
      <c r="A12" s="88">
        <v>414</v>
      </c>
      <c r="B12" s="9" t="s">
        <v>2010</v>
      </c>
      <c r="C12" s="9" t="s">
        <v>1429</v>
      </c>
      <c r="D12" s="9" t="s">
        <v>862</v>
      </c>
      <c r="E12" s="9" t="s">
        <v>808</v>
      </c>
      <c r="F12" s="89">
        <v>41663</v>
      </c>
      <c r="H12" s="107" t="s">
        <v>1202</v>
      </c>
      <c r="I12" s="107">
        <f>COUNTIF($D$9:$D$5003,"PT")</f>
        <v>4</v>
      </c>
    </row>
    <row r="13" spans="1:9" ht="13.5" thickBot="1" x14ac:dyDescent="0.25">
      <c r="A13" s="88">
        <v>514</v>
      </c>
      <c r="B13" s="9" t="s">
        <v>2011</v>
      </c>
      <c r="C13" s="9" t="s">
        <v>144</v>
      </c>
      <c r="D13" s="9" t="s">
        <v>862</v>
      </c>
      <c r="E13" s="87" t="s">
        <v>2034</v>
      </c>
      <c r="F13" s="89">
        <v>41663</v>
      </c>
      <c r="H13" s="107" t="s">
        <v>1201</v>
      </c>
      <c r="I13" s="107">
        <f>COUNTIF($D$9:$D$5003,"PF")</f>
        <v>23</v>
      </c>
    </row>
    <row r="14" spans="1:9" ht="13.5" thickBot="1" x14ac:dyDescent="0.25">
      <c r="A14" s="88">
        <v>614</v>
      </c>
      <c r="B14" s="87" t="s">
        <v>2012</v>
      </c>
      <c r="C14" s="9" t="s">
        <v>1453</v>
      </c>
      <c r="D14" s="9" t="s">
        <v>862</v>
      </c>
      <c r="E14" s="1" t="s">
        <v>740</v>
      </c>
      <c r="F14" s="89">
        <v>41666</v>
      </c>
      <c r="H14" s="107" t="s">
        <v>1200</v>
      </c>
      <c r="I14" s="107">
        <f>COUNTIF($D$9:$D$5003,"PF/PTE")</f>
        <v>33</v>
      </c>
    </row>
    <row r="15" spans="1:9" ht="13.5" thickBot="1" x14ac:dyDescent="0.25">
      <c r="A15" s="88">
        <v>714</v>
      </c>
      <c r="B15" s="87" t="s">
        <v>2013</v>
      </c>
      <c r="C15" s="87" t="s">
        <v>848</v>
      </c>
      <c r="D15" s="9" t="s">
        <v>862</v>
      </c>
      <c r="E15" s="87" t="s">
        <v>1183</v>
      </c>
      <c r="F15" s="89">
        <v>41666</v>
      </c>
      <c r="H15" s="107" t="s">
        <v>1199</v>
      </c>
      <c r="I15" s="107">
        <f>COUNTIF($D$9:$D$5003,"Pré-Mistura")</f>
        <v>0</v>
      </c>
    </row>
    <row r="16" spans="1:9" ht="13.5" thickBot="1" x14ac:dyDescent="0.25">
      <c r="A16" s="88">
        <v>814</v>
      </c>
      <c r="B16" s="87" t="s">
        <v>2014</v>
      </c>
      <c r="C16" s="87" t="s">
        <v>2039</v>
      </c>
      <c r="D16" s="9" t="s">
        <v>1026</v>
      </c>
      <c r="E16" s="87" t="s">
        <v>797</v>
      </c>
      <c r="F16" s="89">
        <v>41667</v>
      </c>
      <c r="H16" s="106" t="s">
        <v>2781</v>
      </c>
      <c r="I16" s="106">
        <f>COUNTIF($D$9:$D$5003,"Extrato")</f>
        <v>1</v>
      </c>
    </row>
    <row r="17" spans="1:9" ht="13.5" thickBot="1" x14ac:dyDescent="0.25">
      <c r="A17" s="88">
        <v>914</v>
      </c>
      <c r="B17" s="301" t="s">
        <v>2016</v>
      </c>
      <c r="C17" s="301"/>
      <c r="D17" s="301"/>
      <c r="E17" s="301"/>
      <c r="F17" s="301"/>
      <c r="H17" s="107" t="s">
        <v>254</v>
      </c>
      <c r="I17" s="107">
        <f>COUNTIF($D$9:$D$5003,"Biológicos")</f>
        <v>0</v>
      </c>
    </row>
    <row r="18" spans="1:9" ht="13.5" thickBot="1" x14ac:dyDescent="0.25">
      <c r="A18" s="88">
        <v>1014</v>
      </c>
      <c r="B18" s="87" t="s">
        <v>2015</v>
      </c>
      <c r="C18" s="87" t="s">
        <v>146</v>
      </c>
      <c r="D18" s="9" t="s">
        <v>862</v>
      </c>
      <c r="E18" s="1" t="s">
        <v>808</v>
      </c>
      <c r="F18" s="89">
        <v>41669</v>
      </c>
      <c r="H18" s="107" t="s">
        <v>2361</v>
      </c>
      <c r="I18" s="107">
        <f>COUNTIF($D$9:$D$5003,"Biológicos/Org")</f>
        <v>7</v>
      </c>
    </row>
    <row r="19" spans="1:9" ht="13.5" thickBot="1" x14ac:dyDescent="0.25">
      <c r="A19" s="88">
        <v>1114</v>
      </c>
      <c r="B19" s="87" t="s">
        <v>2017</v>
      </c>
      <c r="C19" s="87" t="s">
        <v>1138</v>
      </c>
      <c r="D19" s="9" t="s">
        <v>862</v>
      </c>
      <c r="E19" s="87" t="s">
        <v>2035</v>
      </c>
      <c r="F19" s="89">
        <v>41673</v>
      </c>
    </row>
    <row r="20" spans="1:9" ht="13.5" thickBot="1" x14ac:dyDescent="0.25">
      <c r="A20" s="88">
        <v>1214</v>
      </c>
      <c r="B20" s="87" t="s">
        <v>2018</v>
      </c>
      <c r="C20" s="87" t="s">
        <v>2039</v>
      </c>
      <c r="D20" s="87" t="s">
        <v>863</v>
      </c>
      <c r="E20" s="87" t="s">
        <v>797</v>
      </c>
      <c r="F20" s="89">
        <v>41673</v>
      </c>
      <c r="H20" s="58" t="s">
        <v>1205</v>
      </c>
      <c r="I20" s="59">
        <f>SUM(I11:I18)</f>
        <v>148</v>
      </c>
    </row>
    <row r="21" spans="1:9" x14ac:dyDescent="0.2">
      <c r="A21" s="88">
        <v>1314</v>
      </c>
      <c r="B21" s="87" t="s">
        <v>2019</v>
      </c>
      <c r="C21" s="87" t="s">
        <v>1429</v>
      </c>
      <c r="D21" s="9" t="s">
        <v>862</v>
      </c>
      <c r="E21" s="87" t="s">
        <v>1716</v>
      </c>
      <c r="F21" s="89">
        <v>41676</v>
      </c>
    </row>
    <row r="22" spans="1:9" x14ac:dyDescent="0.2">
      <c r="A22" s="88">
        <v>1414</v>
      </c>
      <c r="B22" s="87" t="s">
        <v>2020</v>
      </c>
      <c r="C22" s="87" t="s">
        <v>144</v>
      </c>
      <c r="D22" s="9" t="s">
        <v>862</v>
      </c>
      <c r="E22" s="87" t="s">
        <v>2036</v>
      </c>
      <c r="F22" s="89">
        <v>41676</v>
      </c>
    </row>
    <row r="23" spans="1:9" x14ac:dyDescent="0.2">
      <c r="A23" s="88">
        <v>1514</v>
      </c>
      <c r="B23" s="9" t="s">
        <v>2021</v>
      </c>
      <c r="C23" s="9" t="s">
        <v>1453</v>
      </c>
      <c r="D23" s="9" t="s">
        <v>862</v>
      </c>
      <c r="E23" s="9" t="s">
        <v>814</v>
      </c>
      <c r="F23" s="89">
        <v>41677</v>
      </c>
    </row>
    <row r="24" spans="1:9" x14ac:dyDescent="0.2">
      <c r="A24" s="88">
        <v>1614</v>
      </c>
      <c r="B24" s="9" t="s">
        <v>2022</v>
      </c>
      <c r="C24" s="9" t="s">
        <v>2040</v>
      </c>
      <c r="D24" s="87" t="s">
        <v>863</v>
      </c>
      <c r="E24" s="9" t="s">
        <v>795</v>
      </c>
      <c r="F24" s="89">
        <v>41680</v>
      </c>
    </row>
    <row r="25" spans="1:9" x14ac:dyDescent="0.2">
      <c r="A25" s="88">
        <v>1714</v>
      </c>
      <c r="B25" s="9" t="s">
        <v>2023</v>
      </c>
      <c r="C25" s="9" t="s">
        <v>2041</v>
      </c>
      <c r="D25" s="9" t="s">
        <v>1198</v>
      </c>
      <c r="E25" s="9" t="s">
        <v>178</v>
      </c>
      <c r="F25" s="89">
        <v>41680</v>
      </c>
    </row>
    <row r="26" spans="1:9" x14ac:dyDescent="0.2">
      <c r="A26" s="88">
        <v>1814</v>
      </c>
      <c r="B26" s="9" t="s">
        <v>2024</v>
      </c>
      <c r="C26" s="9" t="s">
        <v>1685</v>
      </c>
      <c r="D26" s="87" t="s">
        <v>863</v>
      </c>
      <c r="E26" s="9" t="s">
        <v>795</v>
      </c>
      <c r="F26" s="89">
        <v>41683</v>
      </c>
    </row>
    <row r="27" spans="1:9" x14ac:dyDescent="0.2">
      <c r="A27" s="88">
        <v>1914</v>
      </c>
      <c r="B27" s="9" t="s">
        <v>2025</v>
      </c>
      <c r="C27" s="9" t="s">
        <v>1685</v>
      </c>
      <c r="D27" s="9" t="s">
        <v>1198</v>
      </c>
      <c r="E27" s="9" t="s">
        <v>795</v>
      </c>
      <c r="F27" s="89">
        <v>41683</v>
      </c>
    </row>
    <row r="28" spans="1:9" x14ac:dyDescent="0.2">
      <c r="A28" s="88">
        <v>2014</v>
      </c>
      <c r="B28" s="9" t="s">
        <v>2026</v>
      </c>
      <c r="C28" s="87" t="s">
        <v>2039</v>
      </c>
      <c r="D28" s="9" t="s">
        <v>862</v>
      </c>
      <c r="E28" s="9" t="s">
        <v>1723</v>
      </c>
      <c r="F28" s="89">
        <v>41695</v>
      </c>
    </row>
    <row r="29" spans="1:9" x14ac:dyDescent="0.2">
      <c r="A29" s="88">
        <v>2114</v>
      </c>
      <c r="B29" s="9" t="s">
        <v>2027</v>
      </c>
      <c r="C29" s="9" t="s">
        <v>146</v>
      </c>
      <c r="D29" s="9" t="s">
        <v>862</v>
      </c>
      <c r="E29" s="9" t="s">
        <v>1831</v>
      </c>
      <c r="F29" s="89">
        <v>41695</v>
      </c>
    </row>
    <row r="30" spans="1:9" x14ac:dyDescent="0.2">
      <c r="A30" s="88">
        <v>2214</v>
      </c>
      <c r="B30" s="87" t="s">
        <v>2028</v>
      </c>
      <c r="C30" s="87" t="s">
        <v>2039</v>
      </c>
      <c r="D30" s="87" t="s">
        <v>863</v>
      </c>
      <c r="E30" s="9" t="s">
        <v>1723</v>
      </c>
      <c r="F30" s="89">
        <v>41696</v>
      </c>
    </row>
    <row r="31" spans="1:9" x14ac:dyDescent="0.2">
      <c r="A31" s="88">
        <v>2314</v>
      </c>
      <c r="B31" s="87" t="s">
        <v>2029</v>
      </c>
      <c r="C31" s="9" t="s">
        <v>2037</v>
      </c>
      <c r="D31" s="9" t="s">
        <v>1026</v>
      </c>
      <c r="E31" s="9" t="s">
        <v>1722</v>
      </c>
      <c r="F31" s="89">
        <v>41696</v>
      </c>
    </row>
    <row r="32" spans="1:9" x14ac:dyDescent="0.2">
      <c r="A32" s="88">
        <v>2414</v>
      </c>
      <c r="B32" s="9" t="s">
        <v>2030</v>
      </c>
      <c r="C32" s="9" t="s">
        <v>2037</v>
      </c>
      <c r="D32" s="87" t="s">
        <v>863</v>
      </c>
      <c r="E32" s="9" t="s">
        <v>1722</v>
      </c>
      <c r="F32" s="89">
        <v>41698</v>
      </c>
    </row>
    <row r="33" spans="1:6" x14ac:dyDescent="0.2">
      <c r="A33" s="88">
        <v>2514</v>
      </c>
      <c r="B33" s="87" t="s">
        <v>2031</v>
      </c>
      <c r="C33" s="87" t="s">
        <v>146</v>
      </c>
      <c r="D33" s="9" t="s">
        <v>862</v>
      </c>
      <c r="E33" s="9" t="s">
        <v>1831</v>
      </c>
      <c r="F33" s="90">
        <v>41703</v>
      </c>
    </row>
    <row r="34" spans="1:6" x14ac:dyDescent="0.2">
      <c r="A34" s="88">
        <v>2614</v>
      </c>
      <c r="B34" s="87" t="s">
        <v>2032</v>
      </c>
      <c r="C34" s="87" t="s">
        <v>1890</v>
      </c>
      <c r="D34" s="9" t="s">
        <v>862</v>
      </c>
      <c r="E34" s="87" t="s">
        <v>831</v>
      </c>
      <c r="F34" s="90">
        <v>41705</v>
      </c>
    </row>
    <row r="35" spans="1:6" x14ac:dyDescent="0.2">
      <c r="A35" s="88">
        <v>2714</v>
      </c>
      <c r="B35" s="87" t="s">
        <v>2033</v>
      </c>
      <c r="C35" s="87" t="s">
        <v>2038</v>
      </c>
      <c r="D35" s="9" t="s">
        <v>862</v>
      </c>
      <c r="E35" s="9" t="s">
        <v>1728</v>
      </c>
      <c r="F35" s="90">
        <v>41709</v>
      </c>
    </row>
    <row r="36" spans="1:6" x14ac:dyDescent="0.2">
      <c r="A36" s="88">
        <v>2814</v>
      </c>
      <c r="B36" s="87" t="s">
        <v>2058</v>
      </c>
      <c r="C36" s="87" t="s">
        <v>1453</v>
      </c>
      <c r="D36" s="9" t="s">
        <v>862</v>
      </c>
      <c r="E36" s="9" t="s">
        <v>1801</v>
      </c>
      <c r="F36" s="90">
        <v>41733</v>
      </c>
    </row>
    <row r="37" spans="1:6" x14ac:dyDescent="0.2">
      <c r="A37" s="88">
        <v>2914</v>
      </c>
      <c r="B37" s="87" t="s">
        <v>2059</v>
      </c>
      <c r="C37" s="87" t="s">
        <v>2070</v>
      </c>
      <c r="D37" s="9" t="s">
        <v>862</v>
      </c>
      <c r="E37" s="9" t="s">
        <v>577</v>
      </c>
      <c r="F37" s="90">
        <v>41733</v>
      </c>
    </row>
    <row r="38" spans="1:6" x14ac:dyDescent="0.2">
      <c r="A38" s="88">
        <v>3014</v>
      </c>
      <c r="B38" s="87" t="s">
        <v>2060</v>
      </c>
      <c r="C38" s="87" t="s">
        <v>2071</v>
      </c>
      <c r="D38" s="9" t="s">
        <v>862</v>
      </c>
      <c r="E38" s="9" t="s">
        <v>829</v>
      </c>
      <c r="F38" s="90">
        <v>41736</v>
      </c>
    </row>
    <row r="39" spans="1:6" x14ac:dyDescent="0.2">
      <c r="A39" s="68">
        <v>3114</v>
      </c>
      <c r="B39" s="68" t="s">
        <v>2061</v>
      </c>
      <c r="C39" s="68" t="s">
        <v>724</v>
      </c>
      <c r="D39" s="85" t="s">
        <v>2361</v>
      </c>
      <c r="E39" s="68" t="s">
        <v>276</v>
      </c>
      <c r="F39" s="68">
        <v>41738</v>
      </c>
    </row>
    <row r="40" spans="1:6" x14ac:dyDescent="0.2">
      <c r="A40" s="88">
        <v>3214</v>
      </c>
      <c r="B40" s="9" t="s">
        <v>2062</v>
      </c>
      <c r="C40" s="87" t="s">
        <v>1666</v>
      </c>
      <c r="D40" s="87" t="s">
        <v>1198</v>
      </c>
      <c r="E40" s="87" t="s">
        <v>684</v>
      </c>
      <c r="F40" s="90">
        <v>41740</v>
      </c>
    </row>
    <row r="41" spans="1:6" x14ac:dyDescent="0.2">
      <c r="A41" s="88">
        <v>3314</v>
      </c>
      <c r="B41" s="87" t="s">
        <v>2063</v>
      </c>
      <c r="C41" s="9" t="s">
        <v>2072</v>
      </c>
      <c r="D41" s="87" t="s">
        <v>863</v>
      </c>
      <c r="E41" s="9" t="s">
        <v>1722</v>
      </c>
      <c r="F41" s="90">
        <v>41744</v>
      </c>
    </row>
    <row r="42" spans="1:6" x14ac:dyDescent="0.2">
      <c r="A42" s="88">
        <v>3414</v>
      </c>
      <c r="B42" s="9" t="s">
        <v>2064</v>
      </c>
      <c r="C42" s="87" t="s">
        <v>1694</v>
      </c>
      <c r="D42" s="87" t="s">
        <v>1198</v>
      </c>
      <c r="E42" s="9" t="s">
        <v>829</v>
      </c>
      <c r="F42" s="90">
        <v>41745</v>
      </c>
    </row>
    <row r="43" spans="1:6" x14ac:dyDescent="0.2">
      <c r="A43" s="88">
        <v>3514</v>
      </c>
      <c r="B43" s="9" t="s">
        <v>2065</v>
      </c>
      <c r="C43" s="87" t="s">
        <v>1666</v>
      </c>
      <c r="D43" s="87" t="s">
        <v>1198</v>
      </c>
      <c r="E43" s="9" t="s">
        <v>831</v>
      </c>
      <c r="F43" s="90">
        <v>41745</v>
      </c>
    </row>
    <row r="44" spans="1:6" x14ac:dyDescent="0.2">
      <c r="A44" s="88">
        <v>3614</v>
      </c>
      <c r="B44" s="9" t="s">
        <v>2066</v>
      </c>
      <c r="C44" s="87" t="s">
        <v>1453</v>
      </c>
      <c r="D44" s="87" t="s">
        <v>862</v>
      </c>
      <c r="E44" s="9" t="s">
        <v>808</v>
      </c>
      <c r="F44" s="90">
        <v>41752</v>
      </c>
    </row>
    <row r="45" spans="1:6" x14ac:dyDescent="0.2">
      <c r="A45" s="88">
        <v>3714</v>
      </c>
      <c r="B45" s="87" t="s">
        <v>2073</v>
      </c>
      <c r="C45" s="87" t="s">
        <v>1666</v>
      </c>
      <c r="D45" s="87" t="s">
        <v>1198</v>
      </c>
      <c r="E45" s="87" t="s">
        <v>831</v>
      </c>
      <c r="F45" s="90">
        <v>41754</v>
      </c>
    </row>
    <row r="46" spans="1:6" x14ac:dyDescent="0.2">
      <c r="A46" s="88">
        <v>3814</v>
      </c>
      <c r="B46" s="87" t="s">
        <v>2067</v>
      </c>
      <c r="C46" s="87" t="s">
        <v>2074</v>
      </c>
      <c r="D46" s="87" t="s">
        <v>863</v>
      </c>
      <c r="E46" s="87" t="s">
        <v>825</v>
      </c>
      <c r="F46" s="90">
        <v>41754</v>
      </c>
    </row>
    <row r="47" spans="1:6" x14ac:dyDescent="0.2">
      <c r="A47" s="88">
        <v>3914</v>
      </c>
      <c r="B47" s="87" t="s">
        <v>2068</v>
      </c>
      <c r="C47" s="87" t="s">
        <v>1138</v>
      </c>
      <c r="D47" s="87" t="s">
        <v>863</v>
      </c>
      <c r="E47" s="87" t="s">
        <v>795</v>
      </c>
      <c r="F47" s="90">
        <v>41754</v>
      </c>
    </row>
    <row r="48" spans="1:6" x14ac:dyDescent="0.2">
      <c r="A48" s="88">
        <v>4014</v>
      </c>
      <c r="B48" s="87" t="s">
        <v>2069</v>
      </c>
      <c r="C48" s="87" t="s">
        <v>854</v>
      </c>
      <c r="D48" s="87" t="s">
        <v>862</v>
      </c>
      <c r="E48" s="87" t="s">
        <v>697</v>
      </c>
      <c r="F48" s="90">
        <v>41757</v>
      </c>
    </row>
    <row r="49" spans="1:6" x14ac:dyDescent="0.2">
      <c r="A49" s="88">
        <v>4114</v>
      </c>
      <c r="B49" s="87" t="s">
        <v>2075</v>
      </c>
      <c r="C49" s="87" t="s">
        <v>278</v>
      </c>
      <c r="D49" s="87" t="s">
        <v>1198</v>
      </c>
      <c r="E49" s="87" t="s">
        <v>552</v>
      </c>
      <c r="F49" s="90">
        <v>41774</v>
      </c>
    </row>
    <row r="50" spans="1:6" x14ac:dyDescent="0.2">
      <c r="A50" s="88">
        <v>4214</v>
      </c>
      <c r="B50" s="87" t="s">
        <v>2076</v>
      </c>
      <c r="C50" s="87" t="s">
        <v>2096</v>
      </c>
      <c r="D50" s="87" t="s">
        <v>1198</v>
      </c>
      <c r="E50" s="87" t="s">
        <v>827</v>
      </c>
      <c r="F50" s="90">
        <v>41781</v>
      </c>
    </row>
    <row r="51" spans="1:6" x14ac:dyDescent="0.2">
      <c r="A51" s="88">
        <v>4314</v>
      </c>
      <c r="B51" s="87" t="s">
        <v>2077</v>
      </c>
      <c r="C51" s="87" t="s">
        <v>2097</v>
      </c>
      <c r="D51" s="87" t="s">
        <v>1026</v>
      </c>
      <c r="E51" s="87" t="s">
        <v>795</v>
      </c>
      <c r="F51" s="90">
        <v>41782</v>
      </c>
    </row>
    <row r="52" spans="1:6" x14ac:dyDescent="0.2">
      <c r="A52" s="88">
        <v>4414</v>
      </c>
      <c r="B52" s="87" t="s">
        <v>2078</v>
      </c>
      <c r="C52" s="87" t="s">
        <v>2097</v>
      </c>
      <c r="D52" s="87" t="s">
        <v>863</v>
      </c>
      <c r="E52" s="87" t="s">
        <v>795</v>
      </c>
      <c r="F52" s="90">
        <v>41782</v>
      </c>
    </row>
    <row r="53" spans="1:6" x14ac:dyDescent="0.2">
      <c r="A53" s="88">
        <v>4514</v>
      </c>
      <c r="B53" s="87" t="s">
        <v>2079</v>
      </c>
      <c r="C53" s="87" t="s">
        <v>1669</v>
      </c>
      <c r="D53" s="87" t="s">
        <v>1198</v>
      </c>
      <c r="E53" s="87" t="s">
        <v>487</v>
      </c>
      <c r="F53" s="90">
        <v>41786</v>
      </c>
    </row>
    <row r="54" spans="1:6" x14ac:dyDescent="0.2">
      <c r="A54" s="88">
        <v>4614</v>
      </c>
      <c r="B54" s="87" t="s">
        <v>2080</v>
      </c>
      <c r="C54" s="87" t="s">
        <v>1138</v>
      </c>
      <c r="D54" s="87" t="s">
        <v>863</v>
      </c>
      <c r="E54" s="87" t="s">
        <v>633</v>
      </c>
      <c r="F54" s="90">
        <v>41787</v>
      </c>
    </row>
    <row r="55" spans="1:6" x14ac:dyDescent="0.2">
      <c r="A55" s="88">
        <v>4714</v>
      </c>
      <c r="B55" s="87" t="s">
        <v>2081</v>
      </c>
      <c r="C55" s="87" t="s">
        <v>1138</v>
      </c>
      <c r="D55" s="87" t="s">
        <v>863</v>
      </c>
      <c r="E55" s="87" t="s">
        <v>633</v>
      </c>
      <c r="F55" s="90">
        <v>41787</v>
      </c>
    </row>
    <row r="56" spans="1:6" x14ac:dyDescent="0.2">
      <c r="A56" s="88">
        <v>4814</v>
      </c>
      <c r="B56" s="87" t="s">
        <v>2082</v>
      </c>
      <c r="C56" s="87" t="s">
        <v>1138</v>
      </c>
      <c r="D56" s="87" t="s">
        <v>863</v>
      </c>
      <c r="E56" s="87" t="s">
        <v>633</v>
      </c>
      <c r="F56" s="90">
        <v>41787</v>
      </c>
    </row>
    <row r="57" spans="1:6" x14ac:dyDescent="0.2">
      <c r="A57" s="88">
        <v>4914</v>
      </c>
      <c r="B57" s="87" t="s">
        <v>2083</v>
      </c>
      <c r="C57" s="87" t="s">
        <v>1684</v>
      </c>
      <c r="D57" s="87" t="s">
        <v>862</v>
      </c>
      <c r="E57" s="87" t="s">
        <v>827</v>
      </c>
      <c r="F57" s="90">
        <v>41800</v>
      </c>
    </row>
    <row r="58" spans="1:6" x14ac:dyDescent="0.2">
      <c r="A58" s="88">
        <v>5014</v>
      </c>
      <c r="B58" s="87" t="s">
        <v>2084</v>
      </c>
      <c r="C58" s="87" t="s">
        <v>1453</v>
      </c>
      <c r="D58" s="87" t="s">
        <v>862</v>
      </c>
      <c r="E58" s="87" t="s">
        <v>487</v>
      </c>
      <c r="F58" s="90">
        <v>41802</v>
      </c>
    </row>
    <row r="59" spans="1:6" x14ac:dyDescent="0.2">
      <c r="A59" s="88">
        <v>5114</v>
      </c>
      <c r="B59" s="87" t="s">
        <v>2085</v>
      </c>
      <c r="C59" s="87" t="s">
        <v>1448</v>
      </c>
      <c r="D59" s="87" t="s">
        <v>862</v>
      </c>
      <c r="E59" s="87" t="s">
        <v>1194</v>
      </c>
      <c r="F59" s="90">
        <v>41802</v>
      </c>
    </row>
    <row r="60" spans="1:6" x14ac:dyDescent="0.2">
      <c r="A60" s="88">
        <v>5214</v>
      </c>
      <c r="B60" s="87" t="s">
        <v>2086</v>
      </c>
      <c r="C60" s="87" t="s">
        <v>1663</v>
      </c>
      <c r="D60" s="87" t="s">
        <v>862</v>
      </c>
      <c r="E60" s="87" t="s">
        <v>1831</v>
      </c>
      <c r="F60" s="90">
        <v>41802</v>
      </c>
    </row>
    <row r="61" spans="1:6" x14ac:dyDescent="0.2">
      <c r="A61" s="88">
        <v>5314</v>
      </c>
      <c r="B61" s="87" t="s">
        <v>2087</v>
      </c>
      <c r="C61" s="87" t="s">
        <v>2099</v>
      </c>
      <c r="D61" s="87" t="s">
        <v>863</v>
      </c>
      <c r="E61" s="87" t="s">
        <v>812</v>
      </c>
      <c r="F61" s="90">
        <v>41802</v>
      </c>
    </row>
    <row r="62" spans="1:6" x14ac:dyDescent="0.2">
      <c r="A62" s="88">
        <v>5414</v>
      </c>
      <c r="B62" s="87" t="s">
        <v>2088</v>
      </c>
      <c r="C62" s="87" t="s">
        <v>731</v>
      </c>
      <c r="D62" s="87" t="s">
        <v>862</v>
      </c>
      <c r="E62" s="87" t="s">
        <v>1189</v>
      </c>
      <c r="F62" s="90">
        <v>41805</v>
      </c>
    </row>
    <row r="63" spans="1:6" x14ac:dyDescent="0.2">
      <c r="A63" s="88">
        <v>5514</v>
      </c>
      <c r="B63" s="87" t="s">
        <v>2089</v>
      </c>
      <c r="C63" s="87" t="s">
        <v>847</v>
      </c>
      <c r="D63" s="87" t="s">
        <v>1198</v>
      </c>
      <c r="E63" s="87" t="s">
        <v>684</v>
      </c>
      <c r="F63" s="90">
        <v>41776</v>
      </c>
    </row>
    <row r="64" spans="1:6" x14ac:dyDescent="0.2">
      <c r="A64" s="88">
        <v>5614</v>
      </c>
      <c r="B64" s="87" t="s">
        <v>2090</v>
      </c>
      <c r="C64" s="87" t="s">
        <v>1460</v>
      </c>
      <c r="D64" s="87" t="s">
        <v>1198</v>
      </c>
      <c r="E64" s="87" t="s">
        <v>684</v>
      </c>
      <c r="F64" s="90">
        <v>41808</v>
      </c>
    </row>
    <row r="65" spans="1:6" x14ac:dyDescent="0.2">
      <c r="A65" s="88">
        <v>5714</v>
      </c>
      <c r="B65" s="87" t="s">
        <v>2091</v>
      </c>
      <c r="C65" s="9" t="s">
        <v>243</v>
      </c>
      <c r="D65" s="87" t="s">
        <v>1198</v>
      </c>
      <c r="E65" s="87" t="s">
        <v>684</v>
      </c>
      <c r="F65" s="90">
        <v>41808</v>
      </c>
    </row>
    <row r="66" spans="1:6" x14ac:dyDescent="0.2">
      <c r="A66" s="88">
        <v>5814</v>
      </c>
      <c r="B66" s="87" t="s">
        <v>2100</v>
      </c>
      <c r="C66" s="87" t="s">
        <v>2101</v>
      </c>
      <c r="D66" s="87" t="s">
        <v>1198</v>
      </c>
      <c r="E66" s="87" t="s">
        <v>710</v>
      </c>
      <c r="F66" s="90">
        <v>41808</v>
      </c>
    </row>
    <row r="67" spans="1:6" x14ac:dyDescent="0.2">
      <c r="A67" s="88">
        <v>5914</v>
      </c>
      <c r="B67" s="87" t="s">
        <v>2092</v>
      </c>
      <c r="C67" s="87" t="s">
        <v>1880</v>
      </c>
      <c r="D67" s="87" t="s">
        <v>1198</v>
      </c>
      <c r="E67" s="87" t="s">
        <v>1728</v>
      </c>
      <c r="F67" s="90">
        <v>41815</v>
      </c>
    </row>
    <row r="68" spans="1:6" x14ac:dyDescent="0.2">
      <c r="A68" s="88">
        <v>6014</v>
      </c>
      <c r="B68" s="87" t="s">
        <v>2093</v>
      </c>
      <c r="C68" s="87" t="s">
        <v>1429</v>
      </c>
      <c r="D68" s="87" t="s">
        <v>862</v>
      </c>
      <c r="E68" s="87" t="s">
        <v>697</v>
      </c>
      <c r="F68" s="90">
        <v>41817</v>
      </c>
    </row>
    <row r="69" spans="1:6" x14ac:dyDescent="0.2">
      <c r="A69" s="88">
        <v>6114</v>
      </c>
      <c r="B69" s="87" t="s">
        <v>2094</v>
      </c>
      <c r="C69" s="87" t="s">
        <v>2098</v>
      </c>
      <c r="D69" s="87" t="s">
        <v>1198</v>
      </c>
      <c r="E69" s="87" t="s">
        <v>812</v>
      </c>
      <c r="F69" s="90">
        <v>41821</v>
      </c>
    </row>
    <row r="70" spans="1:6" x14ac:dyDescent="0.2">
      <c r="A70" s="88">
        <v>6214</v>
      </c>
      <c r="B70" s="87" t="s">
        <v>2102</v>
      </c>
      <c r="C70" s="87" t="s">
        <v>1740</v>
      </c>
      <c r="D70" s="87" t="s">
        <v>1198</v>
      </c>
      <c r="E70" s="87" t="s">
        <v>2095</v>
      </c>
      <c r="F70" s="90">
        <v>41831</v>
      </c>
    </row>
    <row r="71" spans="1:6" x14ac:dyDescent="0.2">
      <c r="A71" s="88">
        <v>6314</v>
      </c>
      <c r="B71" s="87" t="s">
        <v>2433</v>
      </c>
      <c r="C71" s="87" t="s">
        <v>1669</v>
      </c>
      <c r="D71" s="87" t="s">
        <v>862</v>
      </c>
      <c r="E71" s="87" t="s">
        <v>2430</v>
      </c>
      <c r="F71" s="90">
        <v>41858</v>
      </c>
    </row>
    <row r="72" spans="1:6" x14ac:dyDescent="0.2">
      <c r="A72" s="88">
        <v>6414</v>
      </c>
      <c r="B72" s="87" t="s">
        <v>2143</v>
      </c>
      <c r="C72" s="87" t="s">
        <v>731</v>
      </c>
      <c r="D72" s="87" t="s">
        <v>862</v>
      </c>
      <c r="E72" s="87" t="s">
        <v>1213</v>
      </c>
      <c r="F72" s="90">
        <v>41858</v>
      </c>
    </row>
    <row r="73" spans="1:6" x14ac:dyDescent="0.2">
      <c r="A73" s="88">
        <v>6514</v>
      </c>
      <c r="B73" s="87" t="s">
        <v>2144</v>
      </c>
      <c r="C73" s="87" t="s">
        <v>1453</v>
      </c>
      <c r="D73" s="87" t="s">
        <v>862</v>
      </c>
      <c r="E73" s="87" t="s">
        <v>1183</v>
      </c>
      <c r="F73" s="90">
        <v>41858</v>
      </c>
    </row>
    <row r="74" spans="1:6" x14ac:dyDescent="0.2">
      <c r="A74" s="88">
        <v>6614</v>
      </c>
      <c r="B74" s="87" t="s">
        <v>2149</v>
      </c>
      <c r="C74" s="87" t="s">
        <v>2148</v>
      </c>
      <c r="D74" s="87" t="s">
        <v>863</v>
      </c>
      <c r="E74" s="87" t="s">
        <v>812</v>
      </c>
      <c r="F74" s="90">
        <v>41863</v>
      </c>
    </row>
    <row r="75" spans="1:6" x14ac:dyDescent="0.2">
      <c r="A75" s="88">
        <v>6714</v>
      </c>
      <c r="B75" s="87" t="s">
        <v>2145</v>
      </c>
      <c r="C75" s="87" t="s">
        <v>2148</v>
      </c>
      <c r="D75" s="87" t="s">
        <v>863</v>
      </c>
      <c r="E75" s="87" t="s">
        <v>812</v>
      </c>
      <c r="F75" s="90">
        <v>41863</v>
      </c>
    </row>
    <row r="76" spans="1:6" x14ac:dyDescent="0.2">
      <c r="A76" s="88">
        <v>6814</v>
      </c>
      <c r="B76" s="87" t="s">
        <v>2146</v>
      </c>
      <c r="C76" s="9" t="s">
        <v>310</v>
      </c>
      <c r="D76" s="87" t="s">
        <v>1198</v>
      </c>
      <c r="E76" s="87" t="s">
        <v>1213</v>
      </c>
      <c r="F76" s="89">
        <v>41869</v>
      </c>
    </row>
    <row r="77" spans="1:6" x14ac:dyDescent="0.2">
      <c r="A77" s="88">
        <v>6914</v>
      </c>
      <c r="B77" s="87" t="s">
        <v>2147</v>
      </c>
      <c r="C77" s="9" t="s">
        <v>310</v>
      </c>
      <c r="D77" s="87" t="s">
        <v>1198</v>
      </c>
      <c r="E77" s="87" t="s">
        <v>1213</v>
      </c>
      <c r="F77" s="89">
        <v>41869</v>
      </c>
    </row>
    <row r="78" spans="1:6" x14ac:dyDescent="0.2">
      <c r="A78" s="88">
        <v>7014</v>
      </c>
      <c r="B78" s="87" t="s">
        <v>2150</v>
      </c>
      <c r="C78" s="87" t="s">
        <v>1880</v>
      </c>
      <c r="D78" s="87" t="s">
        <v>863</v>
      </c>
      <c r="E78" s="87" t="s">
        <v>795</v>
      </c>
      <c r="F78" s="90">
        <v>41871</v>
      </c>
    </row>
    <row r="79" spans="1:6" x14ac:dyDescent="0.2">
      <c r="A79" s="83">
        <v>7114</v>
      </c>
      <c r="B79" s="85" t="s">
        <v>2151</v>
      </c>
      <c r="C79" s="85" t="s">
        <v>251</v>
      </c>
      <c r="D79" s="85" t="s">
        <v>2361</v>
      </c>
      <c r="E79" s="85" t="s">
        <v>2203</v>
      </c>
      <c r="F79" s="86">
        <v>41872</v>
      </c>
    </row>
    <row r="80" spans="1:6" x14ac:dyDescent="0.2">
      <c r="A80" s="83">
        <v>7214</v>
      </c>
      <c r="B80" s="85" t="s">
        <v>2152</v>
      </c>
      <c r="C80" s="85" t="s">
        <v>251</v>
      </c>
      <c r="D80" s="85" t="s">
        <v>2361</v>
      </c>
      <c r="E80" s="96" t="s">
        <v>2204</v>
      </c>
      <c r="F80" s="86">
        <v>41872</v>
      </c>
    </row>
    <row r="81" spans="1:6" x14ac:dyDescent="0.2">
      <c r="A81" s="88">
        <v>7314</v>
      </c>
      <c r="B81" s="87" t="s">
        <v>2153</v>
      </c>
      <c r="C81" s="87" t="s">
        <v>144</v>
      </c>
      <c r="D81" s="87" t="s">
        <v>862</v>
      </c>
      <c r="E81" s="87" t="s">
        <v>697</v>
      </c>
      <c r="F81" s="90">
        <v>41872</v>
      </c>
    </row>
    <row r="82" spans="1:6" x14ac:dyDescent="0.2">
      <c r="A82" s="88">
        <v>7414</v>
      </c>
      <c r="B82" s="87" t="s">
        <v>2154</v>
      </c>
      <c r="C82" s="87" t="s">
        <v>2097</v>
      </c>
      <c r="D82" s="87" t="s">
        <v>863</v>
      </c>
      <c r="E82" s="87" t="s">
        <v>795</v>
      </c>
      <c r="F82" s="90">
        <v>41873</v>
      </c>
    </row>
    <row r="83" spans="1:6" x14ac:dyDescent="0.2">
      <c r="A83" s="88">
        <v>7514</v>
      </c>
      <c r="B83" s="9" t="s">
        <v>2197</v>
      </c>
      <c r="C83" s="9" t="s">
        <v>115</v>
      </c>
      <c r="D83" s="9" t="s">
        <v>1198</v>
      </c>
      <c r="E83" s="9" t="s">
        <v>1213</v>
      </c>
      <c r="F83" s="90">
        <v>41873</v>
      </c>
    </row>
    <row r="84" spans="1:6" x14ac:dyDescent="0.2">
      <c r="A84" s="88">
        <v>7614</v>
      </c>
      <c r="B84" s="9" t="s">
        <v>2155</v>
      </c>
      <c r="C84" s="9" t="s">
        <v>2198</v>
      </c>
      <c r="D84" s="9" t="s">
        <v>862</v>
      </c>
      <c r="E84" s="9" t="s">
        <v>1734</v>
      </c>
      <c r="F84" s="90">
        <v>41886</v>
      </c>
    </row>
    <row r="85" spans="1:6" x14ac:dyDescent="0.2">
      <c r="A85" s="88">
        <v>7714</v>
      </c>
      <c r="B85" s="9" t="s">
        <v>2156</v>
      </c>
      <c r="C85" s="90" t="s">
        <v>994</v>
      </c>
      <c r="D85" s="9" t="s">
        <v>1198</v>
      </c>
      <c r="E85" s="9" t="s">
        <v>808</v>
      </c>
      <c r="F85" s="90">
        <v>41894</v>
      </c>
    </row>
    <row r="86" spans="1:6" x14ac:dyDescent="0.2">
      <c r="A86" s="88">
        <v>7814</v>
      </c>
      <c r="B86" s="9" t="s">
        <v>2157</v>
      </c>
      <c r="C86" s="90" t="s">
        <v>2199</v>
      </c>
      <c r="D86" s="9" t="s">
        <v>863</v>
      </c>
      <c r="E86" s="9" t="s">
        <v>878</v>
      </c>
      <c r="F86" s="90">
        <v>41894</v>
      </c>
    </row>
    <row r="87" spans="1:6" x14ac:dyDescent="0.2">
      <c r="A87" s="88">
        <v>7914</v>
      </c>
      <c r="B87" s="9" t="s">
        <v>2158</v>
      </c>
      <c r="C87" s="87" t="s">
        <v>1880</v>
      </c>
      <c r="D87" s="9" t="s">
        <v>863</v>
      </c>
      <c r="E87" s="9" t="s">
        <v>795</v>
      </c>
      <c r="F87" s="90">
        <v>41898</v>
      </c>
    </row>
    <row r="88" spans="1:6" x14ac:dyDescent="0.2">
      <c r="A88" s="88">
        <v>8014</v>
      </c>
      <c r="B88" s="9" t="s">
        <v>2159</v>
      </c>
      <c r="C88" s="87" t="s">
        <v>1880</v>
      </c>
      <c r="D88" s="9" t="s">
        <v>863</v>
      </c>
      <c r="E88" s="9" t="s">
        <v>795</v>
      </c>
      <c r="F88" s="90">
        <v>41898</v>
      </c>
    </row>
    <row r="89" spans="1:6" x14ac:dyDescent="0.2">
      <c r="A89" s="88">
        <v>8114</v>
      </c>
      <c r="B89" s="87" t="s">
        <v>2160</v>
      </c>
      <c r="C89" s="87" t="s">
        <v>2200</v>
      </c>
      <c r="D89" s="87" t="s">
        <v>1026</v>
      </c>
      <c r="E89" s="9" t="s">
        <v>795</v>
      </c>
      <c r="F89" s="90">
        <v>41906</v>
      </c>
    </row>
    <row r="90" spans="1:6" x14ac:dyDescent="0.2">
      <c r="A90" s="88">
        <v>8214</v>
      </c>
      <c r="B90" s="87" t="s">
        <v>2161</v>
      </c>
      <c r="C90" s="87" t="s">
        <v>1429</v>
      </c>
      <c r="D90" s="87" t="s">
        <v>1198</v>
      </c>
      <c r="E90" s="87" t="s">
        <v>808</v>
      </c>
      <c r="F90" s="90">
        <v>41906</v>
      </c>
    </row>
    <row r="91" spans="1:6" x14ac:dyDescent="0.2">
      <c r="A91" s="88">
        <v>8314</v>
      </c>
      <c r="B91" s="87" t="s">
        <v>2162</v>
      </c>
      <c r="C91" s="87" t="s">
        <v>195</v>
      </c>
      <c r="D91" s="87" t="s">
        <v>862</v>
      </c>
      <c r="E91" s="87" t="s">
        <v>718</v>
      </c>
      <c r="F91" s="90">
        <v>41907</v>
      </c>
    </row>
    <row r="92" spans="1:6" x14ac:dyDescent="0.2">
      <c r="A92" s="88">
        <v>8414</v>
      </c>
      <c r="B92" s="87" t="s">
        <v>2434</v>
      </c>
      <c r="C92" s="87" t="s">
        <v>2038</v>
      </c>
      <c r="D92" s="87" t="s">
        <v>862</v>
      </c>
      <c r="E92" s="87" t="s">
        <v>2430</v>
      </c>
      <c r="F92" s="90">
        <v>41907</v>
      </c>
    </row>
    <row r="93" spans="1:6" x14ac:dyDescent="0.2">
      <c r="A93" s="88">
        <v>8514</v>
      </c>
      <c r="B93" s="87" t="s">
        <v>2163</v>
      </c>
      <c r="C93" s="87" t="s">
        <v>1138</v>
      </c>
      <c r="D93" s="87" t="s">
        <v>1198</v>
      </c>
      <c r="E93" s="87" t="s">
        <v>697</v>
      </c>
      <c r="F93" s="90">
        <v>41911</v>
      </c>
    </row>
    <row r="94" spans="1:6" x14ac:dyDescent="0.2">
      <c r="A94" s="88">
        <v>8614</v>
      </c>
      <c r="B94" s="87" t="s">
        <v>2164</v>
      </c>
      <c r="C94" s="87" t="s">
        <v>2096</v>
      </c>
      <c r="D94" s="87" t="s">
        <v>862</v>
      </c>
      <c r="E94" s="87" t="s">
        <v>554</v>
      </c>
      <c r="F94" s="90">
        <v>41913</v>
      </c>
    </row>
    <row r="95" spans="1:6" x14ac:dyDescent="0.2">
      <c r="A95" s="88">
        <v>8714</v>
      </c>
      <c r="B95" s="87" t="s">
        <v>2165</v>
      </c>
      <c r="C95" s="87" t="s">
        <v>1005</v>
      </c>
      <c r="D95" s="87" t="s">
        <v>862</v>
      </c>
      <c r="E95" s="87" t="s">
        <v>825</v>
      </c>
      <c r="F95" s="90">
        <v>41913</v>
      </c>
    </row>
    <row r="96" spans="1:6" x14ac:dyDescent="0.2">
      <c r="A96" s="88">
        <v>8814</v>
      </c>
      <c r="B96" s="87" t="s">
        <v>2166</v>
      </c>
      <c r="C96" s="87" t="s">
        <v>848</v>
      </c>
      <c r="D96" s="87" t="s">
        <v>862</v>
      </c>
      <c r="E96" s="87" t="s">
        <v>818</v>
      </c>
      <c r="F96" s="90">
        <v>41913</v>
      </c>
    </row>
    <row r="97" spans="1:6" x14ac:dyDescent="0.2">
      <c r="A97" s="88">
        <v>8914</v>
      </c>
      <c r="B97" s="87" t="s">
        <v>2167</v>
      </c>
      <c r="C97" s="87" t="s">
        <v>195</v>
      </c>
      <c r="D97" s="87" t="s">
        <v>862</v>
      </c>
      <c r="E97" s="87" t="s">
        <v>1189</v>
      </c>
      <c r="F97" s="90">
        <v>41913</v>
      </c>
    </row>
    <row r="98" spans="1:6" x14ac:dyDescent="0.2">
      <c r="A98" s="88">
        <v>9014</v>
      </c>
      <c r="B98" s="87" t="s">
        <v>2168</v>
      </c>
      <c r="C98" s="87" t="s">
        <v>857</v>
      </c>
      <c r="D98" s="87" t="s">
        <v>862</v>
      </c>
      <c r="E98" s="87" t="s">
        <v>829</v>
      </c>
      <c r="F98" s="90">
        <v>41913</v>
      </c>
    </row>
    <row r="99" spans="1:6" x14ac:dyDescent="0.2">
      <c r="A99" s="88">
        <v>9114</v>
      </c>
      <c r="B99" s="1" t="s">
        <v>2196</v>
      </c>
      <c r="C99" s="87" t="s">
        <v>1139</v>
      </c>
      <c r="D99" s="87" t="s">
        <v>862</v>
      </c>
      <c r="E99" s="87" t="s">
        <v>1722</v>
      </c>
      <c r="F99" s="90">
        <v>41913</v>
      </c>
    </row>
    <row r="100" spans="1:6" x14ac:dyDescent="0.2">
      <c r="A100" s="88">
        <v>9214</v>
      </c>
      <c r="B100" s="87" t="s">
        <v>2281</v>
      </c>
      <c r="C100" s="87" t="s">
        <v>195</v>
      </c>
      <c r="D100" s="87" t="s">
        <v>862</v>
      </c>
      <c r="E100" s="87" t="s">
        <v>889</v>
      </c>
      <c r="F100" s="90">
        <v>41913</v>
      </c>
    </row>
    <row r="101" spans="1:6" x14ac:dyDescent="0.2">
      <c r="A101" s="88">
        <v>9314</v>
      </c>
      <c r="B101" s="87" t="s">
        <v>2169</v>
      </c>
      <c r="C101" s="87" t="s">
        <v>195</v>
      </c>
      <c r="D101" s="87" t="s">
        <v>862</v>
      </c>
      <c r="E101" s="87" t="s">
        <v>816</v>
      </c>
      <c r="F101" s="90">
        <v>41913</v>
      </c>
    </row>
    <row r="102" spans="1:6" x14ac:dyDescent="0.2">
      <c r="A102" s="88">
        <v>9414</v>
      </c>
      <c r="B102" s="87" t="s">
        <v>2170</v>
      </c>
      <c r="C102" s="87" t="s">
        <v>2201</v>
      </c>
      <c r="D102" s="87" t="s">
        <v>863</v>
      </c>
      <c r="E102" s="87" t="s">
        <v>1722</v>
      </c>
      <c r="F102" s="90">
        <v>41914</v>
      </c>
    </row>
    <row r="103" spans="1:6" x14ac:dyDescent="0.2">
      <c r="A103" s="88">
        <v>9514</v>
      </c>
      <c r="B103" s="87" t="s">
        <v>2171</v>
      </c>
      <c r="C103" s="87" t="s">
        <v>1139</v>
      </c>
      <c r="D103" s="87" t="s">
        <v>862</v>
      </c>
      <c r="E103" s="87" t="s">
        <v>814</v>
      </c>
      <c r="F103" s="90">
        <v>41914</v>
      </c>
    </row>
    <row r="104" spans="1:6" x14ac:dyDescent="0.2">
      <c r="A104" s="88">
        <v>9614</v>
      </c>
      <c r="B104" s="87" t="s">
        <v>2172</v>
      </c>
      <c r="C104" s="87" t="s">
        <v>1139</v>
      </c>
      <c r="D104" s="87" t="s">
        <v>862</v>
      </c>
      <c r="E104" s="1" t="s">
        <v>808</v>
      </c>
      <c r="F104" s="90">
        <v>41914</v>
      </c>
    </row>
    <row r="105" spans="1:6" x14ac:dyDescent="0.2">
      <c r="A105" s="88">
        <v>9714</v>
      </c>
      <c r="B105" s="1" t="s">
        <v>2173</v>
      </c>
      <c r="C105" s="1" t="s">
        <v>2096</v>
      </c>
      <c r="D105" s="87" t="s">
        <v>862</v>
      </c>
      <c r="E105" s="1" t="s">
        <v>240</v>
      </c>
      <c r="F105" s="90">
        <v>41914</v>
      </c>
    </row>
    <row r="106" spans="1:6" x14ac:dyDescent="0.2">
      <c r="A106" s="88">
        <v>9814</v>
      </c>
      <c r="B106" s="1" t="s">
        <v>2209</v>
      </c>
      <c r="C106" s="1" t="s">
        <v>195</v>
      </c>
      <c r="D106" s="87" t="s">
        <v>862</v>
      </c>
      <c r="E106" s="1" t="s">
        <v>808</v>
      </c>
      <c r="F106" s="90">
        <v>41914</v>
      </c>
    </row>
    <row r="107" spans="1:6" x14ac:dyDescent="0.2">
      <c r="A107" s="88">
        <v>9914</v>
      </c>
      <c r="B107" s="1" t="s">
        <v>2174</v>
      </c>
      <c r="C107" s="87" t="s">
        <v>1139</v>
      </c>
      <c r="D107" s="87" t="s">
        <v>862</v>
      </c>
      <c r="E107" s="1" t="s">
        <v>816</v>
      </c>
      <c r="F107" s="62">
        <v>41915</v>
      </c>
    </row>
    <row r="108" spans="1:6" x14ac:dyDescent="0.2">
      <c r="A108" s="88">
        <v>10014</v>
      </c>
      <c r="B108" s="1" t="s">
        <v>2175</v>
      </c>
      <c r="C108" s="87" t="s">
        <v>1139</v>
      </c>
      <c r="D108" s="87" t="s">
        <v>862</v>
      </c>
      <c r="E108" s="1" t="s">
        <v>814</v>
      </c>
      <c r="F108" s="62">
        <v>41915</v>
      </c>
    </row>
    <row r="109" spans="1:6" x14ac:dyDescent="0.2">
      <c r="A109" s="88">
        <v>10114</v>
      </c>
      <c r="B109" s="1" t="s">
        <v>2176</v>
      </c>
      <c r="C109" s="87" t="s">
        <v>1139</v>
      </c>
      <c r="D109" s="87" t="s">
        <v>862</v>
      </c>
      <c r="E109" s="1" t="s">
        <v>1188</v>
      </c>
      <c r="F109" s="62">
        <v>41915</v>
      </c>
    </row>
    <row r="110" spans="1:6" x14ac:dyDescent="0.2">
      <c r="A110" s="88">
        <v>10214</v>
      </c>
      <c r="B110" s="1" t="s">
        <v>2177</v>
      </c>
      <c r="C110" s="87" t="s">
        <v>1139</v>
      </c>
      <c r="D110" s="87" t="s">
        <v>862</v>
      </c>
      <c r="E110" s="1" t="s">
        <v>1722</v>
      </c>
      <c r="F110" s="62">
        <v>41915</v>
      </c>
    </row>
    <row r="111" spans="1:6" x14ac:dyDescent="0.2">
      <c r="A111" s="88">
        <v>10314</v>
      </c>
      <c r="B111" s="1" t="s">
        <v>2178</v>
      </c>
      <c r="C111" s="87" t="s">
        <v>1139</v>
      </c>
      <c r="D111" s="87" t="s">
        <v>862</v>
      </c>
      <c r="E111" s="1" t="s">
        <v>808</v>
      </c>
      <c r="F111" s="62">
        <v>41915</v>
      </c>
    </row>
    <row r="112" spans="1:6" x14ac:dyDescent="0.2">
      <c r="A112" s="88">
        <v>10414</v>
      </c>
      <c r="B112" s="1" t="s">
        <v>2179</v>
      </c>
      <c r="C112" s="1" t="s">
        <v>1666</v>
      </c>
      <c r="D112" s="65" t="s">
        <v>1198</v>
      </c>
      <c r="E112" s="1" t="s">
        <v>800</v>
      </c>
      <c r="F112" s="62">
        <v>41919</v>
      </c>
    </row>
    <row r="113" spans="1:8" x14ac:dyDescent="0.2">
      <c r="A113" s="88">
        <v>10514</v>
      </c>
      <c r="B113" s="1" t="s">
        <v>2180</v>
      </c>
      <c r="C113" s="87" t="s">
        <v>1139</v>
      </c>
      <c r="D113" s="87" t="s">
        <v>862</v>
      </c>
      <c r="E113" s="1" t="s">
        <v>1183</v>
      </c>
      <c r="F113" s="62">
        <v>41920</v>
      </c>
    </row>
    <row r="114" spans="1:8" x14ac:dyDescent="0.2">
      <c r="A114" s="88">
        <v>10614</v>
      </c>
      <c r="B114" s="1" t="s">
        <v>2181</v>
      </c>
      <c r="C114" s="1" t="s">
        <v>1666</v>
      </c>
      <c r="D114" s="87" t="s">
        <v>862</v>
      </c>
      <c r="E114" s="1" t="s">
        <v>557</v>
      </c>
      <c r="F114" s="62">
        <v>41920</v>
      </c>
    </row>
    <row r="115" spans="1:8" x14ac:dyDescent="0.2">
      <c r="A115" s="88">
        <v>10714</v>
      </c>
      <c r="B115" s="1" t="s">
        <v>2182</v>
      </c>
      <c r="C115" s="1" t="s">
        <v>1138</v>
      </c>
      <c r="D115" s="87" t="s">
        <v>862</v>
      </c>
      <c r="E115" s="1" t="s">
        <v>557</v>
      </c>
      <c r="F115" s="62">
        <v>41925</v>
      </c>
    </row>
    <row r="116" spans="1:8" x14ac:dyDescent="0.2">
      <c r="A116" s="83">
        <v>10814</v>
      </c>
      <c r="B116" s="84" t="s">
        <v>2183</v>
      </c>
      <c r="C116" s="84" t="s">
        <v>756</v>
      </c>
      <c r="D116" s="85" t="s">
        <v>2361</v>
      </c>
      <c r="E116" s="84" t="s">
        <v>2205</v>
      </c>
      <c r="F116" s="86">
        <v>41925</v>
      </c>
    </row>
    <row r="117" spans="1:8" x14ac:dyDescent="0.2">
      <c r="A117" s="83">
        <v>10914</v>
      </c>
      <c r="B117" s="84" t="s">
        <v>2184</v>
      </c>
      <c r="C117" s="85" t="s">
        <v>251</v>
      </c>
      <c r="D117" s="85" t="s">
        <v>2361</v>
      </c>
      <c r="E117" s="84" t="s">
        <v>2206</v>
      </c>
      <c r="F117" s="86">
        <v>41926</v>
      </c>
    </row>
    <row r="118" spans="1:8" x14ac:dyDescent="0.2">
      <c r="A118" s="83">
        <v>11014</v>
      </c>
      <c r="B118" s="84" t="s">
        <v>2185</v>
      </c>
      <c r="C118" s="85" t="s">
        <v>251</v>
      </c>
      <c r="D118" s="85" t="s">
        <v>2361</v>
      </c>
      <c r="E118" s="85" t="s">
        <v>2207</v>
      </c>
      <c r="F118" s="86">
        <v>41926</v>
      </c>
    </row>
    <row r="119" spans="1:8" x14ac:dyDescent="0.2">
      <c r="A119" s="88">
        <v>11114</v>
      </c>
      <c r="B119" s="63" t="s">
        <v>2186</v>
      </c>
      <c r="C119" s="63" t="s">
        <v>2096</v>
      </c>
      <c r="D119" s="87" t="s">
        <v>862</v>
      </c>
      <c r="E119" s="63" t="s">
        <v>552</v>
      </c>
      <c r="F119" s="62">
        <v>41926</v>
      </c>
    </row>
    <row r="120" spans="1:8" x14ac:dyDescent="0.2">
      <c r="A120" s="83">
        <v>11214</v>
      </c>
      <c r="B120" s="85" t="s">
        <v>2187</v>
      </c>
      <c r="C120" s="85" t="s">
        <v>251</v>
      </c>
      <c r="D120" s="85" t="s">
        <v>2361</v>
      </c>
      <c r="E120" s="85" t="s">
        <v>2208</v>
      </c>
      <c r="F120" s="86">
        <v>41926</v>
      </c>
    </row>
    <row r="121" spans="1:8" x14ac:dyDescent="0.2">
      <c r="A121" s="88">
        <v>11314</v>
      </c>
      <c r="B121" s="63" t="s">
        <v>2188</v>
      </c>
      <c r="C121" s="87" t="s">
        <v>1139</v>
      </c>
      <c r="D121" s="87" t="s">
        <v>862</v>
      </c>
      <c r="E121" s="63" t="s">
        <v>487</v>
      </c>
      <c r="F121" s="62">
        <v>41928</v>
      </c>
    </row>
    <row r="122" spans="1:8" x14ac:dyDescent="0.2">
      <c r="A122" s="88">
        <v>11414</v>
      </c>
      <c r="B122" s="63" t="s">
        <v>2189</v>
      </c>
      <c r="C122" s="63" t="s">
        <v>2096</v>
      </c>
      <c r="D122" s="87" t="s">
        <v>862</v>
      </c>
      <c r="E122" s="63" t="s">
        <v>720</v>
      </c>
      <c r="F122" s="62">
        <v>41928</v>
      </c>
    </row>
    <row r="123" spans="1:8" x14ac:dyDescent="0.2">
      <c r="A123" s="88">
        <v>11514</v>
      </c>
      <c r="B123" s="63" t="s">
        <v>2190</v>
      </c>
      <c r="C123" s="63" t="s">
        <v>994</v>
      </c>
      <c r="D123" s="65" t="s">
        <v>1198</v>
      </c>
      <c r="E123" s="63" t="s">
        <v>684</v>
      </c>
      <c r="F123" s="62">
        <v>41928</v>
      </c>
    </row>
    <row r="124" spans="1:8" x14ac:dyDescent="0.2">
      <c r="A124" s="88">
        <v>11614</v>
      </c>
      <c r="B124" s="63" t="s">
        <v>2191</v>
      </c>
      <c r="C124" s="87" t="s">
        <v>1139</v>
      </c>
      <c r="D124" s="87" t="s">
        <v>862</v>
      </c>
      <c r="E124" s="63" t="s">
        <v>1189</v>
      </c>
      <c r="F124" s="62">
        <v>41933</v>
      </c>
    </row>
    <row r="125" spans="1:8" x14ac:dyDescent="0.2">
      <c r="A125" s="88">
        <v>11714</v>
      </c>
      <c r="B125" s="63" t="s">
        <v>2192</v>
      </c>
      <c r="C125" s="87" t="s">
        <v>1139</v>
      </c>
      <c r="D125" s="87" t="s">
        <v>862</v>
      </c>
      <c r="E125" s="65" t="s">
        <v>800</v>
      </c>
      <c r="F125" s="62">
        <v>41933</v>
      </c>
      <c r="G125" s="65"/>
      <c r="H125" s="65"/>
    </row>
    <row r="126" spans="1:8" x14ac:dyDescent="0.2">
      <c r="A126" s="88">
        <v>11814</v>
      </c>
      <c r="B126" s="65" t="s">
        <v>2193</v>
      </c>
      <c r="C126" s="65" t="s">
        <v>2202</v>
      </c>
      <c r="D126" s="87" t="s">
        <v>862</v>
      </c>
      <c r="E126" s="65" t="s">
        <v>814</v>
      </c>
      <c r="F126" s="66">
        <v>41950</v>
      </c>
      <c r="G126" s="65"/>
      <c r="H126" s="65"/>
    </row>
    <row r="127" spans="1:8" x14ac:dyDescent="0.2">
      <c r="A127" s="88">
        <v>11914</v>
      </c>
      <c r="B127" s="65" t="s">
        <v>2194</v>
      </c>
      <c r="C127" s="65" t="s">
        <v>2202</v>
      </c>
      <c r="D127" s="87" t="s">
        <v>862</v>
      </c>
      <c r="E127" s="65" t="s">
        <v>487</v>
      </c>
      <c r="F127" s="66">
        <v>41953</v>
      </c>
      <c r="G127" s="65"/>
      <c r="H127" s="65"/>
    </row>
    <row r="128" spans="1:8" x14ac:dyDescent="0.2">
      <c r="A128" s="88">
        <v>12014</v>
      </c>
      <c r="B128" s="65" t="s">
        <v>2195</v>
      </c>
      <c r="C128" s="65" t="s">
        <v>1663</v>
      </c>
      <c r="D128" s="65" t="s">
        <v>1198</v>
      </c>
      <c r="E128" s="65" t="s">
        <v>829</v>
      </c>
      <c r="F128" s="66">
        <v>41953</v>
      </c>
      <c r="G128" s="65"/>
      <c r="H128" s="65"/>
    </row>
    <row r="129" spans="1:8" x14ac:dyDescent="0.2">
      <c r="A129" s="88">
        <v>12114</v>
      </c>
      <c r="B129" s="65" t="s">
        <v>2248</v>
      </c>
      <c r="C129" s="65" t="s">
        <v>2277</v>
      </c>
      <c r="D129" s="65" t="s">
        <v>1198</v>
      </c>
      <c r="E129" s="65" t="s">
        <v>2430</v>
      </c>
      <c r="F129" s="66">
        <v>41954</v>
      </c>
      <c r="G129" s="65"/>
      <c r="H129" s="65"/>
    </row>
    <row r="130" spans="1:8" x14ac:dyDescent="0.2">
      <c r="A130" s="88">
        <v>12214</v>
      </c>
      <c r="B130" s="65" t="s">
        <v>2251</v>
      </c>
      <c r="C130" s="65" t="s">
        <v>2202</v>
      </c>
      <c r="D130" s="65" t="s">
        <v>862</v>
      </c>
      <c r="E130" s="65" t="s">
        <v>1213</v>
      </c>
      <c r="F130" s="66">
        <v>41954</v>
      </c>
      <c r="G130" s="65"/>
      <c r="H130" s="65"/>
    </row>
    <row r="131" spans="1:8" x14ac:dyDescent="0.2">
      <c r="A131" s="88">
        <v>12314</v>
      </c>
      <c r="B131" s="65" t="s">
        <v>2250</v>
      </c>
      <c r="C131" s="65" t="s">
        <v>2202</v>
      </c>
      <c r="D131" s="65" t="s">
        <v>862</v>
      </c>
      <c r="E131" s="65" t="s">
        <v>720</v>
      </c>
      <c r="F131" s="66">
        <v>41955</v>
      </c>
      <c r="G131" s="65"/>
      <c r="H131" s="65"/>
    </row>
    <row r="132" spans="1:8" x14ac:dyDescent="0.2">
      <c r="A132" s="88">
        <v>12414</v>
      </c>
      <c r="B132" s="65" t="s">
        <v>2249</v>
      </c>
      <c r="C132" s="65" t="s">
        <v>195</v>
      </c>
      <c r="D132" s="65" t="s">
        <v>862</v>
      </c>
      <c r="E132" s="65" t="s">
        <v>684</v>
      </c>
      <c r="F132" s="66">
        <v>41955</v>
      </c>
      <c r="G132" s="65"/>
      <c r="H132" s="65"/>
    </row>
    <row r="133" spans="1:8" x14ac:dyDescent="0.2">
      <c r="A133" s="88">
        <v>12514</v>
      </c>
      <c r="B133" s="65" t="s">
        <v>2252</v>
      </c>
      <c r="C133" s="65" t="s">
        <v>2202</v>
      </c>
      <c r="D133" s="65" t="s">
        <v>862</v>
      </c>
      <c r="E133" s="65" t="s">
        <v>1189</v>
      </c>
      <c r="F133" s="66">
        <v>41960</v>
      </c>
      <c r="G133" s="65"/>
      <c r="H133" s="65"/>
    </row>
    <row r="134" spans="1:8" x14ac:dyDescent="0.2">
      <c r="A134" s="88">
        <v>12614</v>
      </c>
      <c r="B134" s="65" t="s">
        <v>2253</v>
      </c>
      <c r="C134" s="65" t="s">
        <v>2202</v>
      </c>
      <c r="D134" s="65" t="s">
        <v>862</v>
      </c>
      <c r="E134" s="65" t="s">
        <v>684</v>
      </c>
      <c r="F134" s="66">
        <v>41960</v>
      </c>
      <c r="G134" s="65"/>
      <c r="H134" s="65"/>
    </row>
    <row r="135" spans="1:8" x14ac:dyDescent="0.2">
      <c r="A135" s="88">
        <v>12714</v>
      </c>
      <c r="B135" s="65" t="s">
        <v>2254</v>
      </c>
      <c r="C135" s="65" t="s">
        <v>1139</v>
      </c>
      <c r="D135" s="65" t="s">
        <v>862</v>
      </c>
      <c r="E135" s="65" t="s">
        <v>1213</v>
      </c>
      <c r="F135" s="66">
        <v>41962</v>
      </c>
      <c r="G135" s="65"/>
      <c r="H135" s="65"/>
    </row>
    <row r="136" spans="1:8" x14ac:dyDescent="0.2">
      <c r="A136" s="88">
        <v>12814</v>
      </c>
      <c r="B136" s="65" t="s">
        <v>2255</v>
      </c>
      <c r="C136" s="65" t="s">
        <v>2096</v>
      </c>
      <c r="D136" s="65" t="s">
        <v>862</v>
      </c>
      <c r="E136" s="65" t="s">
        <v>1716</v>
      </c>
      <c r="F136" s="66">
        <v>41964</v>
      </c>
      <c r="G136" s="65"/>
      <c r="H136" s="65"/>
    </row>
    <row r="137" spans="1:8" x14ac:dyDescent="0.2">
      <c r="A137" s="88">
        <v>12914</v>
      </c>
      <c r="B137" s="65" t="s">
        <v>2256</v>
      </c>
      <c r="C137" s="65" t="s">
        <v>2278</v>
      </c>
      <c r="D137" s="65" t="s">
        <v>1198</v>
      </c>
      <c r="E137" s="65" t="s">
        <v>2280</v>
      </c>
      <c r="F137" s="66">
        <v>41964</v>
      </c>
      <c r="G137" s="65"/>
      <c r="H137" s="65"/>
    </row>
    <row r="138" spans="1:8" x14ac:dyDescent="0.2">
      <c r="A138" s="88">
        <v>13014</v>
      </c>
      <c r="B138" s="65" t="s">
        <v>2257</v>
      </c>
      <c r="C138" s="65" t="s">
        <v>1429</v>
      </c>
      <c r="D138" s="65" t="s">
        <v>862</v>
      </c>
      <c r="E138" s="65" t="s">
        <v>889</v>
      </c>
      <c r="F138" s="66">
        <v>41967</v>
      </c>
      <c r="G138" s="65"/>
      <c r="H138" s="65"/>
    </row>
    <row r="139" spans="1:8" x14ac:dyDescent="0.2">
      <c r="A139" s="88">
        <v>13114</v>
      </c>
      <c r="B139" s="65" t="s">
        <v>2258</v>
      </c>
      <c r="C139" s="65" t="s">
        <v>1138</v>
      </c>
      <c r="D139" s="65" t="s">
        <v>1198</v>
      </c>
      <c r="E139" s="65" t="s">
        <v>720</v>
      </c>
      <c r="F139" s="66">
        <v>41969</v>
      </c>
      <c r="G139" s="65"/>
      <c r="H139" s="65"/>
    </row>
    <row r="140" spans="1:8" x14ac:dyDescent="0.2">
      <c r="A140" s="88">
        <v>13214</v>
      </c>
      <c r="B140" s="65" t="s">
        <v>2259</v>
      </c>
      <c r="C140" s="65" t="s">
        <v>1460</v>
      </c>
      <c r="D140" s="65" t="s">
        <v>862</v>
      </c>
      <c r="E140" s="65" t="s">
        <v>487</v>
      </c>
      <c r="F140" s="66">
        <v>41970</v>
      </c>
      <c r="G140" s="65"/>
      <c r="H140" s="65"/>
    </row>
    <row r="141" spans="1:8" x14ac:dyDescent="0.2">
      <c r="A141" s="88">
        <v>13314</v>
      </c>
      <c r="B141" s="65" t="s">
        <v>2260</v>
      </c>
      <c r="C141" s="65" t="s">
        <v>854</v>
      </c>
      <c r="D141" s="65" t="s">
        <v>862</v>
      </c>
      <c r="E141" s="65" t="s">
        <v>814</v>
      </c>
      <c r="F141" s="66">
        <v>41975</v>
      </c>
      <c r="G141" s="65"/>
      <c r="H141" s="65"/>
    </row>
    <row r="142" spans="1:8" x14ac:dyDescent="0.2">
      <c r="A142" s="88">
        <v>13414</v>
      </c>
      <c r="B142" s="65" t="s">
        <v>2261</v>
      </c>
      <c r="C142" s="65" t="s">
        <v>847</v>
      </c>
      <c r="D142" s="65" t="s">
        <v>862</v>
      </c>
      <c r="E142" s="65" t="s">
        <v>829</v>
      </c>
      <c r="F142" s="66">
        <v>41976</v>
      </c>
      <c r="G142" s="65"/>
      <c r="H142" s="65"/>
    </row>
    <row r="143" spans="1:8" x14ac:dyDescent="0.2">
      <c r="A143" s="88">
        <v>13514</v>
      </c>
      <c r="B143" s="66" t="s">
        <v>2262</v>
      </c>
      <c r="C143" s="99" t="s">
        <v>2279</v>
      </c>
      <c r="D143" s="65" t="s">
        <v>2781</v>
      </c>
      <c r="E143" s="65" t="s">
        <v>569</v>
      </c>
      <c r="F143" s="66">
        <v>41976</v>
      </c>
      <c r="G143" s="65"/>
      <c r="H143" s="65"/>
    </row>
    <row r="144" spans="1:8" x14ac:dyDescent="0.2">
      <c r="A144" s="88">
        <v>13614</v>
      </c>
      <c r="B144" s="65" t="s">
        <v>2263</v>
      </c>
      <c r="C144" s="65" t="s">
        <v>1138</v>
      </c>
      <c r="D144" s="65" t="s">
        <v>1198</v>
      </c>
      <c r="E144" s="65" t="s">
        <v>720</v>
      </c>
      <c r="F144" s="66">
        <v>41977</v>
      </c>
      <c r="G144" s="65"/>
      <c r="H144" s="65"/>
    </row>
    <row r="145" spans="1:8" x14ac:dyDescent="0.2">
      <c r="A145" s="88">
        <v>13714</v>
      </c>
      <c r="B145" s="65" t="s">
        <v>2264</v>
      </c>
      <c r="C145" s="65" t="s">
        <v>1138</v>
      </c>
      <c r="D145" s="65" t="s">
        <v>1198</v>
      </c>
      <c r="E145" s="65" t="s">
        <v>720</v>
      </c>
      <c r="F145" s="66">
        <v>41977</v>
      </c>
      <c r="G145" s="65"/>
      <c r="H145" s="65"/>
    </row>
    <row r="146" spans="1:8" x14ac:dyDescent="0.2">
      <c r="A146" s="88">
        <v>13814</v>
      </c>
      <c r="B146" s="65" t="s">
        <v>2265</v>
      </c>
      <c r="C146" s="65" t="s">
        <v>843</v>
      </c>
      <c r="D146" s="65" t="s">
        <v>1198</v>
      </c>
      <c r="E146" s="65" t="s">
        <v>1183</v>
      </c>
      <c r="F146" s="66">
        <v>41977</v>
      </c>
      <c r="G146" s="65"/>
      <c r="H146" s="65"/>
    </row>
    <row r="147" spans="1:8" x14ac:dyDescent="0.2">
      <c r="A147" s="88">
        <v>13914</v>
      </c>
      <c r="B147" s="65" t="s">
        <v>2266</v>
      </c>
      <c r="C147" s="65" t="s">
        <v>1460</v>
      </c>
      <c r="D147" s="65" t="s">
        <v>862</v>
      </c>
      <c r="E147" s="65" t="s">
        <v>814</v>
      </c>
      <c r="F147" s="66">
        <v>41981</v>
      </c>
      <c r="G147" s="65"/>
      <c r="H147" s="65"/>
    </row>
    <row r="148" spans="1:8" x14ac:dyDescent="0.2">
      <c r="A148" s="88">
        <v>14014</v>
      </c>
      <c r="B148" s="63" t="s">
        <v>2267</v>
      </c>
      <c r="C148" s="65" t="s">
        <v>1460</v>
      </c>
      <c r="D148" s="65" t="s">
        <v>862</v>
      </c>
      <c r="E148" s="63" t="s">
        <v>816</v>
      </c>
      <c r="F148" s="66">
        <v>41981</v>
      </c>
    </row>
    <row r="149" spans="1:8" x14ac:dyDescent="0.2">
      <c r="A149" s="88">
        <v>14114</v>
      </c>
      <c r="B149" s="63" t="s">
        <v>2268</v>
      </c>
      <c r="C149" s="63" t="s">
        <v>1669</v>
      </c>
      <c r="D149" s="65" t="s">
        <v>862</v>
      </c>
      <c r="E149" s="63" t="s">
        <v>684</v>
      </c>
      <c r="F149" s="66">
        <v>41981</v>
      </c>
    </row>
    <row r="150" spans="1:8" x14ac:dyDescent="0.2">
      <c r="A150" s="88">
        <v>14214</v>
      </c>
      <c r="B150" s="63" t="s">
        <v>2269</v>
      </c>
      <c r="C150" s="63" t="s">
        <v>843</v>
      </c>
      <c r="D150" s="65" t="s">
        <v>862</v>
      </c>
      <c r="E150" s="63" t="s">
        <v>697</v>
      </c>
      <c r="F150" s="62">
        <v>41983</v>
      </c>
    </row>
    <row r="151" spans="1:8" x14ac:dyDescent="0.2">
      <c r="A151" s="88">
        <v>14314</v>
      </c>
      <c r="B151" s="63" t="s">
        <v>2270</v>
      </c>
      <c r="C151" s="63" t="s">
        <v>2200</v>
      </c>
      <c r="D151" s="63" t="s">
        <v>863</v>
      </c>
      <c r="E151" s="63" t="s">
        <v>795</v>
      </c>
      <c r="F151" s="62">
        <v>41983</v>
      </c>
    </row>
    <row r="152" spans="1:8" x14ac:dyDescent="0.2">
      <c r="A152" s="88">
        <v>14414</v>
      </c>
      <c r="B152" s="63" t="s">
        <v>2271</v>
      </c>
      <c r="C152" s="63" t="s">
        <v>2200</v>
      </c>
      <c r="D152" s="63" t="s">
        <v>863</v>
      </c>
      <c r="E152" s="63" t="s">
        <v>795</v>
      </c>
      <c r="F152" s="62">
        <v>41983</v>
      </c>
    </row>
    <row r="153" spans="1:8" x14ac:dyDescent="0.2">
      <c r="A153" s="88">
        <v>14514</v>
      </c>
      <c r="B153" s="1" t="s">
        <v>2276</v>
      </c>
      <c r="C153" s="65" t="s">
        <v>2277</v>
      </c>
      <c r="D153" s="65" t="s">
        <v>1198</v>
      </c>
      <c r="E153" s="63" t="s">
        <v>2430</v>
      </c>
      <c r="F153" s="62">
        <v>41984</v>
      </c>
    </row>
    <row r="154" spans="1:8" x14ac:dyDescent="0.2">
      <c r="A154" s="88">
        <v>14614</v>
      </c>
      <c r="B154" s="63" t="s">
        <v>2272</v>
      </c>
      <c r="C154" s="1" t="s">
        <v>854</v>
      </c>
      <c r="D154" s="65" t="s">
        <v>862</v>
      </c>
      <c r="E154" s="63" t="s">
        <v>1189</v>
      </c>
      <c r="F154" s="62">
        <v>41984</v>
      </c>
    </row>
    <row r="155" spans="1:8" x14ac:dyDescent="0.2">
      <c r="A155" s="88">
        <v>14714</v>
      </c>
      <c r="B155" s="63" t="s">
        <v>2273</v>
      </c>
      <c r="C155" s="1" t="s">
        <v>843</v>
      </c>
      <c r="D155" s="65" t="s">
        <v>862</v>
      </c>
      <c r="E155" s="63" t="s">
        <v>1194</v>
      </c>
      <c r="F155" s="62">
        <v>41985</v>
      </c>
    </row>
    <row r="156" spans="1:8" x14ac:dyDescent="0.2">
      <c r="A156" s="88">
        <v>14814</v>
      </c>
      <c r="B156" s="63" t="s">
        <v>2274</v>
      </c>
      <c r="C156" s="1" t="s">
        <v>731</v>
      </c>
      <c r="D156" s="65" t="s">
        <v>1198</v>
      </c>
      <c r="E156" s="63" t="s">
        <v>1213</v>
      </c>
      <c r="F156" s="62">
        <v>41990</v>
      </c>
    </row>
    <row r="157" spans="1:8" x14ac:dyDescent="0.2">
      <c r="A157" s="88">
        <v>14914</v>
      </c>
      <c r="B157" s="63" t="s">
        <v>2275</v>
      </c>
      <c r="C157" s="63" t="s">
        <v>1666</v>
      </c>
      <c r="D157" s="65" t="s">
        <v>862</v>
      </c>
      <c r="E157" s="63" t="s">
        <v>1189</v>
      </c>
      <c r="F157" s="62">
        <v>41999</v>
      </c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  <row r="65536" spans="6:6" x14ac:dyDescent="0.2">
      <c r="F65536" s="90"/>
    </row>
  </sheetData>
  <autoFilter ref="C8:F157"/>
  <mergeCells count="9">
    <mergeCell ref="A6:A7"/>
    <mergeCell ref="D6:F6"/>
    <mergeCell ref="B7:C7"/>
    <mergeCell ref="E7:F7"/>
    <mergeCell ref="B17:F17"/>
    <mergeCell ref="B1:E1"/>
    <mergeCell ref="B2:E2"/>
    <mergeCell ref="B3:E3"/>
    <mergeCell ref="B4:E4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43" workbookViewId="0">
      <selection activeCell="D107" sqref="D107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263" t="s">
        <v>833</v>
      </c>
      <c r="C1" s="263"/>
      <c r="D1" s="263"/>
      <c r="E1" s="263"/>
      <c r="F1" s="10"/>
      <c r="G1" s="10"/>
      <c r="H1" s="5"/>
    </row>
    <row r="2" spans="1:9" ht="15" x14ac:dyDescent="0.25">
      <c r="A2" s="1"/>
      <c r="B2" s="263" t="s">
        <v>834</v>
      </c>
      <c r="C2" s="263"/>
      <c r="D2" s="263"/>
      <c r="E2" s="263"/>
      <c r="F2" s="10"/>
      <c r="G2" s="10"/>
      <c r="H2" s="6"/>
    </row>
    <row r="3" spans="1:9" ht="15" x14ac:dyDescent="0.25">
      <c r="A3" s="1"/>
      <c r="B3" s="263" t="s">
        <v>835</v>
      </c>
      <c r="C3" s="263"/>
      <c r="D3" s="263"/>
      <c r="E3" s="263"/>
      <c r="F3" s="10"/>
      <c r="G3" s="10"/>
      <c r="H3" s="7"/>
    </row>
    <row r="4" spans="1:9" x14ac:dyDescent="0.2">
      <c r="A4" s="1"/>
      <c r="B4" s="263" t="s">
        <v>2495</v>
      </c>
      <c r="C4" s="263"/>
      <c r="D4" s="263"/>
      <c r="E4" s="263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94" t="s">
        <v>1027</v>
      </c>
      <c r="B6" s="27" t="s">
        <v>1028</v>
      </c>
      <c r="C6" s="27" t="s">
        <v>1029</v>
      </c>
      <c r="D6" s="296" t="s">
        <v>1030</v>
      </c>
      <c r="E6" s="296"/>
      <c r="F6" s="297"/>
    </row>
    <row r="7" spans="1:9" ht="13.5" thickBot="1" x14ac:dyDescent="0.25">
      <c r="A7" s="295"/>
      <c r="B7" s="298" t="s">
        <v>1204</v>
      </c>
      <c r="C7" s="296"/>
      <c r="D7" s="27" t="s">
        <v>1199</v>
      </c>
      <c r="E7" s="299" t="s">
        <v>250</v>
      </c>
      <c r="F7" s="300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113</v>
      </c>
      <c r="B9" s="1" t="s">
        <v>268</v>
      </c>
      <c r="C9" s="1" t="s">
        <v>1138</v>
      </c>
      <c r="D9" s="1" t="s">
        <v>862</v>
      </c>
      <c r="E9" s="1" t="s">
        <v>1720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862</v>
      </c>
      <c r="E10" s="1" t="s">
        <v>814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862</v>
      </c>
      <c r="E11" s="1" t="s">
        <v>684</v>
      </c>
      <c r="F11" s="3">
        <v>41284</v>
      </c>
      <c r="H11" s="107" t="s">
        <v>1203</v>
      </c>
      <c r="I11" s="107">
        <f>COUNTIF($D$9:$D$5003,"PTE")</f>
        <v>45</v>
      </c>
    </row>
    <row r="12" spans="1:9" ht="13.5" thickBot="1" x14ac:dyDescent="0.25">
      <c r="A12" s="2">
        <v>413</v>
      </c>
      <c r="B12" s="63" t="s">
        <v>1887</v>
      </c>
      <c r="C12" s="1" t="s">
        <v>1695</v>
      </c>
      <c r="D12" s="1" t="s">
        <v>1198</v>
      </c>
      <c r="E12" s="1" t="s">
        <v>1188</v>
      </c>
      <c r="F12" s="3">
        <v>41285</v>
      </c>
      <c r="H12" s="107" t="s">
        <v>1202</v>
      </c>
      <c r="I12" s="107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1138</v>
      </c>
      <c r="D13" s="1" t="s">
        <v>863</v>
      </c>
      <c r="E13" s="1" t="s">
        <v>633</v>
      </c>
      <c r="F13" s="3">
        <v>41291</v>
      </c>
      <c r="H13" s="107" t="s">
        <v>1201</v>
      </c>
      <c r="I13" s="107">
        <f>COUNTIF($D$9:$D$5003,"PF")</f>
        <v>23</v>
      </c>
    </row>
    <row r="14" spans="1:9" ht="13.5" thickBot="1" x14ac:dyDescent="0.25">
      <c r="A14" s="67">
        <v>613</v>
      </c>
      <c r="B14" s="70" t="s">
        <v>273</v>
      </c>
      <c r="C14" s="68" t="s">
        <v>724</v>
      </c>
      <c r="D14" s="70" t="s">
        <v>2361</v>
      </c>
      <c r="E14" s="70" t="s">
        <v>274</v>
      </c>
      <c r="F14" s="72">
        <v>41292</v>
      </c>
      <c r="H14" s="107" t="s">
        <v>1200</v>
      </c>
      <c r="I14" s="107">
        <f>COUNTIF($D$9:$D$5003,"PF/PTE")</f>
        <v>28</v>
      </c>
    </row>
    <row r="15" spans="1:9" ht="13.5" thickBot="1" x14ac:dyDescent="0.25">
      <c r="A15" s="67">
        <v>713</v>
      </c>
      <c r="B15" s="70" t="s">
        <v>275</v>
      </c>
      <c r="C15" s="70" t="s">
        <v>251</v>
      </c>
      <c r="D15" s="70" t="s">
        <v>2361</v>
      </c>
      <c r="E15" s="70" t="s">
        <v>276</v>
      </c>
      <c r="F15" s="72">
        <v>41292</v>
      </c>
      <c r="H15" s="107" t="s">
        <v>1199</v>
      </c>
      <c r="I15" s="107">
        <f>COUNTIF($D$9:$D$5003,"Pré-Mistura")</f>
        <v>0</v>
      </c>
    </row>
    <row r="16" spans="1:9" ht="13.5" thickBot="1" x14ac:dyDescent="0.25">
      <c r="A16" s="2">
        <v>813</v>
      </c>
      <c r="B16" s="63" t="s">
        <v>277</v>
      </c>
      <c r="C16" s="63" t="s">
        <v>278</v>
      </c>
      <c r="D16" s="63" t="s">
        <v>862</v>
      </c>
      <c r="E16" s="63" t="s">
        <v>1720</v>
      </c>
      <c r="F16" s="3">
        <v>41292</v>
      </c>
      <c r="H16" s="107" t="s">
        <v>254</v>
      </c>
      <c r="I16" s="107">
        <f>COUNTIF($D$9:$D$5003,"Biológicos")</f>
        <v>5</v>
      </c>
    </row>
    <row r="17" spans="1:9" ht="13.5" thickBot="1" x14ac:dyDescent="0.25">
      <c r="A17" s="2">
        <v>913</v>
      </c>
      <c r="B17" s="63" t="s">
        <v>279</v>
      </c>
      <c r="C17" s="63" t="s">
        <v>848</v>
      </c>
      <c r="D17" s="63" t="s">
        <v>862</v>
      </c>
      <c r="E17" s="63" t="s">
        <v>240</v>
      </c>
      <c r="F17" s="3">
        <v>41292</v>
      </c>
      <c r="H17" s="106" t="s">
        <v>2781</v>
      </c>
      <c r="I17" s="106">
        <f>COUNTIF($D$9:$D$5003,"Extrato")</f>
        <v>1</v>
      </c>
    </row>
    <row r="18" spans="1:9" ht="13.5" thickBot="1" x14ac:dyDescent="0.25">
      <c r="A18" s="2">
        <v>1013</v>
      </c>
      <c r="B18" s="63" t="s">
        <v>280</v>
      </c>
      <c r="C18" s="63" t="s">
        <v>281</v>
      </c>
      <c r="D18" s="63" t="s">
        <v>863</v>
      </c>
      <c r="E18" s="63" t="s">
        <v>878</v>
      </c>
      <c r="F18" s="3">
        <v>41302</v>
      </c>
      <c r="H18" s="107" t="s">
        <v>2361</v>
      </c>
      <c r="I18" s="107">
        <f>COUNTIF($D$9:$D$5003,"Biológicos/Org")</f>
        <v>5</v>
      </c>
    </row>
    <row r="19" spans="1:9" ht="13.5" thickBot="1" x14ac:dyDescent="0.25">
      <c r="A19" s="67">
        <v>1113</v>
      </c>
      <c r="B19" s="70" t="s">
        <v>282</v>
      </c>
      <c r="C19" s="70" t="s">
        <v>251</v>
      </c>
      <c r="D19" s="70" t="s">
        <v>2361</v>
      </c>
      <c r="E19" s="70" t="s">
        <v>283</v>
      </c>
      <c r="F19" s="72">
        <v>41303</v>
      </c>
    </row>
    <row r="20" spans="1:9" ht="13.5" thickBot="1" x14ac:dyDescent="0.25">
      <c r="A20" s="88">
        <v>1213</v>
      </c>
      <c r="B20" s="63" t="s">
        <v>284</v>
      </c>
      <c r="C20" s="63" t="s">
        <v>1138</v>
      </c>
      <c r="D20" s="63" t="s">
        <v>862</v>
      </c>
      <c r="E20" s="63" t="s">
        <v>720</v>
      </c>
      <c r="F20" s="3">
        <v>41311</v>
      </c>
      <c r="H20" s="58" t="s">
        <v>1205</v>
      </c>
      <c r="I20" s="59">
        <f>SUM(I11:I18)</f>
        <v>110</v>
      </c>
    </row>
    <row r="21" spans="1:9" x14ac:dyDescent="0.2">
      <c r="A21" s="88">
        <v>1313</v>
      </c>
      <c r="B21" s="63" t="s">
        <v>285</v>
      </c>
      <c r="C21" s="63" t="s">
        <v>1666</v>
      </c>
      <c r="D21" s="63" t="s">
        <v>1198</v>
      </c>
      <c r="E21" s="63" t="s">
        <v>1720</v>
      </c>
      <c r="F21" s="3">
        <v>41319</v>
      </c>
    </row>
    <row r="22" spans="1:9" x14ac:dyDescent="0.2">
      <c r="A22" s="88">
        <v>1413</v>
      </c>
      <c r="B22" s="63" t="s">
        <v>286</v>
      </c>
      <c r="C22" s="63" t="s">
        <v>270</v>
      </c>
      <c r="D22" s="63" t="s">
        <v>862</v>
      </c>
      <c r="E22" s="63" t="s">
        <v>829</v>
      </c>
      <c r="F22" s="3">
        <v>41320</v>
      </c>
    </row>
    <row r="23" spans="1:9" x14ac:dyDescent="0.2">
      <c r="A23" s="88">
        <v>1513</v>
      </c>
      <c r="B23" s="1" t="s">
        <v>287</v>
      </c>
      <c r="C23" s="1" t="s">
        <v>301</v>
      </c>
      <c r="D23" s="1" t="s">
        <v>1198</v>
      </c>
      <c r="E23" s="1" t="s">
        <v>710</v>
      </c>
      <c r="F23" s="3">
        <v>41331</v>
      </c>
    </row>
    <row r="24" spans="1:9" x14ac:dyDescent="0.2">
      <c r="A24" s="88">
        <v>1613</v>
      </c>
      <c r="B24" s="1" t="s">
        <v>288</v>
      </c>
      <c r="C24" s="1" t="s">
        <v>860</v>
      </c>
      <c r="D24" s="1" t="s">
        <v>1198</v>
      </c>
      <c r="E24" s="1" t="s">
        <v>296</v>
      </c>
      <c r="F24" s="3">
        <v>41331</v>
      </c>
    </row>
    <row r="25" spans="1:9" x14ac:dyDescent="0.2">
      <c r="A25" s="88">
        <v>1713</v>
      </c>
      <c r="B25" s="1" t="s">
        <v>289</v>
      </c>
      <c r="C25" s="1" t="s">
        <v>1146</v>
      </c>
      <c r="D25" s="1" t="s">
        <v>862</v>
      </c>
      <c r="E25" s="1" t="s">
        <v>814</v>
      </c>
      <c r="F25" s="3">
        <v>41340</v>
      </c>
    </row>
    <row r="26" spans="1:9" x14ac:dyDescent="0.2">
      <c r="A26" s="88">
        <v>1813</v>
      </c>
      <c r="B26" s="1" t="s">
        <v>290</v>
      </c>
      <c r="C26" s="1" t="s">
        <v>1146</v>
      </c>
      <c r="D26" s="1" t="s">
        <v>862</v>
      </c>
      <c r="E26" s="1" t="s">
        <v>718</v>
      </c>
      <c r="F26" s="3">
        <v>41340</v>
      </c>
    </row>
    <row r="27" spans="1:9" x14ac:dyDescent="0.2">
      <c r="A27" s="88">
        <v>1913</v>
      </c>
      <c r="B27" s="1" t="s">
        <v>291</v>
      </c>
      <c r="C27" s="1" t="s">
        <v>1146</v>
      </c>
      <c r="D27" s="1" t="s">
        <v>862</v>
      </c>
      <c r="E27" s="1" t="s">
        <v>889</v>
      </c>
      <c r="F27" s="3">
        <v>41340</v>
      </c>
    </row>
    <row r="28" spans="1:9" x14ac:dyDescent="0.2">
      <c r="A28" s="88">
        <v>2013</v>
      </c>
      <c r="B28" s="1" t="s">
        <v>292</v>
      </c>
      <c r="C28" s="63" t="s">
        <v>848</v>
      </c>
      <c r="D28" s="1" t="s">
        <v>1198</v>
      </c>
      <c r="E28" s="1" t="s">
        <v>831</v>
      </c>
      <c r="F28" s="3">
        <v>41341</v>
      </c>
    </row>
    <row r="29" spans="1:9" x14ac:dyDescent="0.2">
      <c r="A29" s="88">
        <v>2113</v>
      </c>
      <c r="B29" s="1" t="s">
        <v>293</v>
      </c>
      <c r="C29" s="1" t="s">
        <v>773</v>
      </c>
      <c r="D29" s="1" t="s">
        <v>863</v>
      </c>
      <c r="E29" s="1" t="s">
        <v>812</v>
      </c>
      <c r="F29" s="3">
        <v>41344</v>
      </c>
    </row>
    <row r="30" spans="1:9" x14ac:dyDescent="0.2">
      <c r="A30" s="88">
        <v>2213</v>
      </c>
      <c r="B30" s="63" t="s">
        <v>294</v>
      </c>
      <c r="C30" s="63" t="s">
        <v>298</v>
      </c>
      <c r="D30" s="63" t="s">
        <v>863</v>
      </c>
      <c r="E30" s="1" t="s">
        <v>1721</v>
      </c>
      <c r="F30" s="3">
        <v>41355</v>
      </c>
    </row>
    <row r="31" spans="1:9" x14ac:dyDescent="0.2">
      <c r="A31" s="88">
        <v>2313</v>
      </c>
      <c r="B31" s="63" t="s">
        <v>1770</v>
      </c>
      <c r="C31" s="1" t="s">
        <v>299</v>
      </c>
      <c r="D31" s="1" t="s">
        <v>863</v>
      </c>
      <c r="E31" s="1" t="s">
        <v>297</v>
      </c>
      <c r="F31" s="3">
        <v>41355</v>
      </c>
    </row>
    <row r="32" spans="1:9" x14ac:dyDescent="0.2">
      <c r="A32" s="88">
        <v>2413</v>
      </c>
      <c r="B32" s="1" t="s">
        <v>295</v>
      </c>
      <c r="C32" s="1" t="s">
        <v>300</v>
      </c>
      <c r="D32" s="1" t="s">
        <v>863</v>
      </c>
      <c r="E32" s="1" t="s">
        <v>1722</v>
      </c>
      <c r="F32" s="3">
        <v>41359</v>
      </c>
    </row>
    <row r="33" spans="1:6" x14ac:dyDescent="0.2">
      <c r="A33" s="88">
        <v>2513</v>
      </c>
      <c r="B33" s="63" t="s">
        <v>1771</v>
      </c>
      <c r="C33" s="63" t="s">
        <v>1769</v>
      </c>
      <c r="D33" s="63" t="s">
        <v>862</v>
      </c>
      <c r="E33" s="1" t="s">
        <v>720</v>
      </c>
      <c r="F33" s="62">
        <v>41366</v>
      </c>
    </row>
    <row r="34" spans="1:6" x14ac:dyDescent="0.2">
      <c r="A34" s="88">
        <v>2613</v>
      </c>
      <c r="B34" s="63" t="s">
        <v>1772</v>
      </c>
      <c r="C34" s="63" t="s">
        <v>1785</v>
      </c>
      <c r="D34" s="63" t="s">
        <v>1026</v>
      </c>
      <c r="E34" s="21" t="s">
        <v>797</v>
      </c>
      <c r="F34" s="62">
        <v>41381</v>
      </c>
    </row>
    <row r="35" spans="1:6" x14ac:dyDescent="0.2">
      <c r="A35" s="88">
        <v>2713</v>
      </c>
      <c r="B35" s="63" t="s">
        <v>1773</v>
      </c>
      <c r="C35" s="63" t="s">
        <v>1786</v>
      </c>
      <c r="D35" s="63" t="s">
        <v>862</v>
      </c>
      <c r="E35" s="1" t="s">
        <v>675</v>
      </c>
      <c r="F35" s="62">
        <v>41381</v>
      </c>
    </row>
    <row r="36" spans="1:6" x14ac:dyDescent="0.2">
      <c r="A36" s="88">
        <v>2813</v>
      </c>
      <c r="B36" s="63" t="s">
        <v>1774</v>
      </c>
      <c r="C36" s="63" t="s">
        <v>1146</v>
      </c>
      <c r="D36" s="63" t="s">
        <v>862</v>
      </c>
      <c r="E36" s="1" t="s">
        <v>829</v>
      </c>
      <c r="F36" s="62">
        <v>41382</v>
      </c>
    </row>
    <row r="37" spans="1:6" x14ac:dyDescent="0.2">
      <c r="A37" s="88">
        <v>2913</v>
      </c>
      <c r="B37" s="63" t="s">
        <v>1775</v>
      </c>
      <c r="C37" s="63" t="s">
        <v>1138</v>
      </c>
      <c r="D37" s="63" t="s">
        <v>1198</v>
      </c>
      <c r="E37" s="1" t="s">
        <v>829</v>
      </c>
      <c r="F37" s="62">
        <v>41383</v>
      </c>
    </row>
    <row r="38" spans="1:6" x14ac:dyDescent="0.2">
      <c r="A38" s="88">
        <v>3013</v>
      </c>
      <c r="B38" s="63" t="s">
        <v>1787</v>
      </c>
      <c r="C38" s="63" t="s">
        <v>732</v>
      </c>
      <c r="D38" s="63" t="s">
        <v>863</v>
      </c>
      <c r="E38" s="1" t="s">
        <v>1721</v>
      </c>
      <c r="F38" s="62">
        <v>41383</v>
      </c>
    </row>
    <row r="39" spans="1:6" x14ac:dyDescent="0.2">
      <c r="A39" s="88">
        <v>3113</v>
      </c>
      <c r="B39" s="63" t="s">
        <v>1776</v>
      </c>
      <c r="C39" s="1" t="s">
        <v>1788</v>
      </c>
      <c r="D39" s="63" t="s">
        <v>863</v>
      </c>
      <c r="E39" s="1" t="s">
        <v>797</v>
      </c>
      <c r="F39" s="62">
        <v>41383</v>
      </c>
    </row>
    <row r="40" spans="1:6" x14ac:dyDescent="0.2">
      <c r="A40" s="88">
        <v>3213</v>
      </c>
      <c r="B40" s="1" t="s">
        <v>303</v>
      </c>
      <c r="C40" s="63" t="s">
        <v>848</v>
      </c>
      <c r="D40" s="63" t="s">
        <v>1198</v>
      </c>
      <c r="E40" s="63" t="s">
        <v>1794</v>
      </c>
      <c r="F40" s="62">
        <v>41386</v>
      </c>
    </row>
    <row r="41" spans="1:6" x14ac:dyDescent="0.2">
      <c r="A41" s="88">
        <v>3313</v>
      </c>
      <c r="B41" s="63" t="s">
        <v>2435</v>
      </c>
      <c r="C41" s="1" t="s">
        <v>1789</v>
      </c>
      <c r="D41" s="63" t="s">
        <v>862</v>
      </c>
      <c r="E41" s="1" t="s">
        <v>2430</v>
      </c>
      <c r="F41" s="62">
        <v>41386</v>
      </c>
    </row>
    <row r="42" spans="1:6" x14ac:dyDescent="0.2">
      <c r="A42" s="88">
        <v>3413</v>
      </c>
      <c r="B42" s="1" t="s">
        <v>302</v>
      </c>
      <c r="C42" s="63" t="s">
        <v>1785</v>
      </c>
      <c r="D42" s="63" t="s">
        <v>863</v>
      </c>
      <c r="E42" s="1" t="s">
        <v>797</v>
      </c>
      <c r="F42" s="62">
        <v>41386</v>
      </c>
    </row>
    <row r="43" spans="1:6" x14ac:dyDescent="0.2">
      <c r="A43" s="88">
        <v>3513</v>
      </c>
      <c r="B43" s="1" t="s">
        <v>304</v>
      </c>
      <c r="C43" s="63" t="s">
        <v>840</v>
      </c>
      <c r="D43" s="63" t="s">
        <v>863</v>
      </c>
      <c r="E43" s="1" t="s">
        <v>797</v>
      </c>
      <c r="F43" s="62">
        <v>41387</v>
      </c>
    </row>
    <row r="44" spans="1:6" x14ac:dyDescent="0.2">
      <c r="A44" s="88">
        <v>3613</v>
      </c>
      <c r="B44" s="1" t="s">
        <v>305</v>
      </c>
      <c r="C44" s="63" t="s">
        <v>1790</v>
      </c>
      <c r="D44" s="63" t="s">
        <v>1198</v>
      </c>
      <c r="E44" s="1" t="s">
        <v>1728</v>
      </c>
      <c r="F44" s="62">
        <v>41390</v>
      </c>
    </row>
    <row r="45" spans="1:6" x14ac:dyDescent="0.2">
      <c r="A45" s="88">
        <v>3713</v>
      </c>
      <c r="B45" s="63" t="s">
        <v>1777</v>
      </c>
      <c r="C45" s="63" t="s">
        <v>839</v>
      </c>
      <c r="D45" s="63" t="s">
        <v>862</v>
      </c>
      <c r="E45" s="63" t="s">
        <v>554</v>
      </c>
      <c r="F45" s="62">
        <v>41390</v>
      </c>
    </row>
    <row r="46" spans="1:6" x14ac:dyDescent="0.2">
      <c r="A46" s="88">
        <v>3813</v>
      </c>
      <c r="B46" s="63" t="s">
        <v>1778</v>
      </c>
      <c r="C46" s="63" t="s">
        <v>1791</v>
      </c>
      <c r="D46" s="63" t="s">
        <v>1198</v>
      </c>
      <c r="E46" s="63" t="s">
        <v>710</v>
      </c>
      <c r="F46" s="62">
        <v>41393</v>
      </c>
    </row>
    <row r="47" spans="1:6" x14ac:dyDescent="0.2">
      <c r="A47" s="88">
        <v>3913</v>
      </c>
      <c r="B47" s="63" t="s">
        <v>1779</v>
      </c>
      <c r="C47" s="63" t="s">
        <v>1138</v>
      </c>
      <c r="D47" s="63" t="s">
        <v>862</v>
      </c>
      <c r="E47" s="63" t="s">
        <v>1213</v>
      </c>
      <c r="F47" s="62">
        <v>41408</v>
      </c>
    </row>
    <row r="48" spans="1:6" x14ac:dyDescent="0.2">
      <c r="A48" s="88">
        <v>4013</v>
      </c>
      <c r="B48" s="63" t="s">
        <v>1780</v>
      </c>
      <c r="C48" s="63" t="s">
        <v>847</v>
      </c>
      <c r="D48" s="63" t="s">
        <v>862</v>
      </c>
      <c r="E48" s="63" t="s">
        <v>684</v>
      </c>
      <c r="F48" s="62">
        <v>41410</v>
      </c>
    </row>
    <row r="49" spans="1:6" x14ac:dyDescent="0.2">
      <c r="A49" s="88">
        <v>4113</v>
      </c>
      <c r="B49" s="63" t="s">
        <v>1781</v>
      </c>
      <c r="C49" s="63" t="s">
        <v>312</v>
      </c>
      <c r="D49" s="63" t="s">
        <v>862</v>
      </c>
      <c r="E49" s="63" t="s">
        <v>684</v>
      </c>
      <c r="F49" s="62">
        <v>41410</v>
      </c>
    </row>
    <row r="50" spans="1:6" x14ac:dyDescent="0.2">
      <c r="A50" s="88">
        <v>4213</v>
      </c>
      <c r="B50" s="63" t="s">
        <v>1782</v>
      </c>
      <c r="C50" s="63" t="s">
        <v>1792</v>
      </c>
      <c r="D50" s="63" t="s">
        <v>254</v>
      </c>
      <c r="E50" s="63" t="s">
        <v>1784</v>
      </c>
      <c r="F50" s="62">
        <v>41410</v>
      </c>
    </row>
    <row r="51" spans="1:6" x14ac:dyDescent="0.2">
      <c r="A51" s="88">
        <v>4313</v>
      </c>
      <c r="B51" s="63" t="s">
        <v>1783</v>
      </c>
      <c r="C51" s="63" t="s">
        <v>1793</v>
      </c>
      <c r="D51" s="63" t="s">
        <v>863</v>
      </c>
      <c r="E51" s="63" t="s">
        <v>1722</v>
      </c>
      <c r="F51" s="62">
        <v>41422</v>
      </c>
    </row>
    <row r="52" spans="1:6" x14ac:dyDescent="0.2">
      <c r="A52" s="88">
        <v>4413</v>
      </c>
      <c r="B52" s="63" t="s">
        <v>1795</v>
      </c>
      <c r="C52" s="63" t="s">
        <v>1796</v>
      </c>
      <c r="D52" s="63" t="s">
        <v>862</v>
      </c>
      <c r="E52" s="63" t="s">
        <v>1723</v>
      </c>
      <c r="F52" s="62">
        <v>41425</v>
      </c>
    </row>
    <row r="53" spans="1:6" x14ac:dyDescent="0.2">
      <c r="A53" s="88">
        <v>4513</v>
      </c>
      <c r="B53" s="63" t="s">
        <v>1797</v>
      </c>
      <c r="C53" s="63" t="s">
        <v>1666</v>
      </c>
      <c r="D53" s="63" t="s">
        <v>862</v>
      </c>
      <c r="E53" s="63" t="s">
        <v>831</v>
      </c>
      <c r="F53" s="62">
        <v>41425</v>
      </c>
    </row>
    <row r="54" spans="1:6" x14ac:dyDescent="0.2">
      <c r="A54" s="88">
        <v>4613</v>
      </c>
      <c r="B54" s="63" t="s">
        <v>1798</v>
      </c>
      <c r="C54" s="63" t="s">
        <v>1138</v>
      </c>
      <c r="D54" s="63" t="s">
        <v>1198</v>
      </c>
      <c r="E54" s="63" t="s">
        <v>829</v>
      </c>
      <c r="F54" s="62">
        <v>41429</v>
      </c>
    </row>
    <row r="55" spans="1:6" x14ac:dyDescent="0.2">
      <c r="A55" s="88">
        <v>4713</v>
      </c>
      <c r="B55" s="63" t="s">
        <v>1799</v>
      </c>
      <c r="C55" s="63" t="s">
        <v>1179</v>
      </c>
      <c r="D55" s="63" t="s">
        <v>1198</v>
      </c>
      <c r="E55" s="63" t="s">
        <v>814</v>
      </c>
      <c r="F55" s="62">
        <v>41429</v>
      </c>
    </row>
    <row r="56" spans="1:6" x14ac:dyDescent="0.2">
      <c r="A56" s="88">
        <v>4813</v>
      </c>
      <c r="B56" s="63" t="s">
        <v>1800</v>
      </c>
      <c r="C56" s="63" t="s">
        <v>690</v>
      </c>
      <c r="D56" s="63" t="s">
        <v>1198</v>
      </c>
      <c r="E56" s="63" t="s">
        <v>1801</v>
      </c>
      <c r="F56" s="62">
        <v>41431</v>
      </c>
    </row>
    <row r="57" spans="1:6" x14ac:dyDescent="0.2">
      <c r="A57" s="88">
        <v>4913</v>
      </c>
      <c r="B57" s="63" t="s">
        <v>1802</v>
      </c>
      <c r="C57" s="63" t="s">
        <v>690</v>
      </c>
      <c r="D57" s="63" t="s">
        <v>1198</v>
      </c>
      <c r="E57" s="63" t="s">
        <v>1801</v>
      </c>
      <c r="F57" s="62">
        <v>41449</v>
      </c>
    </row>
    <row r="58" spans="1:6" x14ac:dyDescent="0.2">
      <c r="A58" s="88">
        <v>5013</v>
      </c>
      <c r="B58" s="63" t="s">
        <v>1803</v>
      </c>
      <c r="C58" s="63" t="s">
        <v>839</v>
      </c>
      <c r="D58" s="63" t="s">
        <v>862</v>
      </c>
      <c r="E58" s="63" t="s">
        <v>552</v>
      </c>
      <c r="F58" s="62">
        <v>41449</v>
      </c>
    </row>
    <row r="59" spans="1:6" x14ac:dyDescent="0.2">
      <c r="A59" s="88">
        <v>5113</v>
      </c>
      <c r="B59" s="63" t="s">
        <v>1804</v>
      </c>
      <c r="C59" s="63" t="s">
        <v>1138</v>
      </c>
      <c r="D59" s="63" t="s">
        <v>862</v>
      </c>
      <c r="E59" s="63" t="s">
        <v>697</v>
      </c>
      <c r="F59" s="62">
        <v>41451</v>
      </c>
    </row>
    <row r="60" spans="1:6" x14ac:dyDescent="0.2">
      <c r="A60" s="88">
        <v>5213</v>
      </c>
      <c r="B60" s="63" t="s">
        <v>1807</v>
      </c>
      <c r="C60" s="63" t="s">
        <v>1786</v>
      </c>
      <c r="D60" s="63" t="s">
        <v>862</v>
      </c>
      <c r="E60" s="63" t="s">
        <v>740</v>
      </c>
      <c r="F60" s="62">
        <v>41451</v>
      </c>
    </row>
    <row r="61" spans="1:6" x14ac:dyDescent="0.2">
      <c r="A61" s="88">
        <v>5313</v>
      </c>
      <c r="B61" s="63" t="s">
        <v>1805</v>
      </c>
      <c r="C61" s="63" t="s">
        <v>1806</v>
      </c>
      <c r="D61" s="63" t="s">
        <v>863</v>
      </c>
      <c r="E61" s="63" t="s">
        <v>1722</v>
      </c>
      <c r="F61" s="62">
        <v>41453</v>
      </c>
    </row>
    <row r="62" spans="1:6" x14ac:dyDescent="0.2">
      <c r="A62" s="88">
        <v>5413</v>
      </c>
      <c r="B62" s="63" t="s">
        <v>1808</v>
      </c>
      <c r="C62" s="63" t="s">
        <v>146</v>
      </c>
      <c r="D62" s="63" t="s">
        <v>862</v>
      </c>
      <c r="E62" s="63" t="s">
        <v>1213</v>
      </c>
      <c r="F62" s="62">
        <v>41453</v>
      </c>
    </row>
    <row r="63" spans="1:6" x14ac:dyDescent="0.2">
      <c r="A63" s="88">
        <v>5513</v>
      </c>
      <c r="B63" s="63" t="s">
        <v>1809</v>
      </c>
      <c r="C63" s="63" t="s">
        <v>1429</v>
      </c>
      <c r="D63" s="63" t="s">
        <v>862</v>
      </c>
      <c r="E63" s="63" t="s">
        <v>814</v>
      </c>
      <c r="F63" s="62">
        <v>41453</v>
      </c>
    </row>
    <row r="64" spans="1:6" x14ac:dyDescent="0.2">
      <c r="A64" s="88">
        <v>5613</v>
      </c>
      <c r="B64" s="63" t="s">
        <v>1810</v>
      </c>
      <c r="C64" s="63" t="s">
        <v>1179</v>
      </c>
      <c r="D64" s="63" t="s">
        <v>862</v>
      </c>
      <c r="E64" s="63" t="s">
        <v>1189</v>
      </c>
      <c r="F64" s="62">
        <v>41456</v>
      </c>
    </row>
    <row r="65" spans="1:6" x14ac:dyDescent="0.2">
      <c r="A65" s="88">
        <v>5713</v>
      </c>
      <c r="B65" s="63" t="s">
        <v>1811</v>
      </c>
      <c r="C65" s="1" t="s">
        <v>1812</v>
      </c>
      <c r="D65" s="63" t="s">
        <v>254</v>
      </c>
      <c r="E65" s="63" t="s">
        <v>512</v>
      </c>
      <c r="F65" s="62">
        <v>41456</v>
      </c>
    </row>
    <row r="66" spans="1:6" x14ac:dyDescent="0.2">
      <c r="A66" s="88">
        <v>5813</v>
      </c>
      <c r="B66" s="63" t="s">
        <v>1813</v>
      </c>
      <c r="C66" s="63" t="s">
        <v>1814</v>
      </c>
      <c r="D66" s="63" t="s">
        <v>1198</v>
      </c>
      <c r="E66" s="63" t="s">
        <v>1716</v>
      </c>
      <c r="F66" s="62">
        <v>41456</v>
      </c>
    </row>
    <row r="67" spans="1:6" x14ac:dyDescent="0.2">
      <c r="A67" s="88">
        <v>5913</v>
      </c>
      <c r="B67" s="63" t="s">
        <v>1815</v>
      </c>
      <c r="C67" s="63" t="s">
        <v>113</v>
      </c>
      <c r="D67" s="63" t="s">
        <v>862</v>
      </c>
      <c r="E67" s="63" t="s">
        <v>831</v>
      </c>
      <c r="F67" s="62">
        <v>41456</v>
      </c>
    </row>
    <row r="68" spans="1:6" x14ac:dyDescent="0.2">
      <c r="A68" s="88">
        <v>6013</v>
      </c>
      <c r="B68" s="63" t="s">
        <v>1816</v>
      </c>
      <c r="C68" s="63" t="s">
        <v>1817</v>
      </c>
      <c r="D68" s="63" t="s">
        <v>862</v>
      </c>
      <c r="E68" s="63" t="s">
        <v>1189</v>
      </c>
      <c r="F68" s="62">
        <v>41457</v>
      </c>
    </row>
    <row r="69" spans="1:6" x14ac:dyDescent="0.2">
      <c r="A69" s="88">
        <v>6113</v>
      </c>
      <c r="B69" s="63" t="s">
        <v>1818</v>
      </c>
      <c r="C69" s="63" t="s">
        <v>1817</v>
      </c>
      <c r="D69" s="63" t="s">
        <v>862</v>
      </c>
      <c r="E69" s="63" t="s">
        <v>684</v>
      </c>
      <c r="F69" s="62">
        <v>41457</v>
      </c>
    </row>
    <row r="70" spans="1:6" x14ac:dyDescent="0.2">
      <c r="A70" s="88">
        <v>6213</v>
      </c>
      <c r="B70" s="63" t="s">
        <v>1819</v>
      </c>
      <c r="C70" s="63" t="s">
        <v>758</v>
      </c>
      <c r="D70" s="63" t="s">
        <v>863</v>
      </c>
      <c r="E70" s="63" t="s">
        <v>878</v>
      </c>
      <c r="F70" s="62">
        <v>41460</v>
      </c>
    </row>
    <row r="71" spans="1:6" x14ac:dyDescent="0.2">
      <c r="A71" s="88">
        <v>6313</v>
      </c>
      <c r="B71" s="63" t="s">
        <v>1820</v>
      </c>
      <c r="C71" s="63" t="s">
        <v>1454</v>
      </c>
      <c r="D71" s="63" t="s">
        <v>863</v>
      </c>
      <c r="E71" s="63" t="s">
        <v>569</v>
      </c>
      <c r="F71" s="62">
        <v>41467</v>
      </c>
    </row>
    <row r="72" spans="1:6" x14ac:dyDescent="0.2">
      <c r="A72" s="88">
        <v>6413</v>
      </c>
      <c r="B72" s="63" t="s">
        <v>1821</v>
      </c>
      <c r="C72" s="63" t="s">
        <v>839</v>
      </c>
      <c r="D72" s="63" t="s">
        <v>1198</v>
      </c>
      <c r="E72" s="63" t="s">
        <v>1728</v>
      </c>
      <c r="F72" s="62">
        <v>41473</v>
      </c>
    </row>
    <row r="73" spans="1:6" x14ac:dyDescent="0.2">
      <c r="A73" s="88">
        <v>6513</v>
      </c>
      <c r="B73" s="63" t="s">
        <v>1822</v>
      </c>
      <c r="C73" s="63" t="s">
        <v>1139</v>
      </c>
      <c r="D73" s="63" t="s">
        <v>1198</v>
      </c>
      <c r="E73" s="63" t="s">
        <v>877</v>
      </c>
      <c r="F73" s="62">
        <v>41473</v>
      </c>
    </row>
    <row r="74" spans="1:6" x14ac:dyDescent="0.2">
      <c r="A74" s="88">
        <v>6613</v>
      </c>
      <c r="B74" s="63" t="s">
        <v>1823</v>
      </c>
      <c r="C74" s="63" t="s">
        <v>1179</v>
      </c>
      <c r="D74" s="63" t="s">
        <v>1198</v>
      </c>
      <c r="E74" s="63" t="s">
        <v>1213</v>
      </c>
      <c r="F74" s="62">
        <v>41477</v>
      </c>
    </row>
    <row r="75" spans="1:6" x14ac:dyDescent="0.2">
      <c r="A75" s="2">
        <v>6713</v>
      </c>
      <c r="B75" s="63" t="s">
        <v>1824</v>
      </c>
      <c r="C75" s="63" t="s">
        <v>1806</v>
      </c>
      <c r="D75" s="63" t="s">
        <v>863</v>
      </c>
      <c r="E75" s="63" t="s">
        <v>1722</v>
      </c>
      <c r="F75" s="62">
        <v>41494</v>
      </c>
    </row>
    <row r="76" spans="1:6" x14ac:dyDescent="0.2">
      <c r="A76" s="67">
        <v>6813</v>
      </c>
      <c r="B76" s="70" t="s">
        <v>1825</v>
      </c>
      <c r="C76" s="68" t="s">
        <v>1833</v>
      </c>
      <c r="D76" s="70" t="s">
        <v>2361</v>
      </c>
      <c r="E76" s="70" t="s">
        <v>1827</v>
      </c>
      <c r="F76" s="72">
        <v>41495</v>
      </c>
    </row>
    <row r="77" spans="1:6" x14ac:dyDescent="0.2">
      <c r="A77" s="67">
        <v>6913</v>
      </c>
      <c r="B77" s="70" t="s">
        <v>1826</v>
      </c>
      <c r="C77" s="68" t="s">
        <v>1833</v>
      </c>
      <c r="D77" s="70" t="s">
        <v>2361</v>
      </c>
      <c r="E77" s="70" t="s">
        <v>1827</v>
      </c>
      <c r="F77" s="72">
        <v>41495</v>
      </c>
    </row>
    <row r="78" spans="1:6" x14ac:dyDescent="0.2">
      <c r="A78" s="88">
        <v>7013</v>
      </c>
      <c r="B78" s="63" t="s">
        <v>1886</v>
      </c>
      <c r="C78" s="63" t="s">
        <v>1138</v>
      </c>
      <c r="D78" s="63" t="s">
        <v>1198</v>
      </c>
      <c r="E78" s="63" t="s">
        <v>829</v>
      </c>
      <c r="F78" s="62">
        <v>41495</v>
      </c>
    </row>
    <row r="79" spans="1:6" x14ac:dyDescent="0.2">
      <c r="A79" s="88">
        <v>7113</v>
      </c>
      <c r="B79" s="63" t="s">
        <v>1828</v>
      </c>
      <c r="C79" s="63" t="s">
        <v>1663</v>
      </c>
      <c r="D79" s="63" t="s">
        <v>862</v>
      </c>
      <c r="E79" s="63" t="s">
        <v>554</v>
      </c>
      <c r="F79" s="62">
        <v>41498</v>
      </c>
    </row>
    <row r="80" spans="1:6" x14ac:dyDescent="0.2">
      <c r="A80" s="88">
        <v>7213</v>
      </c>
      <c r="B80" s="63" t="s">
        <v>1829</v>
      </c>
      <c r="C80" s="63" t="s">
        <v>1663</v>
      </c>
      <c r="D80" s="63" t="s">
        <v>862</v>
      </c>
      <c r="E80" s="3" t="s">
        <v>552</v>
      </c>
      <c r="F80" s="62">
        <v>41498</v>
      </c>
    </row>
    <row r="81" spans="1:6" x14ac:dyDescent="0.2">
      <c r="A81" s="88">
        <v>7313</v>
      </c>
      <c r="B81" s="63" t="s">
        <v>1830</v>
      </c>
      <c r="C81" s="63" t="s">
        <v>278</v>
      </c>
      <c r="D81" s="63" t="s">
        <v>862</v>
      </c>
      <c r="E81" s="63" t="s">
        <v>1831</v>
      </c>
      <c r="F81" s="62">
        <v>41499</v>
      </c>
    </row>
    <row r="82" spans="1:6" x14ac:dyDescent="0.2">
      <c r="A82" s="88">
        <v>7413</v>
      </c>
      <c r="B82" s="63" t="s">
        <v>1832</v>
      </c>
      <c r="C82" s="63" t="s">
        <v>690</v>
      </c>
      <c r="D82" s="63" t="s">
        <v>1198</v>
      </c>
      <c r="E82" s="63" t="s">
        <v>831</v>
      </c>
      <c r="F82" s="62">
        <v>41499</v>
      </c>
    </row>
    <row r="83" spans="1:6" x14ac:dyDescent="0.2">
      <c r="A83" s="88">
        <v>7513</v>
      </c>
      <c r="B83" s="1" t="s">
        <v>1834</v>
      </c>
      <c r="C83" s="1" t="s">
        <v>1835</v>
      </c>
      <c r="D83" s="1" t="s">
        <v>862</v>
      </c>
      <c r="E83" s="1" t="s">
        <v>1213</v>
      </c>
      <c r="F83" s="62">
        <v>41505</v>
      </c>
    </row>
    <row r="84" spans="1:6" x14ac:dyDescent="0.2">
      <c r="A84" s="88">
        <v>7613</v>
      </c>
      <c r="B84" s="1" t="s">
        <v>1836</v>
      </c>
      <c r="C84" s="1" t="s">
        <v>298</v>
      </c>
      <c r="D84" s="1" t="s">
        <v>1026</v>
      </c>
      <c r="E84" s="1" t="s">
        <v>1721</v>
      </c>
      <c r="F84" s="62">
        <v>41508</v>
      </c>
    </row>
    <row r="85" spans="1:6" x14ac:dyDescent="0.2">
      <c r="A85" s="88">
        <v>7713</v>
      </c>
      <c r="B85" s="1" t="s">
        <v>1837</v>
      </c>
      <c r="C85" s="62" t="s">
        <v>1806</v>
      </c>
      <c r="D85" s="1" t="s">
        <v>863</v>
      </c>
      <c r="E85" s="1" t="s">
        <v>1722</v>
      </c>
      <c r="F85" s="62">
        <v>41508</v>
      </c>
    </row>
    <row r="86" spans="1:6" x14ac:dyDescent="0.2">
      <c r="A86" s="88">
        <v>7813</v>
      </c>
      <c r="B86" s="1" t="s">
        <v>1838</v>
      </c>
      <c r="C86" s="62" t="s">
        <v>839</v>
      </c>
      <c r="D86" s="1" t="s">
        <v>862</v>
      </c>
      <c r="E86" s="1" t="s">
        <v>569</v>
      </c>
      <c r="F86" s="62">
        <v>41508</v>
      </c>
    </row>
    <row r="87" spans="1:6" x14ac:dyDescent="0.2">
      <c r="A87" s="88">
        <v>7913</v>
      </c>
      <c r="B87" s="63" t="s">
        <v>1839</v>
      </c>
      <c r="C87" s="1" t="s">
        <v>278</v>
      </c>
      <c r="D87" s="1" t="s">
        <v>1198</v>
      </c>
      <c r="E87" s="1" t="s">
        <v>808</v>
      </c>
      <c r="F87" s="62">
        <v>41522</v>
      </c>
    </row>
    <row r="88" spans="1:6" x14ac:dyDescent="0.2">
      <c r="A88" s="88">
        <v>8013</v>
      </c>
      <c r="B88" s="1" t="s">
        <v>1840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8">
        <v>8113</v>
      </c>
      <c r="B89" s="63" t="s">
        <v>1841</v>
      </c>
      <c r="C89" s="63" t="s">
        <v>1862</v>
      </c>
      <c r="D89" s="63" t="s">
        <v>863</v>
      </c>
      <c r="E89" s="63" t="s">
        <v>710</v>
      </c>
      <c r="F89" s="62">
        <v>41529</v>
      </c>
    </row>
    <row r="90" spans="1:6" x14ac:dyDescent="0.2">
      <c r="A90" s="88">
        <v>8213</v>
      </c>
      <c r="B90" s="63" t="s">
        <v>1842</v>
      </c>
      <c r="C90" s="63" t="s">
        <v>1863</v>
      </c>
      <c r="D90" s="63" t="s">
        <v>863</v>
      </c>
      <c r="E90" s="63" t="s">
        <v>1855</v>
      </c>
      <c r="F90" s="62">
        <v>41530</v>
      </c>
    </row>
    <row r="91" spans="1:6" x14ac:dyDescent="0.2">
      <c r="A91" s="88">
        <v>8313</v>
      </c>
      <c r="B91" s="63" t="s">
        <v>1843</v>
      </c>
      <c r="C91" s="87" t="s">
        <v>1663</v>
      </c>
      <c r="D91" s="63" t="s">
        <v>862</v>
      </c>
      <c r="E91" s="63" t="s">
        <v>684</v>
      </c>
      <c r="F91" s="62">
        <v>41533</v>
      </c>
    </row>
    <row r="92" spans="1:6" x14ac:dyDescent="0.2">
      <c r="A92" s="88">
        <v>8413</v>
      </c>
      <c r="B92" s="63" t="s">
        <v>1844</v>
      </c>
      <c r="C92" s="63" t="s">
        <v>724</v>
      </c>
      <c r="D92" s="63" t="s">
        <v>254</v>
      </c>
      <c r="E92" s="63" t="s">
        <v>1856</v>
      </c>
      <c r="F92" s="62">
        <v>41533</v>
      </c>
    </row>
    <row r="93" spans="1:6" x14ac:dyDescent="0.2">
      <c r="A93" s="88">
        <v>8513</v>
      </c>
      <c r="B93" s="63" t="s">
        <v>1845</v>
      </c>
      <c r="C93" s="63" t="s">
        <v>1786</v>
      </c>
      <c r="D93" s="63" t="s">
        <v>1198</v>
      </c>
      <c r="E93" s="63" t="s">
        <v>1213</v>
      </c>
      <c r="F93" s="62">
        <v>41533</v>
      </c>
    </row>
    <row r="94" spans="1:6" x14ac:dyDescent="0.2">
      <c r="A94" s="88">
        <v>8613</v>
      </c>
      <c r="B94" s="63" t="s">
        <v>1846</v>
      </c>
      <c r="C94" s="63" t="s">
        <v>1864</v>
      </c>
      <c r="D94" s="63" t="s">
        <v>2781</v>
      </c>
      <c r="E94" s="63" t="s">
        <v>1857</v>
      </c>
      <c r="F94" s="62">
        <v>41534</v>
      </c>
    </row>
    <row r="95" spans="1:6" x14ac:dyDescent="0.2">
      <c r="A95" s="88">
        <v>8713</v>
      </c>
      <c r="B95" s="63" t="s">
        <v>1847</v>
      </c>
      <c r="C95" s="63" t="s">
        <v>1860</v>
      </c>
      <c r="D95" s="63" t="s">
        <v>1026</v>
      </c>
      <c r="E95" s="63" t="s">
        <v>878</v>
      </c>
      <c r="F95" s="62">
        <v>41540</v>
      </c>
    </row>
    <row r="96" spans="1:6" x14ac:dyDescent="0.2">
      <c r="A96" s="88">
        <v>8813</v>
      </c>
      <c r="B96" s="63" t="s">
        <v>1848</v>
      </c>
      <c r="C96" s="63" t="s">
        <v>1861</v>
      </c>
      <c r="D96" s="63" t="s">
        <v>863</v>
      </c>
      <c r="E96" s="63" t="s">
        <v>878</v>
      </c>
      <c r="F96" s="62">
        <v>41540</v>
      </c>
    </row>
    <row r="97" spans="1:6" x14ac:dyDescent="0.2">
      <c r="A97" s="88">
        <v>8913</v>
      </c>
      <c r="B97" s="63" t="s">
        <v>1849</v>
      </c>
      <c r="C97" s="63" t="s">
        <v>690</v>
      </c>
      <c r="D97" s="63" t="s">
        <v>1198</v>
      </c>
      <c r="E97" s="63" t="s">
        <v>831</v>
      </c>
      <c r="F97" s="62">
        <v>41541</v>
      </c>
    </row>
    <row r="98" spans="1:6" x14ac:dyDescent="0.2">
      <c r="A98" s="88">
        <v>9013</v>
      </c>
      <c r="B98" s="63" t="s">
        <v>1850</v>
      </c>
      <c r="C98" s="63" t="s">
        <v>843</v>
      </c>
      <c r="D98" s="63" t="s">
        <v>862</v>
      </c>
      <c r="E98" s="63" t="s">
        <v>697</v>
      </c>
      <c r="F98" s="62">
        <v>41550</v>
      </c>
    </row>
    <row r="99" spans="1:6" x14ac:dyDescent="0.2">
      <c r="A99" s="88">
        <v>9113</v>
      </c>
      <c r="B99" s="63" t="s">
        <v>1851</v>
      </c>
      <c r="C99" s="63" t="s">
        <v>854</v>
      </c>
      <c r="D99" s="63" t="s">
        <v>862</v>
      </c>
      <c r="E99" s="63" t="s">
        <v>808</v>
      </c>
      <c r="F99" s="62">
        <v>41551</v>
      </c>
    </row>
    <row r="100" spans="1:6" x14ac:dyDescent="0.2">
      <c r="A100" s="88">
        <v>9213</v>
      </c>
      <c r="B100" s="63" t="s">
        <v>1852</v>
      </c>
      <c r="C100" s="63" t="s">
        <v>843</v>
      </c>
      <c r="D100" s="63" t="s">
        <v>862</v>
      </c>
      <c r="E100" s="63" t="s">
        <v>697</v>
      </c>
      <c r="F100" s="62">
        <v>41551</v>
      </c>
    </row>
    <row r="101" spans="1:6" x14ac:dyDescent="0.2">
      <c r="A101" s="88">
        <v>9313</v>
      </c>
      <c r="B101" s="63" t="s">
        <v>1891</v>
      </c>
      <c r="C101" s="63" t="s">
        <v>1668</v>
      </c>
      <c r="D101" s="63" t="s">
        <v>862</v>
      </c>
      <c r="E101" s="63" t="s">
        <v>552</v>
      </c>
      <c r="F101" s="62">
        <v>41551</v>
      </c>
    </row>
    <row r="102" spans="1:6" x14ac:dyDescent="0.2">
      <c r="A102" s="88">
        <v>9413</v>
      </c>
      <c r="B102" s="63" t="s">
        <v>1853</v>
      </c>
      <c r="C102" s="63" t="s">
        <v>1859</v>
      </c>
      <c r="D102" s="63" t="s">
        <v>862</v>
      </c>
      <c r="E102" s="63" t="s">
        <v>1728</v>
      </c>
      <c r="F102" s="62">
        <v>41554</v>
      </c>
    </row>
    <row r="103" spans="1:6" x14ac:dyDescent="0.2">
      <c r="A103" s="88">
        <v>9513</v>
      </c>
      <c r="B103" s="63" t="s">
        <v>1854</v>
      </c>
      <c r="C103" s="63" t="s">
        <v>1865</v>
      </c>
      <c r="D103" s="63" t="s">
        <v>254</v>
      </c>
      <c r="E103" s="63" t="s">
        <v>1858</v>
      </c>
      <c r="F103" s="62">
        <v>41556</v>
      </c>
    </row>
    <row r="104" spans="1:6" x14ac:dyDescent="0.2">
      <c r="A104" s="88">
        <v>9613</v>
      </c>
      <c r="B104" s="63" t="s">
        <v>1866</v>
      </c>
      <c r="C104" s="63" t="s">
        <v>1879</v>
      </c>
      <c r="D104" s="63" t="s">
        <v>863</v>
      </c>
      <c r="E104" s="63" t="s">
        <v>1722</v>
      </c>
      <c r="F104" s="62">
        <v>41569</v>
      </c>
    </row>
    <row r="105" spans="1:6" x14ac:dyDescent="0.2">
      <c r="A105" s="88">
        <v>9713</v>
      </c>
      <c r="B105" s="63" t="s">
        <v>1867</v>
      </c>
      <c r="C105" s="63" t="s">
        <v>300</v>
      </c>
      <c r="D105" s="63" t="s">
        <v>863</v>
      </c>
      <c r="E105" s="63" t="s">
        <v>1722</v>
      </c>
      <c r="F105" s="62">
        <v>41582</v>
      </c>
    </row>
    <row r="106" spans="1:6" x14ac:dyDescent="0.2">
      <c r="A106" s="88">
        <v>9813</v>
      </c>
      <c r="B106" s="63" t="s">
        <v>1889</v>
      </c>
      <c r="C106" s="63" t="s">
        <v>1890</v>
      </c>
      <c r="D106" s="63" t="s">
        <v>862</v>
      </c>
      <c r="E106" s="63" t="s">
        <v>816</v>
      </c>
      <c r="F106" s="62">
        <v>41582</v>
      </c>
    </row>
    <row r="107" spans="1:6" x14ac:dyDescent="0.2">
      <c r="A107" s="88">
        <v>9913</v>
      </c>
      <c r="B107" s="63" t="s">
        <v>1868</v>
      </c>
      <c r="C107" s="63" t="s">
        <v>1454</v>
      </c>
      <c r="D107" s="63" t="s">
        <v>862</v>
      </c>
      <c r="E107" s="63" t="s">
        <v>814</v>
      </c>
      <c r="F107" s="62">
        <v>41583</v>
      </c>
    </row>
    <row r="108" spans="1:6" x14ac:dyDescent="0.2">
      <c r="A108" s="88">
        <v>10013</v>
      </c>
      <c r="B108" s="63" t="s">
        <v>1869</v>
      </c>
      <c r="C108" s="63" t="s">
        <v>690</v>
      </c>
      <c r="D108" s="63" t="s">
        <v>1198</v>
      </c>
      <c r="E108" s="63" t="s">
        <v>816</v>
      </c>
      <c r="F108" s="62">
        <v>41586</v>
      </c>
    </row>
    <row r="109" spans="1:6" x14ac:dyDescent="0.2">
      <c r="A109" s="88">
        <v>10113</v>
      </c>
      <c r="B109" s="63" t="s">
        <v>1870</v>
      </c>
      <c r="C109" s="63" t="s">
        <v>690</v>
      </c>
      <c r="D109" s="63" t="s">
        <v>1198</v>
      </c>
      <c r="E109" s="63" t="s">
        <v>816</v>
      </c>
      <c r="F109" s="62">
        <v>41586</v>
      </c>
    </row>
    <row r="110" spans="1:6" x14ac:dyDescent="0.2">
      <c r="A110" s="88">
        <v>10213</v>
      </c>
      <c r="B110" s="63" t="s">
        <v>1871</v>
      </c>
      <c r="C110" s="63" t="s">
        <v>1880</v>
      </c>
      <c r="D110" s="63" t="s">
        <v>1198</v>
      </c>
      <c r="E110" s="63" t="s">
        <v>296</v>
      </c>
      <c r="F110" s="62">
        <v>41591</v>
      </c>
    </row>
    <row r="111" spans="1:6" x14ac:dyDescent="0.2">
      <c r="A111" s="88">
        <v>10313</v>
      </c>
      <c r="B111" s="63" t="s">
        <v>1872</v>
      </c>
      <c r="C111" s="63" t="s">
        <v>278</v>
      </c>
      <c r="D111" s="63" t="s">
        <v>1198</v>
      </c>
      <c r="E111" s="63" t="s">
        <v>296</v>
      </c>
      <c r="F111" s="62">
        <v>41592</v>
      </c>
    </row>
    <row r="112" spans="1:6" x14ac:dyDescent="0.2">
      <c r="A112" s="88">
        <v>10413</v>
      </c>
      <c r="B112" s="63" t="s">
        <v>1888</v>
      </c>
      <c r="C112" s="63" t="s">
        <v>1881</v>
      </c>
      <c r="D112" s="63" t="s">
        <v>862</v>
      </c>
      <c r="E112" s="63" t="s">
        <v>818</v>
      </c>
      <c r="F112" s="62">
        <v>41592</v>
      </c>
    </row>
    <row r="113" spans="1:8" x14ac:dyDescent="0.2">
      <c r="A113" s="88">
        <v>10513</v>
      </c>
      <c r="B113" s="63" t="s">
        <v>1873</v>
      </c>
      <c r="C113" s="63" t="s">
        <v>1881</v>
      </c>
      <c r="D113" s="63" t="s">
        <v>862</v>
      </c>
      <c r="E113" s="63" t="s">
        <v>1716</v>
      </c>
      <c r="F113" s="62">
        <v>41603</v>
      </c>
    </row>
    <row r="114" spans="1:8" x14ac:dyDescent="0.2">
      <c r="A114" s="88">
        <v>10613</v>
      </c>
      <c r="B114" s="63" t="s">
        <v>1874</v>
      </c>
      <c r="C114" s="63" t="s">
        <v>857</v>
      </c>
      <c r="D114" s="63" t="s">
        <v>1198</v>
      </c>
      <c r="E114" s="63" t="s">
        <v>1716</v>
      </c>
      <c r="F114" s="62">
        <v>41603</v>
      </c>
    </row>
    <row r="115" spans="1:8" x14ac:dyDescent="0.2">
      <c r="A115" s="88">
        <v>10713</v>
      </c>
      <c r="B115" s="63" t="s">
        <v>1875</v>
      </c>
      <c r="C115" s="63" t="s">
        <v>196</v>
      </c>
      <c r="D115" s="63" t="s">
        <v>862</v>
      </c>
      <c r="E115" s="63" t="s">
        <v>1728</v>
      </c>
      <c r="F115" s="62">
        <v>41611</v>
      </c>
    </row>
    <row r="116" spans="1:8" x14ac:dyDescent="0.2">
      <c r="A116" s="88">
        <v>10813</v>
      </c>
      <c r="B116" s="63" t="s">
        <v>1876</v>
      </c>
      <c r="C116" s="63" t="s">
        <v>1882</v>
      </c>
      <c r="D116" s="63" t="s">
        <v>863</v>
      </c>
      <c r="E116" s="63" t="s">
        <v>797</v>
      </c>
      <c r="F116" s="62">
        <v>41613</v>
      </c>
    </row>
    <row r="117" spans="1:8" x14ac:dyDescent="0.2">
      <c r="A117" s="88">
        <v>10913</v>
      </c>
      <c r="B117" s="63" t="s">
        <v>1877</v>
      </c>
      <c r="C117" s="63" t="s">
        <v>1882</v>
      </c>
      <c r="D117" s="63" t="s">
        <v>863</v>
      </c>
      <c r="E117" s="63" t="s">
        <v>797</v>
      </c>
      <c r="F117" s="62">
        <v>41613</v>
      </c>
    </row>
    <row r="118" spans="1:8" x14ac:dyDescent="0.2">
      <c r="A118" s="2">
        <v>11013</v>
      </c>
      <c r="B118" s="63" t="s">
        <v>1878</v>
      </c>
      <c r="C118" s="63" t="s">
        <v>1138</v>
      </c>
      <c r="D118" s="63" t="s">
        <v>1198</v>
      </c>
      <c r="E118" s="63" t="s">
        <v>1189</v>
      </c>
      <c r="F118" s="62">
        <v>41626</v>
      </c>
    </row>
    <row r="119" spans="1:8" x14ac:dyDescent="0.2">
      <c r="E119" s="63"/>
      <c r="F119" s="62"/>
    </row>
    <row r="120" spans="1:8" x14ac:dyDescent="0.2">
      <c r="E120" s="63"/>
      <c r="F120" s="62"/>
    </row>
    <row r="121" spans="1:8" x14ac:dyDescent="0.2">
      <c r="E121" s="63"/>
      <c r="F121" s="62"/>
    </row>
    <row r="122" spans="1:8" x14ac:dyDescent="0.2">
      <c r="E122" s="63"/>
      <c r="F122" s="62"/>
    </row>
    <row r="123" spans="1:8" x14ac:dyDescent="0.2">
      <c r="E123" s="63"/>
      <c r="F123" s="62"/>
    </row>
    <row r="124" spans="1:8" x14ac:dyDescent="0.2">
      <c r="E124" s="63"/>
      <c r="F124" s="62"/>
    </row>
    <row r="125" spans="1:8" x14ac:dyDescent="0.2">
      <c r="E125" s="65"/>
      <c r="F125" s="66"/>
      <c r="G125" s="65"/>
      <c r="H125" s="65"/>
    </row>
    <row r="126" spans="1:8" x14ac:dyDescent="0.2">
      <c r="E126" s="65"/>
      <c r="F126" s="66"/>
      <c r="G126" s="65"/>
      <c r="H126" s="65"/>
    </row>
    <row r="127" spans="1:8" x14ac:dyDescent="0.2">
      <c r="E127" s="65"/>
      <c r="F127" s="66"/>
      <c r="G127" s="65"/>
      <c r="H127" s="65"/>
    </row>
    <row r="128" spans="1:8" x14ac:dyDescent="0.2">
      <c r="E128" s="65"/>
      <c r="F128" s="66"/>
      <c r="G128" s="65"/>
      <c r="H128" s="65"/>
    </row>
    <row r="129" spans="5:8" x14ac:dyDescent="0.2">
      <c r="E129" s="65"/>
      <c r="F129" s="66"/>
      <c r="G129" s="65"/>
      <c r="H129" s="65"/>
    </row>
    <row r="130" spans="5:8" x14ac:dyDescent="0.2">
      <c r="E130" s="65"/>
      <c r="F130" s="66"/>
      <c r="G130" s="65"/>
      <c r="H130" s="65"/>
    </row>
    <row r="131" spans="5:8" x14ac:dyDescent="0.2">
      <c r="E131" s="65"/>
      <c r="F131" s="66"/>
      <c r="G131" s="65"/>
      <c r="H131" s="65"/>
    </row>
    <row r="132" spans="5:8" x14ac:dyDescent="0.2">
      <c r="E132" s="65"/>
      <c r="F132" s="66"/>
      <c r="G132" s="65"/>
      <c r="H132" s="65"/>
    </row>
    <row r="133" spans="5:8" x14ac:dyDescent="0.2">
      <c r="E133" s="65"/>
      <c r="F133" s="66"/>
      <c r="G133" s="65"/>
      <c r="H133" s="65"/>
    </row>
    <row r="134" spans="5:8" x14ac:dyDescent="0.2">
      <c r="E134" s="65"/>
      <c r="F134" s="66"/>
      <c r="G134" s="65"/>
      <c r="H134" s="65"/>
    </row>
    <row r="135" spans="5:8" x14ac:dyDescent="0.2">
      <c r="E135" s="65"/>
      <c r="F135" s="66"/>
      <c r="G135" s="65"/>
      <c r="H135" s="65"/>
    </row>
    <row r="136" spans="5:8" x14ac:dyDescent="0.2">
      <c r="E136" s="65"/>
      <c r="F136" s="66"/>
      <c r="G136" s="65"/>
      <c r="H136" s="65"/>
    </row>
    <row r="137" spans="5:8" x14ac:dyDescent="0.2">
      <c r="E137" s="65"/>
      <c r="F137" s="66"/>
      <c r="G137" s="65"/>
      <c r="H137" s="65"/>
    </row>
    <row r="138" spans="5:8" x14ac:dyDescent="0.2">
      <c r="E138" s="65"/>
      <c r="F138" s="66"/>
      <c r="G138" s="65"/>
      <c r="H138" s="65"/>
    </row>
    <row r="139" spans="5:8" x14ac:dyDescent="0.2">
      <c r="E139" s="65"/>
      <c r="F139" s="66"/>
      <c r="G139" s="65"/>
      <c r="H139" s="65"/>
    </row>
    <row r="140" spans="5:8" x14ac:dyDescent="0.2">
      <c r="E140" s="65"/>
      <c r="F140" s="66"/>
      <c r="G140" s="65"/>
      <c r="H140" s="65"/>
    </row>
    <row r="141" spans="5:8" x14ac:dyDescent="0.2">
      <c r="E141" s="65"/>
      <c r="F141" s="66"/>
      <c r="G141" s="65"/>
      <c r="H141" s="65"/>
    </row>
    <row r="142" spans="5:8" x14ac:dyDescent="0.2">
      <c r="E142" s="65"/>
      <c r="F142" s="66"/>
      <c r="G142" s="65"/>
      <c r="H142" s="65"/>
    </row>
    <row r="143" spans="5:8" x14ac:dyDescent="0.2">
      <c r="E143" s="65"/>
      <c r="F143" s="66"/>
      <c r="G143" s="65"/>
      <c r="H143" s="65"/>
    </row>
    <row r="144" spans="5:8" x14ac:dyDescent="0.2">
      <c r="E144" s="65"/>
      <c r="F144" s="66"/>
      <c r="G144" s="65"/>
      <c r="H144" s="65"/>
    </row>
    <row r="145" spans="1:8" x14ac:dyDescent="0.2">
      <c r="E145" s="65"/>
      <c r="F145" s="66"/>
      <c r="G145" s="65"/>
      <c r="H145" s="65"/>
    </row>
    <row r="146" spans="1:8" x14ac:dyDescent="0.2">
      <c r="A146" s="64"/>
      <c r="B146" s="65"/>
      <c r="C146" s="65"/>
      <c r="D146" s="65"/>
      <c r="E146" s="65"/>
      <c r="F146" s="66"/>
      <c r="G146" s="65"/>
      <c r="H146" s="65"/>
    </row>
    <row r="147" spans="1:8" x14ac:dyDescent="0.2">
      <c r="A147" s="64"/>
      <c r="B147" s="65"/>
      <c r="C147" s="65"/>
      <c r="D147" s="65"/>
      <c r="E147" s="65"/>
      <c r="F147" s="66"/>
      <c r="G147" s="65"/>
      <c r="H147" s="65"/>
    </row>
    <row r="148" spans="1:8" x14ac:dyDescent="0.2">
      <c r="A148" s="64"/>
      <c r="B148" s="63"/>
      <c r="C148" s="63"/>
      <c r="D148" s="63"/>
      <c r="E148" s="63"/>
      <c r="F148" s="62"/>
    </row>
    <row r="149" spans="1:8" x14ac:dyDescent="0.2">
      <c r="A149" s="64"/>
      <c r="B149" s="63"/>
      <c r="C149" s="63"/>
      <c r="D149" s="63"/>
      <c r="E149" s="63"/>
      <c r="F149" s="62"/>
    </row>
    <row r="150" spans="1:8" x14ac:dyDescent="0.2">
      <c r="A150" s="64"/>
      <c r="B150" s="63"/>
      <c r="C150" s="63"/>
      <c r="D150" s="63"/>
      <c r="E150" s="63"/>
      <c r="F150" s="62"/>
    </row>
    <row r="151" spans="1:8" x14ac:dyDescent="0.2">
      <c r="A151" s="64"/>
      <c r="B151" s="63"/>
      <c r="C151" s="63"/>
      <c r="D151" s="63"/>
      <c r="E151" s="63"/>
      <c r="F151" s="62"/>
    </row>
    <row r="152" spans="1:8" x14ac:dyDescent="0.2">
      <c r="A152" s="64"/>
      <c r="B152" s="63"/>
      <c r="C152" s="63"/>
      <c r="D152" s="63"/>
      <c r="E152" s="63"/>
      <c r="F152" s="62"/>
    </row>
    <row r="153" spans="1:8" x14ac:dyDescent="0.2">
      <c r="A153" s="64"/>
      <c r="B153" s="63"/>
      <c r="C153" s="63"/>
      <c r="D153" s="63"/>
      <c r="E153" s="63"/>
      <c r="F153" s="62"/>
    </row>
    <row r="154" spans="1:8" x14ac:dyDescent="0.2">
      <c r="A154" s="64"/>
      <c r="B154" s="63"/>
      <c r="D154" s="63"/>
      <c r="E154" s="63"/>
      <c r="F154" s="62"/>
    </row>
    <row r="155" spans="1:8" x14ac:dyDescent="0.2">
      <c r="A155" s="64"/>
      <c r="B155" s="63"/>
      <c r="D155" s="63"/>
      <c r="F155" s="62"/>
    </row>
    <row r="156" spans="1:8" x14ac:dyDescent="0.2">
      <c r="A156" s="64"/>
      <c r="B156" s="63"/>
      <c r="D156" s="63"/>
      <c r="F156" s="62"/>
    </row>
    <row r="157" spans="1:8" x14ac:dyDescent="0.2">
      <c r="A157" s="64"/>
      <c r="B157" s="63"/>
      <c r="C157" s="63"/>
      <c r="D157" s="63"/>
      <c r="E157" s="63"/>
      <c r="F157" s="62"/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7" workbookViewId="0">
      <selection activeCell="D25" sqref="D25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33.85546875" style="1" bestFit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263" t="s">
        <v>833</v>
      </c>
      <c r="C1" s="263"/>
      <c r="D1" s="263"/>
      <c r="E1" s="263"/>
      <c r="F1" s="10"/>
      <c r="G1" s="10"/>
      <c r="H1" s="5"/>
    </row>
    <row r="2" spans="1:9" ht="15" x14ac:dyDescent="0.25">
      <c r="A2" s="1"/>
      <c r="B2" s="263" t="s">
        <v>834</v>
      </c>
      <c r="C2" s="263"/>
      <c r="D2" s="263"/>
      <c r="E2" s="263"/>
      <c r="F2" s="10"/>
      <c r="G2" s="10"/>
      <c r="H2" s="6"/>
    </row>
    <row r="3" spans="1:9" ht="15" x14ac:dyDescent="0.25">
      <c r="A3" s="1"/>
      <c r="B3" s="263" t="s">
        <v>835</v>
      </c>
      <c r="C3" s="263"/>
      <c r="D3" s="263"/>
      <c r="E3" s="263"/>
      <c r="F3" s="10"/>
      <c r="G3" s="10"/>
      <c r="H3" s="7"/>
    </row>
    <row r="4" spans="1:9" x14ac:dyDescent="0.2">
      <c r="A4" s="1"/>
      <c r="B4" s="263" t="s">
        <v>2495</v>
      </c>
      <c r="C4" s="263"/>
      <c r="D4" s="263"/>
      <c r="E4" s="263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94" t="s">
        <v>1027</v>
      </c>
      <c r="B6" s="27" t="s">
        <v>1028</v>
      </c>
      <c r="C6" s="27" t="s">
        <v>1029</v>
      </c>
      <c r="D6" s="296" t="s">
        <v>1030</v>
      </c>
      <c r="E6" s="296"/>
      <c r="F6" s="297"/>
    </row>
    <row r="7" spans="1:9" ht="13.5" thickBot="1" x14ac:dyDescent="0.25">
      <c r="A7" s="295"/>
      <c r="B7" s="298" t="s">
        <v>1204</v>
      </c>
      <c r="C7" s="296"/>
      <c r="D7" s="27" t="s">
        <v>1199</v>
      </c>
      <c r="E7" s="299" t="s">
        <v>250</v>
      </c>
      <c r="F7" s="300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112</v>
      </c>
      <c r="B9" s="1" t="s">
        <v>776</v>
      </c>
      <c r="C9" s="1" t="s">
        <v>786</v>
      </c>
      <c r="D9" s="1" t="s">
        <v>1198</v>
      </c>
      <c r="E9" s="1" t="s">
        <v>816</v>
      </c>
      <c r="F9" s="3">
        <v>40911</v>
      </c>
    </row>
    <row r="10" spans="1:9" ht="13.5" thickBot="1" x14ac:dyDescent="0.25">
      <c r="A10" s="2">
        <v>212</v>
      </c>
      <c r="B10" s="1" t="s">
        <v>777</v>
      </c>
      <c r="C10" s="1" t="s">
        <v>854</v>
      </c>
      <c r="D10" s="1" t="s">
        <v>1198</v>
      </c>
      <c r="E10" s="1" t="s">
        <v>1723</v>
      </c>
      <c r="F10" s="3">
        <v>40911</v>
      </c>
    </row>
    <row r="11" spans="1:9" x14ac:dyDescent="0.2">
      <c r="A11" s="2">
        <v>312</v>
      </c>
      <c r="B11" s="1" t="s">
        <v>778</v>
      </c>
      <c r="C11" s="1" t="s">
        <v>1138</v>
      </c>
      <c r="D11" s="1" t="s">
        <v>1198</v>
      </c>
      <c r="E11" s="1" t="s">
        <v>784</v>
      </c>
      <c r="F11" s="3">
        <v>40917</v>
      </c>
      <c r="H11" s="52" t="s">
        <v>1203</v>
      </c>
      <c r="I11" s="53">
        <f>COUNTIF($D$9:$D$5003,"PTE")</f>
        <v>64</v>
      </c>
    </row>
    <row r="12" spans="1:9" x14ac:dyDescent="0.2">
      <c r="A12" s="2">
        <v>412</v>
      </c>
      <c r="B12" s="1" t="s">
        <v>779</v>
      </c>
      <c r="C12" s="1" t="s">
        <v>1694</v>
      </c>
      <c r="D12" s="1" t="s">
        <v>862</v>
      </c>
      <c r="E12" s="1" t="s">
        <v>1728</v>
      </c>
      <c r="F12" s="3">
        <v>40918</v>
      </c>
      <c r="H12" s="54" t="s">
        <v>1202</v>
      </c>
      <c r="I12" s="55">
        <f>COUNTIF($D$9:$D$5003,"PT")</f>
        <v>1</v>
      </c>
    </row>
    <row r="13" spans="1:9" x14ac:dyDescent="0.2">
      <c r="A13" s="2">
        <v>512</v>
      </c>
      <c r="B13" s="1" t="s">
        <v>780</v>
      </c>
      <c r="C13" s="1" t="s">
        <v>248</v>
      </c>
      <c r="D13" s="63" t="s">
        <v>246</v>
      </c>
      <c r="E13" s="1" t="s">
        <v>785</v>
      </c>
      <c r="F13" s="3">
        <v>40919</v>
      </c>
      <c r="H13" s="54" t="s">
        <v>1201</v>
      </c>
      <c r="I13" s="55">
        <f>COUNTIF($D$9:$D$5003,"PF")</f>
        <v>15</v>
      </c>
    </row>
    <row r="14" spans="1:9" x14ac:dyDescent="0.2">
      <c r="A14" s="2">
        <v>612</v>
      </c>
      <c r="B14" s="1" t="s">
        <v>781</v>
      </c>
      <c r="C14" s="1" t="s">
        <v>859</v>
      </c>
      <c r="D14" s="1" t="s">
        <v>1198</v>
      </c>
      <c r="E14" s="1" t="s">
        <v>818</v>
      </c>
      <c r="F14" s="3">
        <v>40919</v>
      </c>
      <c r="H14" s="54" t="s">
        <v>1200</v>
      </c>
      <c r="I14" s="55">
        <f>COUNTIF($D$9:$D$5003,"PF/PTE")</f>
        <v>72</v>
      </c>
    </row>
    <row r="15" spans="1:9" x14ac:dyDescent="0.2">
      <c r="A15" s="2">
        <v>712</v>
      </c>
      <c r="B15" s="1" t="s">
        <v>782</v>
      </c>
      <c r="C15" s="1" t="s">
        <v>1146</v>
      </c>
      <c r="D15" s="1" t="s">
        <v>1198</v>
      </c>
      <c r="E15" s="1" t="s">
        <v>808</v>
      </c>
      <c r="F15" s="3">
        <v>40921</v>
      </c>
      <c r="H15" s="54" t="s">
        <v>1199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783</v>
      </c>
      <c r="C16" s="63" t="s">
        <v>1663</v>
      </c>
      <c r="D16" s="1" t="s">
        <v>1198</v>
      </c>
      <c r="E16" s="1" t="s">
        <v>808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736</v>
      </c>
      <c r="C17" s="1" t="s">
        <v>743</v>
      </c>
      <c r="D17" s="1" t="s">
        <v>863</v>
      </c>
      <c r="E17" s="1" t="s">
        <v>1722</v>
      </c>
      <c r="F17" s="3">
        <v>40928</v>
      </c>
      <c r="H17" s="56" t="s">
        <v>2362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737</v>
      </c>
      <c r="C18" s="1" t="s">
        <v>1447</v>
      </c>
      <c r="D18" s="1" t="s">
        <v>1198</v>
      </c>
      <c r="E18" s="1" t="s">
        <v>829</v>
      </c>
      <c r="F18" s="3">
        <v>40935</v>
      </c>
    </row>
    <row r="19" spans="1:9" ht="13.5" thickBot="1" x14ac:dyDescent="0.25">
      <c r="A19" s="2">
        <v>1112</v>
      </c>
      <c r="B19" s="1" t="s">
        <v>738</v>
      </c>
      <c r="C19" s="63" t="s">
        <v>1666</v>
      </c>
      <c r="D19" s="1" t="s">
        <v>862</v>
      </c>
      <c r="E19" s="1" t="s">
        <v>1728</v>
      </c>
      <c r="F19" s="3">
        <v>40941</v>
      </c>
      <c r="H19" s="58" t="s">
        <v>1205</v>
      </c>
      <c r="I19" s="59">
        <f>SUM(I11:I17)</f>
        <v>168</v>
      </c>
    </row>
    <row r="20" spans="1:9" x14ac:dyDescent="0.2">
      <c r="A20" s="2">
        <v>1212</v>
      </c>
      <c r="B20" s="1" t="s">
        <v>739</v>
      </c>
      <c r="C20" s="1" t="s">
        <v>1695</v>
      </c>
      <c r="D20" s="1" t="s">
        <v>862</v>
      </c>
      <c r="E20" s="1" t="s">
        <v>740</v>
      </c>
      <c r="F20" s="3">
        <v>40941</v>
      </c>
    </row>
    <row r="21" spans="1:9" x14ac:dyDescent="0.2">
      <c r="A21" s="2">
        <v>1312</v>
      </c>
      <c r="B21" s="1" t="s">
        <v>741</v>
      </c>
      <c r="C21" s="1" t="s">
        <v>749</v>
      </c>
      <c r="D21" s="63" t="s">
        <v>246</v>
      </c>
      <c r="E21" s="1" t="s">
        <v>742</v>
      </c>
      <c r="F21" s="3">
        <v>40941</v>
      </c>
    </row>
    <row r="22" spans="1:9" x14ac:dyDescent="0.2">
      <c r="A22" s="2">
        <v>1412</v>
      </c>
      <c r="B22" s="1" t="s">
        <v>744</v>
      </c>
      <c r="C22" s="1" t="s">
        <v>1666</v>
      </c>
      <c r="D22" s="1" t="s">
        <v>862</v>
      </c>
      <c r="E22" s="1" t="s">
        <v>1728</v>
      </c>
      <c r="F22" s="3">
        <v>40948</v>
      </c>
    </row>
    <row r="23" spans="1:9" x14ac:dyDescent="0.2">
      <c r="A23" s="2">
        <v>1512</v>
      </c>
      <c r="B23" s="1" t="s">
        <v>745</v>
      </c>
      <c r="C23" s="1" t="s">
        <v>857</v>
      </c>
      <c r="D23" s="1" t="s">
        <v>1198</v>
      </c>
      <c r="E23" s="1" t="s">
        <v>808</v>
      </c>
      <c r="F23" s="3">
        <v>40953</v>
      </c>
    </row>
    <row r="24" spans="1:9" x14ac:dyDescent="0.2">
      <c r="A24" s="2">
        <v>1612</v>
      </c>
      <c r="B24" s="1" t="s">
        <v>746</v>
      </c>
      <c r="C24" s="1" t="s">
        <v>859</v>
      </c>
      <c r="D24" s="1" t="s">
        <v>1198</v>
      </c>
      <c r="E24" s="1" t="s">
        <v>818</v>
      </c>
      <c r="F24" s="3">
        <v>40954</v>
      </c>
    </row>
    <row r="25" spans="1:9" x14ac:dyDescent="0.2">
      <c r="A25" s="2">
        <v>1712</v>
      </c>
      <c r="B25" s="1" t="s">
        <v>747</v>
      </c>
      <c r="C25" s="1" t="s">
        <v>1670</v>
      </c>
      <c r="D25" s="1" t="s">
        <v>862</v>
      </c>
      <c r="E25" s="1" t="s">
        <v>1728</v>
      </c>
      <c r="F25" s="3">
        <v>40954</v>
      </c>
    </row>
    <row r="26" spans="1:9" x14ac:dyDescent="0.2">
      <c r="A26" s="2">
        <v>1812</v>
      </c>
      <c r="B26" s="1" t="s">
        <v>748</v>
      </c>
      <c r="C26" s="1" t="s">
        <v>1138</v>
      </c>
      <c r="D26" s="1" t="s">
        <v>1198</v>
      </c>
      <c r="E26" s="1" t="s">
        <v>1731</v>
      </c>
      <c r="F26" s="3">
        <v>40955</v>
      </c>
    </row>
    <row r="27" spans="1:9" x14ac:dyDescent="0.2">
      <c r="A27" s="2">
        <v>1912</v>
      </c>
      <c r="B27" s="1" t="s">
        <v>672</v>
      </c>
      <c r="C27" s="1" t="s">
        <v>673</v>
      </c>
      <c r="D27" s="1" t="s">
        <v>863</v>
      </c>
      <c r="E27" s="1" t="s">
        <v>812</v>
      </c>
      <c r="F27" s="3">
        <v>40968</v>
      </c>
    </row>
    <row r="28" spans="1:9" x14ac:dyDescent="0.2">
      <c r="A28" s="2">
        <v>2012</v>
      </c>
      <c r="B28" s="1" t="s">
        <v>674</v>
      </c>
      <c r="C28" s="1" t="s">
        <v>1138</v>
      </c>
      <c r="D28" s="1" t="s">
        <v>862</v>
      </c>
      <c r="E28" s="1" t="s">
        <v>675</v>
      </c>
      <c r="F28" s="3">
        <v>40968</v>
      </c>
    </row>
    <row r="29" spans="1:9" x14ac:dyDescent="0.2">
      <c r="A29" s="2">
        <v>2112</v>
      </c>
      <c r="B29" s="1" t="s">
        <v>676</v>
      </c>
      <c r="C29" s="1" t="s">
        <v>1146</v>
      </c>
      <c r="D29" s="1" t="s">
        <v>862</v>
      </c>
      <c r="E29" s="1" t="s">
        <v>720</v>
      </c>
      <c r="F29" s="3">
        <v>40968</v>
      </c>
    </row>
    <row r="30" spans="1:9" x14ac:dyDescent="0.2">
      <c r="A30" s="67">
        <v>2212</v>
      </c>
      <c r="B30" s="71" t="s">
        <v>418</v>
      </c>
      <c r="C30" s="70" t="s">
        <v>251</v>
      </c>
      <c r="D30" s="70" t="s">
        <v>2362</v>
      </c>
      <c r="E30" s="68" t="s">
        <v>419</v>
      </c>
      <c r="F30" s="72">
        <v>40974</v>
      </c>
    </row>
    <row r="31" spans="1:9" x14ac:dyDescent="0.2">
      <c r="A31" s="2">
        <v>2312</v>
      </c>
      <c r="B31" s="1" t="s">
        <v>677</v>
      </c>
      <c r="C31" s="1" t="s">
        <v>854</v>
      </c>
      <c r="D31" s="1" t="s">
        <v>1198</v>
      </c>
      <c r="E31" s="1" t="s">
        <v>1723</v>
      </c>
      <c r="F31" s="3">
        <v>40988</v>
      </c>
    </row>
    <row r="32" spans="1:9" x14ac:dyDescent="0.2">
      <c r="A32" s="2">
        <v>2412</v>
      </c>
      <c r="B32" s="1" t="s">
        <v>678</v>
      </c>
      <c r="C32" s="1" t="s">
        <v>679</v>
      </c>
      <c r="D32" s="1" t="s">
        <v>1198</v>
      </c>
      <c r="E32" s="1" t="s">
        <v>831</v>
      </c>
      <c r="F32" s="3">
        <v>40983</v>
      </c>
    </row>
    <row r="33" spans="1:6" x14ac:dyDescent="0.2">
      <c r="A33" s="2">
        <v>2512</v>
      </c>
      <c r="B33" s="1" t="s">
        <v>680</v>
      </c>
      <c r="C33" s="1" t="s">
        <v>681</v>
      </c>
      <c r="D33" s="1" t="s">
        <v>1198</v>
      </c>
      <c r="E33" s="1" t="s">
        <v>1727</v>
      </c>
      <c r="F33" s="3">
        <v>40988</v>
      </c>
    </row>
    <row r="34" spans="1:6" x14ac:dyDescent="0.2">
      <c r="A34" s="2">
        <v>2612</v>
      </c>
      <c r="B34" s="1" t="s">
        <v>682</v>
      </c>
      <c r="C34" s="1" t="s">
        <v>681</v>
      </c>
      <c r="D34" s="1" t="s">
        <v>1198</v>
      </c>
      <c r="E34" s="1" t="s">
        <v>1727</v>
      </c>
      <c r="F34" s="62">
        <v>40988</v>
      </c>
    </row>
    <row r="35" spans="1:6" x14ac:dyDescent="0.2">
      <c r="A35" s="2">
        <v>2712</v>
      </c>
      <c r="B35" s="1" t="s">
        <v>683</v>
      </c>
      <c r="C35" s="1" t="s">
        <v>1666</v>
      </c>
      <c r="D35" s="1" t="s">
        <v>862</v>
      </c>
      <c r="E35" s="1" t="s">
        <v>684</v>
      </c>
      <c r="F35" s="62">
        <v>40988</v>
      </c>
    </row>
    <row r="36" spans="1:6" x14ac:dyDescent="0.2">
      <c r="A36" s="2">
        <v>2812</v>
      </c>
      <c r="B36" s="1" t="s">
        <v>685</v>
      </c>
      <c r="C36" s="1" t="s">
        <v>1666</v>
      </c>
      <c r="D36" s="1" t="s">
        <v>863</v>
      </c>
      <c r="E36" s="1" t="s">
        <v>686</v>
      </c>
      <c r="F36" s="62">
        <v>40994</v>
      </c>
    </row>
    <row r="37" spans="1:6" x14ac:dyDescent="0.2">
      <c r="A37" s="2">
        <v>2912</v>
      </c>
      <c r="B37" s="1" t="s">
        <v>687</v>
      </c>
      <c r="C37" s="1" t="s">
        <v>1666</v>
      </c>
      <c r="D37" s="1" t="s">
        <v>863</v>
      </c>
      <c r="E37" s="1" t="s">
        <v>686</v>
      </c>
      <c r="F37" s="62">
        <v>40994</v>
      </c>
    </row>
    <row r="38" spans="1:6" x14ac:dyDescent="0.2">
      <c r="A38" s="2">
        <v>3012</v>
      </c>
      <c r="B38" s="1" t="s">
        <v>688</v>
      </c>
      <c r="C38" s="1" t="s">
        <v>1666</v>
      </c>
      <c r="D38" s="1" t="s">
        <v>863</v>
      </c>
      <c r="E38" s="1" t="s">
        <v>686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1666</v>
      </c>
      <c r="D39" s="1" t="s">
        <v>863</v>
      </c>
      <c r="E39" s="1" t="s">
        <v>686</v>
      </c>
      <c r="F39" s="62">
        <v>40994</v>
      </c>
    </row>
    <row r="40" spans="1:6" x14ac:dyDescent="0.2">
      <c r="A40" s="2">
        <v>3212</v>
      </c>
      <c r="B40" s="1" t="s">
        <v>689</v>
      </c>
      <c r="C40" s="1" t="s">
        <v>690</v>
      </c>
      <c r="D40" s="1" t="s">
        <v>1198</v>
      </c>
      <c r="E40" s="1" t="s">
        <v>831</v>
      </c>
      <c r="F40" s="62">
        <v>40994</v>
      </c>
    </row>
    <row r="41" spans="1:6" x14ac:dyDescent="0.2">
      <c r="A41" s="2">
        <v>3312</v>
      </c>
      <c r="B41" s="1" t="s">
        <v>691</v>
      </c>
      <c r="C41" s="1" t="s">
        <v>1002</v>
      </c>
      <c r="D41" s="1" t="s">
        <v>1198</v>
      </c>
      <c r="E41" s="1" t="s">
        <v>710</v>
      </c>
      <c r="F41" s="62">
        <v>40994</v>
      </c>
    </row>
    <row r="42" spans="1:6" x14ac:dyDescent="0.2">
      <c r="A42" s="2">
        <v>3412</v>
      </c>
      <c r="B42" s="1" t="s">
        <v>692</v>
      </c>
      <c r="C42" s="1" t="s">
        <v>1002</v>
      </c>
      <c r="D42" s="1" t="s">
        <v>1198</v>
      </c>
      <c r="E42" s="1" t="s">
        <v>710</v>
      </c>
      <c r="F42" s="62">
        <v>40994</v>
      </c>
    </row>
    <row r="43" spans="1:6" x14ac:dyDescent="0.2">
      <c r="A43" s="2">
        <v>3512</v>
      </c>
      <c r="B43" s="1" t="s">
        <v>693</v>
      </c>
      <c r="C43" s="1" t="s">
        <v>1666</v>
      </c>
      <c r="D43" s="1" t="s">
        <v>863</v>
      </c>
      <c r="E43" s="1" t="s">
        <v>686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1138</v>
      </c>
      <c r="D44" s="1" t="s">
        <v>862</v>
      </c>
      <c r="E44" s="21" t="s">
        <v>1194</v>
      </c>
      <c r="F44" s="62">
        <v>40994</v>
      </c>
    </row>
    <row r="45" spans="1:6" x14ac:dyDescent="0.2">
      <c r="A45" s="2">
        <v>3712</v>
      </c>
      <c r="B45" s="1" t="s">
        <v>694</v>
      </c>
      <c r="C45" s="1" t="s">
        <v>695</v>
      </c>
      <c r="D45" s="1" t="s">
        <v>862</v>
      </c>
      <c r="E45" s="1" t="s">
        <v>1727</v>
      </c>
      <c r="F45" s="62">
        <v>40998</v>
      </c>
    </row>
    <row r="46" spans="1:6" x14ac:dyDescent="0.2">
      <c r="A46" s="2">
        <v>3812</v>
      </c>
      <c r="B46" s="1" t="s">
        <v>696</v>
      </c>
      <c r="C46" s="1" t="s">
        <v>1138</v>
      </c>
      <c r="D46" s="1" t="s">
        <v>1198</v>
      </c>
      <c r="E46" s="1" t="s">
        <v>697</v>
      </c>
      <c r="F46" s="62">
        <v>41001</v>
      </c>
    </row>
    <row r="47" spans="1:6" x14ac:dyDescent="0.2">
      <c r="A47" s="2">
        <v>3912</v>
      </c>
      <c r="B47" s="1" t="s">
        <v>698</v>
      </c>
      <c r="C47" s="1" t="s">
        <v>699</v>
      </c>
      <c r="D47" s="1" t="s">
        <v>862</v>
      </c>
      <c r="E47" s="1" t="s">
        <v>1716</v>
      </c>
      <c r="F47" s="62">
        <v>41001</v>
      </c>
    </row>
    <row r="48" spans="1:6" x14ac:dyDescent="0.2">
      <c r="A48" s="2">
        <v>4012</v>
      </c>
      <c r="B48" s="1" t="s">
        <v>700</v>
      </c>
      <c r="C48" s="1" t="s">
        <v>1138</v>
      </c>
      <c r="D48" s="1" t="s">
        <v>1198</v>
      </c>
      <c r="E48" s="1" t="s">
        <v>697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1198</v>
      </c>
      <c r="E49" s="1" t="s">
        <v>797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724</v>
      </c>
      <c r="D50" s="63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862</v>
      </c>
      <c r="E51" s="1" t="s">
        <v>808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1198</v>
      </c>
      <c r="E52" s="1" t="s">
        <v>1723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862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862</v>
      </c>
      <c r="E54" s="1" t="s">
        <v>552</v>
      </c>
      <c r="F54" s="62">
        <v>41011</v>
      </c>
    </row>
    <row r="55" spans="1:6" x14ac:dyDescent="0.2">
      <c r="A55" s="67">
        <v>4712</v>
      </c>
      <c r="B55" s="68" t="s">
        <v>519</v>
      </c>
      <c r="C55" s="76" t="s">
        <v>252</v>
      </c>
      <c r="D55" s="70" t="s">
        <v>2362</v>
      </c>
      <c r="E55" s="68" t="s">
        <v>520</v>
      </c>
      <c r="F55" s="69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1198</v>
      </c>
      <c r="E56" s="1" t="s">
        <v>878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1198</v>
      </c>
      <c r="E57" s="1" t="s">
        <v>878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994</v>
      </c>
      <c r="D58" s="1" t="s">
        <v>862</v>
      </c>
      <c r="E58" s="1" t="s">
        <v>808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994</v>
      </c>
      <c r="D59" s="1" t="s">
        <v>862</v>
      </c>
      <c r="E59" s="1" t="s">
        <v>720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1198</v>
      </c>
      <c r="E60" s="1" t="s">
        <v>808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1198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1663</v>
      </c>
      <c r="D62" s="1" t="s">
        <v>862</v>
      </c>
      <c r="E62" s="1" t="s">
        <v>816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1663</v>
      </c>
      <c r="D63" s="1" t="s">
        <v>862</v>
      </c>
      <c r="E63" s="1" t="s">
        <v>1727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1663</v>
      </c>
      <c r="D64" s="1" t="s">
        <v>862</v>
      </c>
      <c r="E64" s="1" t="s">
        <v>1182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1138</v>
      </c>
      <c r="D65" s="21" t="s">
        <v>863</v>
      </c>
      <c r="E65" s="1" t="s">
        <v>1183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1666</v>
      </c>
      <c r="D66" s="1" t="s">
        <v>862</v>
      </c>
      <c r="E66" s="1" t="s">
        <v>697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1666</v>
      </c>
      <c r="D67" s="1" t="s">
        <v>862</v>
      </c>
      <c r="E67" s="1" t="s">
        <v>697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1666</v>
      </c>
      <c r="D68" s="1" t="s">
        <v>862</v>
      </c>
      <c r="E68" s="1" t="s">
        <v>697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1198</v>
      </c>
      <c r="E69" s="1" t="s">
        <v>710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862</v>
      </c>
      <c r="E70" s="1" t="s">
        <v>829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854</v>
      </c>
      <c r="D71" s="1" t="s">
        <v>1198</v>
      </c>
      <c r="E71" s="1" t="s">
        <v>1213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1138</v>
      </c>
      <c r="D72" s="1" t="s">
        <v>1198</v>
      </c>
      <c r="E72" s="1" t="s">
        <v>697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862</v>
      </c>
      <c r="E73" s="1" t="s">
        <v>877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1146</v>
      </c>
      <c r="D74" s="1" t="s">
        <v>862</v>
      </c>
      <c r="E74" s="1" t="s">
        <v>684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862</v>
      </c>
      <c r="E75" s="1" t="s">
        <v>547</v>
      </c>
      <c r="F75" s="62">
        <v>41051</v>
      </c>
    </row>
    <row r="76" spans="1:6" x14ac:dyDescent="0.2">
      <c r="A76" s="67">
        <v>6812</v>
      </c>
      <c r="B76" s="68" t="s">
        <v>422</v>
      </c>
      <c r="C76" s="68" t="s">
        <v>466</v>
      </c>
      <c r="D76" s="70" t="s">
        <v>2362</v>
      </c>
      <c r="E76" s="68" t="s">
        <v>423</v>
      </c>
      <c r="F76" s="69">
        <v>41057</v>
      </c>
    </row>
    <row r="77" spans="1:6" x14ac:dyDescent="0.2">
      <c r="A77" s="2">
        <v>6912</v>
      </c>
      <c r="B77" s="1" t="s">
        <v>424</v>
      </c>
      <c r="C77" s="1" t="s">
        <v>1666</v>
      </c>
      <c r="D77" s="1" t="s">
        <v>1198</v>
      </c>
      <c r="E77" s="1" t="s">
        <v>808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1198</v>
      </c>
      <c r="E78" s="1" t="s">
        <v>825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699</v>
      </c>
      <c r="D79" s="1" t="s">
        <v>862</v>
      </c>
      <c r="E79" s="1" t="s">
        <v>684</v>
      </c>
      <c r="F79" s="62">
        <v>41058</v>
      </c>
    </row>
    <row r="80" spans="1:6" x14ac:dyDescent="0.2">
      <c r="A80" s="67">
        <v>7212</v>
      </c>
      <c r="B80" s="68" t="s">
        <v>426</v>
      </c>
      <c r="C80" s="70" t="s">
        <v>251</v>
      </c>
      <c r="D80" s="70" t="s">
        <v>2362</v>
      </c>
      <c r="E80" s="69" t="s">
        <v>427</v>
      </c>
      <c r="F80" s="69">
        <v>41059</v>
      </c>
    </row>
    <row r="81" spans="1:6" x14ac:dyDescent="0.2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862</v>
      </c>
      <c r="E82" s="1" t="s">
        <v>1728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1694</v>
      </c>
      <c r="D83" s="1" t="s">
        <v>862</v>
      </c>
      <c r="E83" s="1" t="s">
        <v>803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1429</v>
      </c>
      <c r="D84" s="1" t="s">
        <v>1198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862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843</v>
      </c>
      <c r="D86" s="1" t="s">
        <v>1198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854</v>
      </c>
      <c r="D87" s="1" t="s">
        <v>1198</v>
      </c>
      <c r="E87" s="1" t="s">
        <v>1213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1198</v>
      </c>
      <c r="E88" s="1" t="s">
        <v>795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1198</v>
      </c>
      <c r="E89" s="1" t="s">
        <v>1728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1198</v>
      </c>
      <c r="E90" s="1" t="s">
        <v>877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1198</v>
      </c>
      <c r="E91" s="1" t="s">
        <v>795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991</v>
      </c>
      <c r="D92" s="1" t="s">
        <v>862</v>
      </c>
      <c r="E92" s="1" t="s">
        <v>812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862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862</v>
      </c>
      <c r="E94" s="1" t="s">
        <v>1727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1429</v>
      </c>
      <c r="D95" s="1" t="s">
        <v>862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1429</v>
      </c>
      <c r="D96" s="1" t="s">
        <v>862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1138</v>
      </c>
      <c r="D97" s="1" t="s">
        <v>1198</v>
      </c>
      <c r="E97" s="1" t="s">
        <v>1189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1198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1198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1666</v>
      </c>
      <c r="D100" s="1" t="s">
        <v>1198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856</v>
      </c>
      <c r="D101" s="1" t="s">
        <v>1198</v>
      </c>
      <c r="E101" s="1" t="s">
        <v>825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1695</v>
      </c>
      <c r="D102" s="1" t="s">
        <v>1198</v>
      </c>
      <c r="E102" s="1" t="s">
        <v>814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862</v>
      </c>
      <c r="E103" s="1" t="s">
        <v>829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862</v>
      </c>
      <c r="E104" s="1" t="s">
        <v>829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1198</v>
      </c>
      <c r="E105" s="1" t="s">
        <v>710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1695</v>
      </c>
      <c r="D106" s="1" t="s">
        <v>1198</v>
      </c>
      <c r="E106" s="1" t="s">
        <v>697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1695</v>
      </c>
      <c r="D107" s="1" t="s">
        <v>1198</v>
      </c>
      <c r="E107" s="1" t="s">
        <v>697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863</v>
      </c>
      <c r="E108" s="1" t="s">
        <v>1728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1451</v>
      </c>
      <c r="D109" s="1" t="s">
        <v>1198</v>
      </c>
      <c r="E109" s="1" t="s">
        <v>831</v>
      </c>
      <c r="F109" s="62">
        <v>41124</v>
      </c>
    </row>
    <row r="110" spans="1:6" x14ac:dyDescent="0.2">
      <c r="A110" s="83">
        <v>10212</v>
      </c>
      <c r="B110" s="84" t="s">
        <v>156</v>
      </c>
      <c r="C110" s="85" t="s">
        <v>251</v>
      </c>
      <c r="D110" s="70" t="s">
        <v>2362</v>
      </c>
      <c r="E110" s="84" t="s">
        <v>164</v>
      </c>
      <c r="F110" s="86">
        <v>41124</v>
      </c>
    </row>
    <row r="111" spans="1:6" x14ac:dyDescent="0.2">
      <c r="A111" s="2">
        <v>10312</v>
      </c>
      <c r="B111" s="1" t="s">
        <v>157</v>
      </c>
      <c r="C111" s="1" t="s">
        <v>1138</v>
      </c>
      <c r="D111" s="1" t="s">
        <v>1198</v>
      </c>
      <c r="E111" s="1" t="s">
        <v>827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1666</v>
      </c>
      <c r="D112" s="1" t="s">
        <v>1198</v>
      </c>
      <c r="E112" s="1" t="s">
        <v>1183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690</v>
      </c>
      <c r="D113" s="1" t="s">
        <v>1198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1695</v>
      </c>
      <c r="D114" s="1" t="s">
        <v>1198</v>
      </c>
      <c r="E114" s="1" t="s">
        <v>697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1666</v>
      </c>
      <c r="D115" s="1" t="s">
        <v>862</v>
      </c>
      <c r="E115" s="1" t="s">
        <v>814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1198</v>
      </c>
      <c r="E116" s="1" t="s">
        <v>814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1138</v>
      </c>
      <c r="D117" s="1" t="s">
        <v>1198</v>
      </c>
      <c r="E117" s="1" t="s">
        <v>434</v>
      </c>
      <c r="F117" s="62">
        <v>41144</v>
      </c>
    </row>
    <row r="118" spans="1:8" x14ac:dyDescent="0.2">
      <c r="A118" s="2">
        <v>11012</v>
      </c>
      <c r="B118" s="63" t="s">
        <v>168</v>
      </c>
      <c r="C118" s="63" t="s">
        <v>1676</v>
      </c>
      <c r="D118" s="1" t="s">
        <v>1198</v>
      </c>
      <c r="E118" s="63" t="s">
        <v>1183</v>
      </c>
      <c r="F118" s="62">
        <v>41145</v>
      </c>
    </row>
    <row r="119" spans="1:8" x14ac:dyDescent="0.2">
      <c r="A119" s="2">
        <v>11112</v>
      </c>
      <c r="B119" s="63" t="s">
        <v>169</v>
      </c>
      <c r="C119" s="63" t="s">
        <v>195</v>
      </c>
      <c r="D119" s="63" t="s">
        <v>862</v>
      </c>
      <c r="E119" s="63" t="s">
        <v>697</v>
      </c>
      <c r="F119" s="62">
        <v>41149</v>
      </c>
    </row>
    <row r="120" spans="1:8" x14ac:dyDescent="0.2">
      <c r="A120" s="2">
        <v>11212</v>
      </c>
      <c r="B120" s="63" t="s">
        <v>170</v>
      </c>
      <c r="C120" s="63" t="s">
        <v>195</v>
      </c>
      <c r="D120" s="63" t="s">
        <v>862</v>
      </c>
      <c r="E120" s="63" t="s">
        <v>697</v>
      </c>
      <c r="F120" s="62">
        <v>41150</v>
      </c>
    </row>
    <row r="121" spans="1:8" x14ac:dyDescent="0.2">
      <c r="A121" s="2">
        <v>11312</v>
      </c>
      <c r="B121" s="63" t="s">
        <v>171</v>
      </c>
      <c r="C121" s="63" t="s">
        <v>195</v>
      </c>
      <c r="D121" s="63" t="s">
        <v>862</v>
      </c>
      <c r="E121" s="63" t="s">
        <v>697</v>
      </c>
      <c r="F121" s="62">
        <v>41150</v>
      </c>
    </row>
    <row r="122" spans="1:8" x14ac:dyDescent="0.2">
      <c r="A122" s="2">
        <v>11412</v>
      </c>
      <c r="B122" s="63" t="s">
        <v>172</v>
      </c>
      <c r="C122" s="63" t="s">
        <v>196</v>
      </c>
      <c r="D122" s="1" t="s">
        <v>1198</v>
      </c>
      <c r="E122" s="63" t="s">
        <v>797</v>
      </c>
      <c r="F122" s="62">
        <v>41150</v>
      </c>
    </row>
    <row r="123" spans="1:8" x14ac:dyDescent="0.2">
      <c r="A123" s="2">
        <v>11512</v>
      </c>
      <c r="B123" s="63" t="s">
        <v>173</v>
      </c>
      <c r="C123" s="63" t="s">
        <v>196</v>
      </c>
      <c r="D123" s="1" t="s">
        <v>1198</v>
      </c>
      <c r="E123" s="63" t="s">
        <v>797</v>
      </c>
      <c r="F123" s="62">
        <v>41150</v>
      </c>
    </row>
    <row r="124" spans="1:8" x14ac:dyDescent="0.2">
      <c r="A124" s="2">
        <v>11612</v>
      </c>
      <c r="B124" s="63" t="s">
        <v>174</v>
      </c>
      <c r="C124" s="63" t="s">
        <v>843</v>
      </c>
      <c r="D124" s="1" t="s">
        <v>1198</v>
      </c>
      <c r="E124" s="63" t="s">
        <v>1716</v>
      </c>
      <c r="F124" s="62">
        <v>41151</v>
      </c>
    </row>
    <row r="125" spans="1:8" x14ac:dyDescent="0.2">
      <c r="A125" s="64">
        <v>11712</v>
      </c>
      <c r="B125" s="65" t="s">
        <v>175</v>
      </c>
      <c r="C125" s="65" t="s">
        <v>195</v>
      </c>
      <c r="D125" s="65" t="s">
        <v>862</v>
      </c>
      <c r="E125" s="65" t="s">
        <v>697</v>
      </c>
      <c r="F125" s="66">
        <v>41163</v>
      </c>
      <c r="G125" s="65"/>
      <c r="H125" s="65"/>
    </row>
    <row r="126" spans="1:8" x14ac:dyDescent="0.2">
      <c r="A126" s="64">
        <v>11812</v>
      </c>
      <c r="B126" s="65" t="s">
        <v>176</v>
      </c>
      <c r="C126" s="65" t="s">
        <v>540</v>
      </c>
      <c r="D126" s="65" t="s">
        <v>1198</v>
      </c>
      <c r="E126" s="65" t="s">
        <v>434</v>
      </c>
      <c r="F126" s="66">
        <v>41163</v>
      </c>
      <c r="G126" s="65"/>
      <c r="H126" s="65"/>
    </row>
    <row r="127" spans="1:8" x14ac:dyDescent="0.2">
      <c r="A127" s="64">
        <v>11912</v>
      </c>
      <c r="B127" s="65" t="s">
        <v>177</v>
      </c>
      <c r="C127" s="65" t="s">
        <v>197</v>
      </c>
      <c r="D127" s="65" t="s">
        <v>863</v>
      </c>
      <c r="E127" s="65" t="s">
        <v>178</v>
      </c>
      <c r="F127" s="66">
        <v>41163</v>
      </c>
      <c r="G127" s="65"/>
      <c r="H127" s="65"/>
    </row>
    <row r="128" spans="1:8" x14ac:dyDescent="0.2">
      <c r="A128" s="64">
        <v>12012</v>
      </c>
      <c r="B128" s="65" t="s">
        <v>179</v>
      </c>
      <c r="C128" s="65" t="s">
        <v>146</v>
      </c>
      <c r="D128" s="65" t="s">
        <v>1198</v>
      </c>
      <c r="E128" s="65" t="s">
        <v>432</v>
      </c>
      <c r="F128" s="66">
        <v>41177</v>
      </c>
      <c r="G128" s="65"/>
      <c r="H128" s="65"/>
    </row>
    <row r="129" spans="1:8" x14ac:dyDescent="0.2">
      <c r="A129" s="64">
        <v>12112</v>
      </c>
      <c r="B129" s="65" t="s">
        <v>180</v>
      </c>
      <c r="C129" s="65" t="s">
        <v>146</v>
      </c>
      <c r="D129" s="65" t="s">
        <v>1198</v>
      </c>
      <c r="E129" s="65" t="s">
        <v>432</v>
      </c>
      <c r="F129" s="66">
        <v>41177</v>
      </c>
      <c r="G129" s="65"/>
      <c r="H129" s="65"/>
    </row>
    <row r="130" spans="1:8" x14ac:dyDescent="0.2">
      <c r="A130" s="73">
        <v>12212</v>
      </c>
      <c r="B130" s="74" t="s">
        <v>184</v>
      </c>
      <c r="C130" s="74" t="s">
        <v>251</v>
      </c>
      <c r="D130" s="70" t="s">
        <v>2362</v>
      </c>
      <c r="E130" s="74" t="s">
        <v>181</v>
      </c>
      <c r="F130" s="75">
        <v>41178</v>
      </c>
      <c r="G130" s="65"/>
      <c r="H130" s="65"/>
    </row>
    <row r="131" spans="1:8" x14ac:dyDescent="0.2">
      <c r="A131" s="73">
        <v>12312</v>
      </c>
      <c r="B131" s="74" t="s">
        <v>182</v>
      </c>
      <c r="C131" s="74" t="s">
        <v>251</v>
      </c>
      <c r="D131" s="70" t="s">
        <v>2362</v>
      </c>
      <c r="E131" s="74" t="s">
        <v>183</v>
      </c>
      <c r="F131" s="75">
        <v>41178</v>
      </c>
      <c r="G131" s="65"/>
      <c r="H131" s="65"/>
    </row>
    <row r="132" spans="1:8" x14ac:dyDescent="0.2">
      <c r="A132" s="73">
        <v>12412</v>
      </c>
      <c r="B132" s="74" t="s">
        <v>185</v>
      </c>
      <c r="C132" s="74" t="s">
        <v>251</v>
      </c>
      <c r="D132" s="70" t="s">
        <v>2362</v>
      </c>
      <c r="E132" s="74" t="s">
        <v>186</v>
      </c>
      <c r="F132" s="75">
        <v>41178</v>
      </c>
      <c r="G132" s="65"/>
      <c r="H132" s="65"/>
    </row>
    <row r="133" spans="1:8" x14ac:dyDescent="0.2">
      <c r="A133" s="64">
        <v>12512</v>
      </c>
      <c r="B133" s="65" t="s">
        <v>187</v>
      </c>
      <c r="C133" s="65" t="s">
        <v>198</v>
      </c>
      <c r="D133" s="65" t="s">
        <v>863</v>
      </c>
      <c r="E133" s="65" t="s">
        <v>1722</v>
      </c>
      <c r="F133" s="66">
        <v>41179</v>
      </c>
      <c r="G133" s="65"/>
      <c r="H133" s="65"/>
    </row>
    <row r="134" spans="1:8" x14ac:dyDescent="0.2">
      <c r="A134" s="64">
        <v>12612</v>
      </c>
      <c r="B134" s="65" t="s">
        <v>188</v>
      </c>
      <c r="C134" s="65" t="s">
        <v>690</v>
      </c>
      <c r="D134" s="65" t="s">
        <v>1198</v>
      </c>
      <c r="E134" s="65" t="s">
        <v>1727</v>
      </c>
      <c r="F134" s="66">
        <v>41180</v>
      </c>
      <c r="G134" s="65"/>
      <c r="H134" s="65"/>
    </row>
    <row r="135" spans="1:8" x14ac:dyDescent="0.2">
      <c r="A135" s="64">
        <v>12712</v>
      </c>
      <c r="B135" s="65" t="s">
        <v>189</v>
      </c>
      <c r="C135" s="65" t="s">
        <v>690</v>
      </c>
      <c r="D135" s="65" t="s">
        <v>1198</v>
      </c>
      <c r="E135" s="65" t="s">
        <v>1727</v>
      </c>
      <c r="F135" s="66">
        <v>41180</v>
      </c>
      <c r="G135" s="65"/>
      <c r="H135" s="65"/>
    </row>
    <row r="136" spans="1:8" x14ac:dyDescent="0.2">
      <c r="A136" s="64">
        <v>12812</v>
      </c>
      <c r="B136" s="65" t="s">
        <v>190</v>
      </c>
      <c r="C136" s="65" t="s">
        <v>199</v>
      </c>
      <c r="D136" s="65" t="s">
        <v>1198</v>
      </c>
      <c r="E136" s="65" t="s">
        <v>178</v>
      </c>
      <c r="F136" s="66">
        <v>41190</v>
      </c>
      <c r="G136" s="65"/>
      <c r="H136" s="65"/>
    </row>
    <row r="137" spans="1:8" x14ac:dyDescent="0.2">
      <c r="A137" s="64">
        <v>12912</v>
      </c>
      <c r="B137" s="65" t="s">
        <v>191</v>
      </c>
      <c r="C137" s="65" t="s">
        <v>1138</v>
      </c>
      <c r="D137" s="65" t="s">
        <v>1198</v>
      </c>
      <c r="E137" s="65" t="s">
        <v>829</v>
      </c>
      <c r="F137" s="66">
        <v>41191</v>
      </c>
      <c r="G137" s="65"/>
      <c r="H137" s="65"/>
    </row>
    <row r="138" spans="1:8" x14ac:dyDescent="0.2">
      <c r="A138" s="64">
        <v>13012</v>
      </c>
      <c r="B138" s="65" t="s">
        <v>192</v>
      </c>
      <c r="C138" s="65" t="s">
        <v>198</v>
      </c>
      <c r="D138" s="65" t="s">
        <v>863</v>
      </c>
      <c r="E138" s="65" t="s">
        <v>1722</v>
      </c>
      <c r="F138" s="66">
        <v>41191</v>
      </c>
      <c r="G138" s="65"/>
      <c r="H138" s="65"/>
    </row>
    <row r="139" spans="1:8" x14ac:dyDescent="0.2">
      <c r="A139" s="64">
        <v>13112</v>
      </c>
      <c r="B139" s="65" t="s">
        <v>201</v>
      </c>
      <c r="C139" s="65" t="s">
        <v>1666</v>
      </c>
      <c r="D139" s="65" t="s">
        <v>1198</v>
      </c>
      <c r="E139" s="65" t="s">
        <v>684</v>
      </c>
      <c r="F139" s="66">
        <v>41191</v>
      </c>
      <c r="G139" s="65"/>
      <c r="H139" s="65"/>
    </row>
    <row r="140" spans="1:8" x14ac:dyDescent="0.2">
      <c r="A140" s="73">
        <v>13212</v>
      </c>
      <c r="B140" s="74" t="s">
        <v>193</v>
      </c>
      <c r="C140" s="74" t="s">
        <v>200</v>
      </c>
      <c r="D140" s="70" t="s">
        <v>2362</v>
      </c>
      <c r="E140" s="74" t="s">
        <v>194</v>
      </c>
      <c r="F140" s="75">
        <v>41191</v>
      </c>
      <c r="G140" s="65"/>
      <c r="H140" s="65"/>
    </row>
    <row r="141" spans="1:8" x14ac:dyDescent="0.2">
      <c r="A141" s="64">
        <v>13312</v>
      </c>
      <c r="B141" s="65" t="s">
        <v>202</v>
      </c>
      <c r="C141" s="65" t="s">
        <v>206</v>
      </c>
      <c r="D141" s="65" t="s">
        <v>1198</v>
      </c>
      <c r="E141" s="65" t="s">
        <v>831</v>
      </c>
      <c r="F141" s="66">
        <v>41191</v>
      </c>
      <c r="G141" s="65"/>
      <c r="H141" s="65"/>
    </row>
    <row r="142" spans="1:8" x14ac:dyDescent="0.2">
      <c r="A142" s="73">
        <v>13412</v>
      </c>
      <c r="B142" s="74" t="s">
        <v>203</v>
      </c>
      <c r="C142" s="77" t="s">
        <v>253</v>
      </c>
      <c r="D142" s="70" t="s">
        <v>2362</v>
      </c>
      <c r="E142" s="74" t="s">
        <v>664</v>
      </c>
      <c r="F142" s="75">
        <v>41191</v>
      </c>
      <c r="G142" s="65"/>
      <c r="H142" s="65"/>
    </row>
    <row r="143" spans="1:8" x14ac:dyDescent="0.2">
      <c r="A143" s="64">
        <v>13512</v>
      </c>
      <c r="B143" s="66" t="s">
        <v>204</v>
      </c>
      <c r="C143" s="65" t="s">
        <v>1666</v>
      </c>
      <c r="D143" s="65" t="s">
        <v>1198</v>
      </c>
      <c r="E143" s="65" t="s">
        <v>1728</v>
      </c>
      <c r="F143" s="66">
        <v>41213</v>
      </c>
      <c r="G143" s="65"/>
      <c r="H143" s="65"/>
    </row>
    <row r="144" spans="1:8" x14ac:dyDescent="0.2">
      <c r="A144" s="64">
        <v>13612</v>
      </c>
      <c r="B144" s="65" t="s">
        <v>205</v>
      </c>
      <c r="C144" s="65" t="s">
        <v>207</v>
      </c>
      <c r="D144" s="65" t="s">
        <v>1198</v>
      </c>
      <c r="E144" s="65" t="s">
        <v>1728</v>
      </c>
      <c r="F144" s="66">
        <v>41213</v>
      </c>
      <c r="G144" s="65"/>
      <c r="H144" s="65"/>
    </row>
    <row r="145" spans="1:8" x14ac:dyDescent="0.2">
      <c r="A145" s="64">
        <v>13712</v>
      </c>
      <c r="B145" s="65" t="s">
        <v>208</v>
      </c>
      <c r="C145" s="65" t="s">
        <v>1695</v>
      </c>
      <c r="D145" s="65" t="s">
        <v>862</v>
      </c>
      <c r="E145" s="65" t="s">
        <v>816</v>
      </c>
      <c r="F145" s="66">
        <v>41232</v>
      </c>
      <c r="G145" s="65"/>
      <c r="H145" s="65"/>
    </row>
    <row r="146" spans="1:8" x14ac:dyDescent="0.2">
      <c r="A146" s="64">
        <v>13812</v>
      </c>
      <c r="B146" s="65" t="s">
        <v>209</v>
      </c>
      <c r="C146" s="65" t="s">
        <v>210</v>
      </c>
      <c r="D146" s="65" t="s">
        <v>862</v>
      </c>
      <c r="E146" s="65" t="s">
        <v>434</v>
      </c>
      <c r="F146" s="66">
        <v>41232</v>
      </c>
      <c r="G146" s="65"/>
      <c r="H146" s="65"/>
    </row>
    <row r="147" spans="1:8" x14ac:dyDescent="0.2">
      <c r="A147" s="73">
        <v>13912</v>
      </c>
      <c r="B147" s="74" t="s">
        <v>211</v>
      </c>
      <c r="C147" s="74" t="s">
        <v>251</v>
      </c>
      <c r="D147" s="70" t="s">
        <v>2362</v>
      </c>
      <c r="E147" s="74" t="s">
        <v>212</v>
      </c>
      <c r="F147" s="75">
        <v>41232</v>
      </c>
      <c r="G147" s="65"/>
      <c r="H147" s="65"/>
    </row>
    <row r="148" spans="1:8" x14ac:dyDescent="0.2">
      <c r="A148" s="64">
        <v>14012</v>
      </c>
      <c r="B148" s="63" t="s">
        <v>213</v>
      </c>
      <c r="C148" s="63" t="s">
        <v>1460</v>
      </c>
      <c r="D148" s="63" t="s">
        <v>862</v>
      </c>
      <c r="E148" s="63" t="s">
        <v>1182</v>
      </c>
      <c r="F148" s="62">
        <v>41233</v>
      </c>
    </row>
    <row r="149" spans="1:8" x14ac:dyDescent="0.2">
      <c r="A149" s="64">
        <v>14112</v>
      </c>
      <c r="B149" s="63" t="s">
        <v>2436</v>
      </c>
      <c r="C149" s="63" t="s">
        <v>1691</v>
      </c>
      <c r="D149" s="63" t="s">
        <v>862</v>
      </c>
      <c r="E149" s="63" t="s">
        <v>2430</v>
      </c>
      <c r="F149" s="62">
        <v>41233</v>
      </c>
    </row>
    <row r="150" spans="1:8" x14ac:dyDescent="0.2">
      <c r="A150" s="64">
        <v>14212</v>
      </c>
      <c r="B150" s="63" t="s">
        <v>2437</v>
      </c>
      <c r="C150" s="63" t="s">
        <v>1663</v>
      </c>
      <c r="D150" s="63" t="s">
        <v>862</v>
      </c>
      <c r="E150" s="63" t="s">
        <v>2430</v>
      </c>
      <c r="F150" s="62">
        <v>41233</v>
      </c>
    </row>
    <row r="151" spans="1:8" x14ac:dyDescent="0.2">
      <c r="A151" s="64">
        <v>14312</v>
      </c>
      <c r="B151" s="63" t="s">
        <v>214</v>
      </c>
      <c r="C151" s="63" t="s">
        <v>1695</v>
      </c>
      <c r="D151" s="63" t="s">
        <v>862</v>
      </c>
      <c r="E151" s="63" t="s">
        <v>1727</v>
      </c>
      <c r="F151" s="62">
        <v>41233</v>
      </c>
    </row>
    <row r="152" spans="1:8" x14ac:dyDescent="0.2">
      <c r="A152" s="64">
        <v>14412</v>
      </c>
      <c r="B152" s="63" t="s">
        <v>215</v>
      </c>
      <c r="C152" s="63" t="s">
        <v>216</v>
      </c>
      <c r="D152" s="63" t="s">
        <v>1026</v>
      </c>
      <c r="E152" s="63" t="s">
        <v>878</v>
      </c>
      <c r="F152" s="62">
        <v>41241</v>
      </c>
    </row>
    <row r="153" spans="1:8" x14ac:dyDescent="0.2">
      <c r="A153" s="64">
        <v>14512</v>
      </c>
      <c r="B153" s="63" t="s">
        <v>217</v>
      </c>
      <c r="C153" s="63" t="s">
        <v>1695</v>
      </c>
      <c r="D153" s="63" t="s">
        <v>862</v>
      </c>
      <c r="E153" s="63" t="s">
        <v>1182</v>
      </c>
      <c r="F153" s="62">
        <v>41243</v>
      </c>
    </row>
    <row r="154" spans="1:8" x14ac:dyDescent="0.2">
      <c r="A154" s="64">
        <v>14612</v>
      </c>
      <c r="B154" s="63" t="s">
        <v>218</v>
      </c>
      <c r="C154" s="1" t="s">
        <v>243</v>
      </c>
      <c r="D154" s="63" t="s">
        <v>863</v>
      </c>
      <c r="E154" s="63" t="s">
        <v>877</v>
      </c>
      <c r="F154" s="62">
        <v>41249</v>
      </c>
    </row>
    <row r="155" spans="1:8" x14ac:dyDescent="0.2">
      <c r="A155" s="64">
        <v>14712</v>
      </c>
      <c r="B155" s="63" t="s">
        <v>219</v>
      </c>
      <c r="C155" s="1" t="s">
        <v>244</v>
      </c>
      <c r="D155" s="63" t="s">
        <v>862</v>
      </c>
      <c r="E155" s="1" t="s">
        <v>1716</v>
      </c>
      <c r="F155" s="62">
        <v>41249</v>
      </c>
    </row>
    <row r="156" spans="1:8" x14ac:dyDescent="0.2">
      <c r="A156" s="64">
        <v>14812</v>
      </c>
      <c r="B156" s="63" t="s">
        <v>220</v>
      </c>
      <c r="C156" s="1" t="s">
        <v>1663</v>
      </c>
      <c r="D156" s="63" t="s">
        <v>862</v>
      </c>
      <c r="E156" s="1" t="s">
        <v>720</v>
      </c>
      <c r="F156" s="62">
        <v>41250</v>
      </c>
    </row>
    <row r="157" spans="1:8" x14ac:dyDescent="0.2">
      <c r="A157" s="64">
        <v>14912</v>
      </c>
      <c r="B157" s="63" t="s">
        <v>221</v>
      </c>
      <c r="C157" s="63" t="s">
        <v>1663</v>
      </c>
      <c r="D157" s="63" t="s">
        <v>862</v>
      </c>
      <c r="E157" s="63" t="s">
        <v>829</v>
      </c>
      <c r="F157" s="62">
        <v>41250</v>
      </c>
    </row>
    <row r="158" spans="1:8" x14ac:dyDescent="0.2">
      <c r="A158" s="64">
        <v>15012</v>
      </c>
      <c r="B158" s="63" t="s">
        <v>222</v>
      </c>
      <c r="C158" s="63" t="s">
        <v>695</v>
      </c>
      <c r="D158" s="65" t="s">
        <v>1198</v>
      </c>
      <c r="E158" s="63" t="s">
        <v>1182</v>
      </c>
      <c r="F158" s="62">
        <v>41255</v>
      </c>
    </row>
    <row r="159" spans="1:8" x14ac:dyDescent="0.2">
      <c r="A159" s="64">
        <v>15112</v>
      </c>
      <c r="B159" s="1" t="s">
        <v>223</v>
      </c>
      <c r="C159" s="63" t="s">
        <v>245</v>
      </c>
      <c r="D159" s="65" t="s">
        <v>1198</v>
      </c>
      <c r="E159" s="1" t="s">
        <v>825</v>
      </c>
      <c r="F159" s="62">
        <v>41255</v>
      </c>
    </row>
    <row r="160" spans="1:8" x14ac:dyDescent="0.2">
      <c r="A160" s="64">
        <v>15212</v>
      </c>
      <c r="B160" s="1" t="s">
        <v>224</v>
      </c>
      <c r="C160" s="1" t="s">
        <v>1460</v>
      </c>
      <c r="D160" s="63" t="s">
        <v>862</v>
      </c>
      <c r="E160" s="1" t="s">
        <v>1727</v>
      </c>
      <c r="F160" s="62">
        <v>41255</v>
      </c>
    </row>
    <row r="161" spans="1:7" x14ac:dyDescent="0.2">
      <c r="A161" s="64">
        <v>15312</v>
      </c>
      <c r="B161" s="1" t="s">
        <v>225</v>
      </c>
      <c r="C161" s="1" t="s">
        <v>1460</v>
      </c>
      <c r="D161" s="63" t="s">
        <v>862</v>
      </c>
      <c r="E161" s="1" t="s">
        <v>829</v>
      </c>
      <c r="F161" s="62">
        <v>41255</v>
      </c>
    </row>
    <row r="162" spans="1:7" x14ac:dyDescent="0.2">
      <c r="A162" s="64">
        <v>15412</v>
      </c>
      <c r="B162" s="1" t="s">
        <v>226</v>
      </c>
      <c r="C162" s="1" t="s">
        <v>991</v>
      </c>
      <c r="D162" s="63" t="s">
        <v>862</v>
      </c>
      <c r="E162" s="1" t="s">
        <v>684</v>
      </c>
      <c r="F162" s="62">
        <v>41257</v>
      </c>
    </row>
    <row r="163" spans="1:7" x14ac:dyDescent="0.2">
      <c r="A163" s="64">
        <v>15512</v>
      </c>
      <c r="B163" s="1" t="s">
        <v>227</v>
      </c>
      <c r="C163" s="1" t="s">
        <v>1460</v>
      </c>
      <c r="D163" s="63" t="s">
        <v>862</v>
      </c>
      <c r="E163" s="1" t="s">
        <v>684</v>
      </c>
      <c r="F163" s="62">
        <v>41257</v>
      </c>
    </row>
    <row r="164" spans="1:7" x14ac:dyDescent="0.2">
      <c r="A164" s="64">
        <v>15612</v>
      </c>
      <c r="B164" s="1" t="s">
        <v>228</v>
      </c>
      <c r="C164" s="1" t="s">
        <v>1460</v>
      </c>
      <c r="D164" s="63" t="s">
        <v>862</v>
      </c>
      <c r="E164" s="1" t="s">
        <v>889</v>
      </c>
      <c r="F164" s="62">
        <v>41257</v>
      </c>
    </row>
    <row r="165" spans="1:7" x14ac:dyDescent="0.2">
      <c r="A165" s="64">
        <v>15712</v>
      </c>
      <c r="B165" s="1" t="s">
        <v>229</v>
      </c>
      <c r="C165" s="1" t="s">
        <v>1694</v>
      </c>
      <c r="D165" s="63" t="s">
        <v>862</v>
      </c>
      <c r="E165" s="1" t="s">
        <v>240</v>
      </c>
      <c r="F165" s="62">
        <v>41260</v>
      </c>
    </row>
    <row r="166" spans="1:7" x14ac:dyDescent="0.2">
      <c r="A166" s="64">
        <v>15812</v>
      </c>
      <c r="B166" s="1" t="s">
        <v>230</v>
      </c>
      <c r="C166" s="1" t="s">
        <v>857</v>
      </c>
      <c r="D166" s="63" t="s">
        <v>862</v>
      </c>
      <c r="E166" s="1" t="s">
        <v>240</v>
      </c>
      <c r="F166" s="62">
        <v>41260</v>
      </c>
    </row>
    <row r="167" spans="1:7" x14ac:dyDescent="0.2">
      <c r="A167" s="64">
        <v>15912</v>
      </c>
      <c r="B167" s="1" t="s">
        <v>231</v>
      </c>
      <c r="C167" s="1" t="s">
        <v>1460</v>
      </c>
      <c r="D167" s="63" t="s">
        <v>862</v>
      </c>
      <c r="E167" s="1" t="s">
        <v>720</v>
      </c>
      <c r="F167" s="62">
        <v>41261</v>
      </c>
    </row>
    <row r="168" spans="1:7" x14ac:dyDescent="0.2">
      <c r="A168" s="64">
        <v>16012</v>
      </c>
      <c r="B168" s="1" t="s">
        <v>232</v>
      </c>
      <c r="C168" s="1" t="s">
        <v>1460</v>
      </c>
      <c r="D168" s="63" t="s">
        <v>862</v>
      </c>
      <c r="E168" s="1" t="s">
        <v>1728</v>
      </c>
      <c r="F168" s="62">
        <v>41261</v>
      </c>
    </row>
    <row r="169" spans="1:7" x14ac:dyDescent="0.2">
      <c r="A169" s="73">
        <v>16112</v>
      </c>
      <c r="B169" s="68" t="s">
        <v>233</v>
      </c>
      <c r="C169" s="70" t="s">
        <v>247</v>
      </c>
      <c r="D169" s="70" t="s">
        <v>2362</v>
      </c>
      <c r="E169" s="68" t="s">
        <v>664</v>
      </c>
      <c r="F169" s="69">
        <v>41262</v>
      </c>
    </row>
    <row r="170" spans="1:7" x14ac:dyDescent="0.2">
      <c r="A170" s="64">
        <v>16212</v>
      </c>
      <c r="B170" s="1" t="s">
        <v>234</v>
      </c>
      <c r="C170" s="1" t="s">
        <v>1666</v>
      </c>
      <c r="D170" s="63" t="s">
        <v>862</v>
      </c>
      <c r="E170" s="1" t="s">
        <v>1716</v>
      </c>
      <c r="F170" s="62">
        <v>41262</v>
      </c>
    </row>
    <row r="171" spans="1:7" x14ac:dyDescent="0.2">
      <c r="A171" s="64">
        <v>16312</v>
      </c>
      <c r="B171" s="1" t="s">
        <v>235</v>
      </c>
      <c r="C171" s="1" t="s">
        <v>1460</v>
      </c>
      <c r="D171" s="63" t="s">
        <v>862</v>
      </c>
      <c r="E171" s="1" t="s">
        <v>718</v>
      </c>
      <c r="F171" s="62">
        <v>41262</v>
      </c>
    </row>
    <row r="172" spans="1:7" x14ac:dyDescent="0.2">
      <c r="A172" s="64">
        <v>16412</v>
      </c>
      <c r="B172" s="1" t="s">
        <v>239</v>
      </c>
      <c r="C172" s="1" t="s">
        <v>773</v>
      </c>
      <c r="D172" s="1" t="s">
        <v>863</v>
      </c>
      <c r="E172" s="1" t="s">
        <v>812</v>
      </c>
      <c r="F172" s="62">
        <v>41263</v>
      </c>
    </row>
    <row r="173" spans="1:7" x14ac:dyDescent="0.2">
      <c r="A173" s="64">
        <v>16512</v>
      </c>
      <c r="B173" s="1" t="s">
        <v>236</v>
      </c>
      <c r="C173" s="1" t="s">
        <v>1138</v>
      </c>
      <c r="D173" s="63" t="s">
        <v>862</v>
      </c>
      <c r="E173" s="1" t="s">
        <v>881</v>
      </c>
      <c r="F173" s="62">
        <v>41263</v>
      </c>
    </row>
    <row r="174" spans="1:7" x14ac:dyDescent="0.2">
      <c r="A174" s="64">
        <v>16612</v>
      </c>
      <c r="B174" s="1" t="s">
        <v>237</v>
      </c>
      <c r="C174" s="1" t="s">
        <v>1138</v>
      </c>
      <c r="D174" s="65" t="s">
        <v>1198</v>
      </c>
      <c r="E174" s="1" t="s">
        <v>814</v>
      </c>
      <c r="F174" s="62">
        <v>41271</v>
      </c>
      <c r="G174" s="62"/>
    </row>
    <row r="175" spans="1:7" x14ac:dyDescent="0.2">
      <c r="A175" s="64">
        <v>16712</v>
      </c>
      <c r="B175" s="1" t="s">
        <v>238</v>
      </c>
      <c r="C175" s="1" t="s">
        <v>1138</v>
      </c>
      <c r="D175" s="65" t="s">
        <v>1198</v>
      </c>
      <c r="E175" s="1" t="s">
        <v>1189</v>
      </c>
      <c r="F175" s="62">
        <v>41271</v>
      </c>
    </row>
    <row r="176" spans="1:7" x14ac:dyDescent="0.2">
      <c r="A176" s="64">
        <v>16812</v>
      </c>
      <c r="B176" s="1" t="s">
        <v>241</v>
      </c>
      <c r="C176" s="1" t="s">
        <v>242</v>
      </c>
      <c r="D176" s="1" t="s">
        <v>863</v>
      </c>
      <c r="E176" s="1" t="s">
        <v>812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A118" workbookViewId="0">
      <selection activeCell="B119" sqref="B119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263" t="s">
        <v>833</v>
      </c>
      <c r="C1" s="263"/>
      <c r="D1" s="263"/>
      <c r="E1" s="263"/>
      <c r="F1" s="10"/>
      <c r="G1" s="10"/>
      <c r="H1" s="5"/>
    </row>
    <row r="2" spans="1:9" ht="15" x14ac:dyDescent="0.25">
      <c r="A2" s="1"/>
      <c r="B2" s="263" t="s">
        <v>834</v>
      </c>
      <c r="C2" s="263"/>
      <c r="D2" s="263"/>
      <c r="E2" s="263"/>
      <c r="F2" s="10"/>
      <c r="G2" s="10"/>
      <c r="H2" s="6"/>
    </row>
    <row r="3" spans="1:9" ht="15" x14ac:dyDescent="0.25">
      <c r="A3" s="1"/>
      <c r="B3" s="263" t="s">
        <v>835</v>
      </c>
      <c r="C3" s="263"/>
      <c r="D3" s="263"/>
      <c r="E3" s="263"/>
      <c r="F3" s="10"/>
      <c r="G3" s="10"/>
      <c r="H3" s="7"/>
    </row>
    <row r="4" spans="1:9" x14ac:dyDescent="0.2">
      <c r="A4" s="1"/>
      <c r="B4" s="263" t="s">
        <v>2495</v>
      </c>
      <c r="C4" s="263"/>
      <c r="D4" s="263"/>
      <c r="E4" s="263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94" t="s">
        <v>1027</v>
      </c>
      <c r="B6" s="27" t="s">
        <v>1028</v>
      </c>
      <c r="C6" s="27" t="s">
        <v>1029</v>
      </c>
      <c r="D6" s="296" t="s">
        <v>1030</v>
      </c>
      <c r="E6" s="296"/>
      <c r="F6" s="297"/>
    </row>
    <row r="7" spans="1:9" ht="13.5" thickBot="1" x14ac:dyDescent="0.25">
      <c r="A7" s="295"/>
      <c r="B7" s="298" t="s">
        <v>1204</v>
      </c>
      <c r="C7" s="296"/>
      <c r="D7" s="27" t="s">
        <v>1199</v>
      </c>
      <c r="E7" s="299" t="s">
        <v>250</v>
      </c>
      <c r="F7" s="300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111</v>
      </c>
      <c r="B9" s="1" t="s">
        <v>794</v>
      </c>
      <c r="C9" s="1" t="s">
        <v>839</v>
      </c>
      <c r="D9" s="1" t="s">
        <v>862</v>
      </c>
      <c r="E9" s="1" t="s">
        <v>795</v>
      </c>
      <c r="F9" s="3">
        <v>40569</v>
      </c>
    </row>
    <row r="10" spans="1:9" ht="13.5" thickBot="1" x14ac:dyDescent="0.25">
      <c r="A10" s="2">
        <v>211</v>
      </c>
      <c r="B10" s="1" t="s">
        <v>796</v>
      </c>
      <c r="C10" s="1" t="s">
        <v>840</v>
      </c>
      <c r="D10" s="1" t="s">
        <v>863</v>
      </c>
      <c r="E10" s="1" t="s">
        <v>797</v>
      </c>
      <c r="F10" s="3">
        <v>40581</v>
      </c>
    </row>
    <row r="11" spans="1:9" x14ac:dyDescent="0.2">
      <c r="A11" s="2">
        <v>311</v>
      </c>
      <c r="B11" s="1" t="s">
        <v>838</v>
      </c>
      <c r="C11" s="1" t="s">
        <v>864</v>
      </c>
      <c r="D11" s="1" t="s">
        <v>862</v>
      </c>
      <c r="E11" s="1" t="s">
        <v>798</v>
      </c>
      <c r="F11" s="3">
        <v>40581</v>
      </c>
      <c r="H11" s="52" t="s">
        <v>1203</v>
      </c>
      <c r="I11" s="53">
        <f>COUNTIF($D$9:$D$5003,"PTE")</f>
        <v>62</v>
      </c>
    </row>
    <row r="12" spans="1:9" x14ac:dyDescent="0.2">
      <c r="A12" s="2">
        <v>411</v>
      </c>
      <c r="B12" s="1" t="s">
        <v>799</v>
      </c>
      <c r="C12" s="1" t="s">
        <v>841</v>
      </c>
      <c r="D12" s="1" t="s">
        <v>862</v>
      </c>
      <c r="E12" s="1" t="s">
        <v>800</v>
      </c>
      <c r="F12" s="3">
        <v>40585</v>
      </c>
      <c r="H12" s="54" t="s">
        <v>1202</v>
      </c>
      <c r="I12" s="55">
        <f>COUNTIF($D$9:$D$5003,"PT")</f>
        <v>2</v>
      </c>
    </row>
    <row r="13" spans="1:9" x14ac:dyDescent="0.2">
      <c r="A13" s="2">
        <v>511</v>
      </c>
      <c r="B13" s="1" t="s">
        <v>801</v>
      </c>
      <c r="C13" s="1" t="s">
        <v>842</v>
      </c>
      <c r="D13" s="1" t="s">
        <v>1198</v>
      </c>
      <c r="E13" s="1" t="s">
        <v>798</v>
      </c>
      <c r="F13" s="3">
        <v>40567</v>
      </c>
      <c r="H13" s="54" t="s">
        <v>1201</v>
      </c>
      <c r="I13" s="55">
        <f>COUNTIF($D$9:$D$5003,"PF")</f>
        <v>20</v>
      </c>
    </row>
    <row r="14" spans="1:9" x14ac:dyDescent="0.2">
      <c r="A14" s="2">
        <v>611</v>
      </c>
      <c r="B14" s="1" t="s">
        <v>802</v>
      </c>
      <c r="C14" s="1" t="s">
        <v>843</v>
      </c>
      <c r="D14" s="1" t="s">
        <v>863</v>
      </c>
      <c r="E14" s="1" t="s">
        <v>803</v>
      </c>
      <c r="F14" s="3">
        <v>40605</v>
      </c>
      <c r="H14" s="54" t="s">
        <v>1200</v>
      </c>
      <c r="I14" s="55">
        <f>COUNTIF($D$9:$D$5003,"PF/PTE")</f>
        <v>49</v>
      </c>
    </row>
    <row r="15" spans="1:9" x14ac:dyDescent="0.2">
      <c r="A15" s="2">
        <v>711</v>
      </c>
      <c r="B15" s="1" t="s">
        <v>804</v>
      </c>
      <c r="C15" s="1" t="s">
        <v>844</v>
      </c>
      <c r="D15" s="1" t="s">
        <v>1198</v>
      </c>
      <c r="E15" s="1" t="s">
        <v>805</v>
      </c>
      <c r="F15" s="3">
        <v>40605</v>
      </c>
      <c r="H15" s="54" t="s">
        <v>1199</v>
      </c>
      <c r="I15" s="55">
        <f>COUNTIF($D$9:$D$5003,"Pré-Mistura")</f>
        <v>0</v>
      </c>
    </row>
    <row r="16" spans="1:9" x14ac:dyDescent="0.2">
      <c r="A16" s="2">
        <v>811</v>
      </c>
      <c r="B16" s="1" t="s">
        <v>806</v>
      </c>
      <c r="C16" s="1" t="s">
        <v>844</v>
      </c>
      <c r="D16" s="1" t="s">
        <v>1198</v>
      </c>
      <c r="E16" s="1" t="s">
        <v>805</v>
      </c>
      <c r="F16" s="3">
        <v>40605</v>
      </c>
      <c r="H16" s="54" t="s">
        <v>246</v>
      </c>
      <c r="I16" s="55">
        <f>COUNTIF($D$9:$D$5003,"Biológico")</f>
        <v>10</v>
      </c>
    </row>
    <row r="17" spans="1:9" ht="13.5" thickBot="1" x14ac:dyDescent="0.25">
      <c r="A17" s="2">
        <v>911</v>
      </c>
      <c r="B17" s="1" t="s">
        <v>845</v>
      </c>
      <c r="C17" s="1" t="s">
        <v>846</v>
      </c>
      <c r="D17" s="1" t="s">
        <v>1198</v>
      </c>
      <c r="E17" s="1" t="s">
        <v>798</v>
      </c>
      <c r="F17" s="3">
        <v>40613</v>
      </c>
      <c r="H17" s="56" t="s">
        <v>2362</v>
      </c>
      <c r="I17" s="57">
        <f>COUNTIF($D$9:$D$5003,"Biológico/Org")</f>
        <v>3</v>
      </c>
    </row>
    <row r="18" spans="1:9" ht="13.5" thickBot="1" x14ac:dyDescent="0.25">
      <c r="A18" s="2">
        <v>1011</v>
      </c>
      <c r="B18" s="1" t="s">
        <v>807</v>
      </c>
      <c r="C18" s="1" t="s">
        <v>847</v>
      </c>
      <c r="D18" s="1" t="s">
        <v>1198</v>
      </c>
      <c r="E18" s="1" t="s">
        <v>808</v>
      </c>
      <c r="F18" s="3">
        <v>40617</v>
      </c>
    </row>
    <row r="19" spans="1:9" ht="13.5" thickBot="1" x14ac:dyDescent="0.25">
      <c r="A19" s="2">
        <v>1111</v>
      </c>
      <c r="B19" s="1" t="s">
        <v>809</v>
      </c>
      <c r="C19" s="1" t="s">
        <v>843</v>
      </c>
      <c r="D19" s="1" t="s">
        <v>1198</v>
      </c>
      <c r="E19" s="1" t="s">
        <v>808</v>
      </c>
      <c r="F19" s="3">
        <v>40619</v>
      </c>
      <c r="H19" s="58" t="s">
        <v>1205</v>
      </c>
      <c r="I19" s="59">
        <f>SUM(I11:I16)</f>
        <v>143</v>
      </c>
    </row>
    <row r="20" spans="1:9" x14ac:dyDescent="0.2">
      <c r="A20" s="2">
        <v>1211</v>
      </c>
      <c r="B20" s="1" t="s">
        <v>810</v>
      </c>
      <c r="C20" s="1" t="s">
        <v>857</v>
      </c>
      <c r="D20" s="1" t="s">
        <v>862</v>
      </c>
      <c r="E20" s="1" t="s">
        <v>795</v>
      </c>
      <c r="F20" s="3">
        <v>40620</v>
      </c>
    </row>
    <row r="21" spans="1:9" x14ac:dyDescent="0.2">
      <c r="A21" s="2">
        <v>1311</v>
      </c>
      <c r="B21" s="1" t="s">
        <v>811</v>
      </c>
      <c r="C21" s="1" t="s">
        <v>858</v>
      </c>
      <c r="D21" s="1" t="s">
        <v>862</v>
      </c>
      <c r="E21" s="1" t="s">
        <v>812</v>
      </c>
      <c r="F21" s="3">
        <v>40623</v>
      </c>
    </row>
    <row r="22" spans="1:9" x14ac:dyDescent="0.2">
      <c r="A22" s="2">
        <v>1411</v>
      </c>
      <c r="B22" s="1" t="s">
        <v>813</v>
      </c>
      <c r="C22" s="1" t="s">
        <v>842</v>
      </c>
      <c r="D22" s="1" t="s">
        <v>1198</v>
      </c>
      <c r="E22" s="1" t="s">
        <v>814</v>
      </c>
      <c r="F22" s="3">
        <v>40623</v>
      </c>
    </row>
    <row r="23" spans="1:9" x14ac:dyDescent="0.2">
      <c r="A23" s="2">
        <v>1511</v>
      </c>
      <c r="B23" s="1" t="s">
        <v>815</v>
      </c>
      <c r="C23" s="1" t="s">
        <v>848</v>
      </c>
      <c r="D23" s="1" t="s">
        <v>862</v>
      </c>
      <c r="E23" s="1" t="s">
        <v>816</v>
      </c>
      <c r="F23" s="3">
        <v>40623</v>
      </c>
    </row>
    <row r="24" spans="1:9" x14ac:dyDescent="0.2">
      <c r="A24" s="2">
        <v>1611</v>
      </c>
      <c r="B24" s="1" t="s">
        <v>817</v>
      </c>
      <c r="C24" s="1" t="s">
        <v>859</v>
      </c>
      <c r="D24" s="1" t="s">
        <v>862</v>
      </c>
      <c r="E24" s="1" t="s">
        <v>818</v>
      </c>
      <c r="F24" s="3">
        <v>40623</v>
      </c>
    </row>
    <row r="25" spans="1:9" x14ac:dyDescent="0.2">
      <c r="A25" s="2">
        <v>1711</v>
      </c>
      <c r="B25" s="1" t="s">
        <v>819</v>
      </c>
      <c r="C25" s="1" t="s">
        <v>860</v>
      </c>
      <c r="D25" s="1" t="s">
        <v>862</v>
      </c>
      <c r="E25" s="1" t="s">
        <v>798</v>
      </c>
      <c r="F25" s="3">
        <v>40624</v>
      </c>
    </row>
    <row r="26" spans="1:9" x14ac:dyDescent="0.2">
      <c r="A26" s="2">
        <v>1811</v>
      </c>
      <c r="B26" s="1" t="s">
        <v>822</v>
      </c>
      <c r="C26" s="1" t="s">
        <v>849</v>
      </c>
      <c r="D26" s="1" t="s">
        <v>246</v>
      </c>
      <c r="E26" s="1" t="s">
        <v>821</v>
      </c>
      <c r="F26" s="3">
        <v>40632</v>
      </c>
    </row>
    <row r="27" spans="1:9" x14ac:dyDescent="0.2">
      <c r="A27" s="2">
        <v>1911</v>
      </c>
      <c r="B27" s="1" t="s">
        <v>850</v>
      </c>
      <c r="C27" s="1" t="s">
        <v>851</v>
      </c>
      <c r="D27" s="1" t="s">
        <v>1198</v>
      </c>
      <c r="E27" s="1" t="s">
        <v>823</v>
      </c>
      <c r="F27" s="3">
        <v>40632</v>
      </c>
    </row>
    <row r="28" spans="1:9" x14ac:dyDescent="0.2">
      <c r="A28" s="2">
        <v>2011</v>
      </c>
      <c r="B28" s="1" t="s">
        <v>820</v>
      </c>
      <c r="C28" s="1" t="s">
        <v>840</v>
      </c>
      <c r="D28" s="1" t="s">
        <v>863</v>
      </c>
      <c r="E28" s="1" t="s">
        <v>797</v>
      </c>
      <c r="F28" s="3">
        <v>40640</v>
      </c>
    </row>
    <row r="29" spans="1:9" x14ac:dyDescent="0.2">
      <c r="A29" s="2">
        <v>2111</v>
      </c>
      <c r="B29" s="1" t="s">
        <v>824</v>
      </c>
      <c r="C29" s="1" t="s">
        <v>852</v>
      </c>
      <c r="D29" s="1" t="s">
        <v>862</v>
      </c>
      <c r="E29" s="1" t="s">
        <v>825</v>
      </c>
      <c r="F29" s="3">
        <v>40641</v>
      </c>
    </row>
    <row r="30" spans="1:9" x14ac:dyDescent="0.2">
      <c r="A30" s="2">
        <v>2211</v>
      </c>
      <c r="B30" s="1" t="s">
        <v>826</v>
      </c>
      <c r="C30" s="1" t="s">
        <v>853</v>
      </c>
      <c r="D30" s="1" t="s">
        <v>1198</v>
      </c>
      <c r="E30" s="1" t="s">
        <v>827</v>
      </c>
      <c r="F30" s="3">
        <v>40641</v>
      </c>
    </row>
    <row r="31" spans="1:9" x14ac:dyDescent="0.2">
      <c r="A31" s="2">
        <v>2311</v>
      </c>
      <c r="B31" s="1" t="s">
        <v>828</v>
      </c>
      <c r="C31" s="1" t="s">
        <v>854</v>
      </c>
      <c r="D31" s="1" t="s">
        <v>862</v>
      </c>
      <c r="E31" s="1" t="s">
        <v>829</v>
      </c>
      <c r="F31" s="3">
        <v>40651</v>
      </c>
    </row>
    <row r="32" spans="1:9" x14ac:dyDescent="0.2">
      <c r="A32" s="2">
        <v>2411</v>
      </c>
      <c r="B32" s="1" t="s">
        <v>830</v>
      </c>
      <c r="C32" s="1" t="s">
        <v>855</v>
      </c>
      <c r="D32" s="1" t="s">
        <v>1198</v>
      </c>
      <c r="E32" s="1" t="s">
        <v>831</v>
      </c>
      <c r="F32" s="3">
        <v>40659</v>
      </c>
    </row>
    <row r="33" spans="1:6" x14ac:dyDescent="0.2">
      <c r="A33" s="2">
        <v>2511</v>
      </c>
      <c r="B33" s="1" t="s">
        <v>832</v>
      </c>
      <c r="C33" s="1" t="s">
        <v>856</v>
      </c>
      <c r="D33" s="1" t="s">
        <v>863</v>
      </c>
      <c r="E33" s="1" t="s">
        <v>825</v>
      </c>
      <c r="F33" s="3">
        <v>40662</v>
      </c>
    </row>
    <row r="34" spans="1:6" x14ac:dyDescent="0.2">
      <c r="A34" s="2">
        <v>2611</v>
      </c>
      <c r="B34" s="1" t="s">
        <v>548</v>
      </c>
      <c r="C34" s="1" t="s">
        <v>864</v>
      </c>
      <c r="D34" s="1" t="s">
        <v>862</v>
      </c>
      <c r="E34" s="1" t="s">
        <v>560</v>
      </c>
      <c r="F34" s="62">
        <v>40669</v>
      </c>
    </row>
    <row r="35" spans="1:6" x14ac:dyDescent="0.2">
      <c r="A35" s="2">
        <v>2711</v>
      </c>
      <c r="B35" s="1" t="s">
        <v>549</v>
      </c>
      <c r="C35" s="1" t="s">
        <v>855</v>
      </c>
      <c r="D35" s="1" t="s">
        <v>1198</v>
      </c>
      <c r="E35" s="1" t="s">
        <v>831</v>
      </c>
      <c r="F35" s="62">
        <v>40669</v>
      </c>
    </row>
    <row r="36" spans="1:6" x14ac:dyDescent="0.2">
      <c r="A36" s="2">
        <v>2811</v>
      </c>
      <c r="B36" s="1" t="s">
        <v>637</v>
      </c>
      <c r="C36" s="1" t="s">
        <v>991</v>
      </c>
      <c r="D36" s="1" t="s">
        <v>1198</v>
      </c>
      <c r="E36" s="1" t="s">
        <v>1189</v>
      </c>
      <c r="F36" s="62">
        <v>40669</v>
      </c>
    </row>
    <row r="37" spans="1:6" x14ac:dyDescent="0.2">
      <c r="A37" s="2">
        <v>2911</v>
      </c>
      <c r="B37" s="1" t="s">
        <v>550</v>
      </c>
      <c r="C37" s="1" t="s">
        <v>582</v>
      </c>
      <c r="D37" s="1" t="s">
        <v>862</v>
      </c>
      <c r="E37" s="1" t="s">
        <v>1723</v>
      </c>
      <c r="F37" s="62">
        <v>40672</v>
      </c>
    </row>
    <row r="38" spans="1:6" x14ac:dyDescent="0.2">
      <c r="A38" s="2">
        <v>3011</v>
      </c>
      <c r="B38" s="1" t="s">
        <v>551</v>
      </c>
      <c r="C38" s="1" t="s">
        <v>843</v>
      </c>
      <c r="D38" s="1" t="s">
        <v>862</v>
      </c>
      <c r="E38" s="1" t="s">
        <v>552</v>
      </c>
      <c r="F38" s="62">
        <v>40675</v>
      </c>
    </row>
    <row r="39" spans="1:6" x14ac:dyDescent="0.2">
      <c r="A39" s="2">
        <v>3111</v>
      </c>
      <c r="B39" s="1" t="s">
        <v>553</v>
      </c>
      <c r="C39" s="1" t="s">
        <v>843</v>
      </c>
      <c r="D39" s="1" t="s">
        <v>862</v>
      </c>
      <c r="E39" s="1" t="s">
        <v>554</v>
      </c>
      <c r="F39" s="62">
        <v>40675</v>
      </c>
    </row>
    <row r="40" spans="1:6" x14ac:dyDescent="0.2">
      <c r="A40" s="2">
        <v>3211</v>
      </c>
      <c r="B40" s="1" t="s">
        <v>555</v>
      </c>
      <c r="C40" s="1" t="s">
        <v>1138</v>
      </c>
      <c r="D40" s="1" t="s">
        <v>862</v>
      </c>
      <c r="E40" s="1" t="s">
        <v>829</v>
      </c>
      <c r="F40" s="62">
        <v>40679</v>
      </c>
    </row>
    <row r="41" spans="1:6" x14ac:dyDescent="0.2">
      <c r="A41" s="2">
        <v>3311</v>
      </c>
      <c r="B41" s="1" t="s">
        <v>556</v>
      </c>
      <c r="C41" s="1" t="s">
        <v>1138</v>
      </c>
      <c r="D41" s="1" t="s">
        <v>862</v>
      </c>
      <c r="E41" s="1" t="s">
        <v>557</v>
      </c>
      <c r="F41" s="62">
        <v>40679</v>
      </c>
    </row>
    <row r="42" spans="1:6" x14ac:dyDescent="0.2">
      <c r="A42" s="2">
        <v>3411</v>
      </c>
      <c r="B42" s="1" t="s">
        <v>558</v>
      </c>
      <c r="C42" s="1" t="s">
        <v>1138</v>
      </c>
      <c r="D42" s="1" t="s">
        <v>862</v>
      </c>
      <c r="E42" s="1" t="s">
        <v>798</v>
      </c>
      <c r="F42" s="62">
        <v>40679</v>
      </c>
    </row>
    <row r="43" spans="1:6" x14ac:dyDescent="0.2">
      <c r="A43" s="2">
        <v>3511</v>
      </c>
      <c r="B43" s="1" t="s">
        <v>559</v>
      </c>
      <c r="C43" s="1" t="s">
        <v>839</v>
      </c>
      <c r="D43" s="1" t="s">
        <v>862</v>
      </c>
      <c r="E43" s="1" t="s">
        <v>560</v>
      </c>
      <c r="F43" s="62">
        <v>40679</v>
      </c>
    </row>
    <row r="44" spans="1:6" x14ac:dyDescent="0.2">
      <c r="A44" s="2">
        <v>3611</v>
      </c>
      <c r="B44" s="1" t="s">
        <v>561</v>
      </c>
      <c r="C44" s="1" t="s">
        <v>1009</v>
      </c>
      <c r="D44" s="1" t="s">
        <v>862</v>
      </c>
      <c r="E44" s="1" t="s">
        <v>560</v>
      </c>
      <c r="F44" s="62">
        <v>40679</v>
      </c>
    </row>
    <row r="45" spans="1:6" x14ac:dyDescent="0.2">
      <c r="A45" s="2">
        <v>3711</v>
      </c>
      <c r="B45" s="1" t="s">
        <v>562</v>
      </c>
      <c r="C45" s="1" t="s">
        <v>583</v>
      </c>
      <c r="D45" s="1" t="s">
        <v>862</v>
      </c>
      <c r="E45" s="1" t="s">
        <v>808</v>
      </c>
      <c r="F45" s="62">
        <v>40682</v>
      </c>
    </row>
    <row r="46" spans="1:6" x14ac:dyDescent="0.2">
      <c r="A46" s="2">
        <v>3811</v>
      </c>
      <c r="B46" s="1" t="s">
        <v>563</v>
      </c>
      <c r="C46" s="1" t="s">
        <v>584</v>
      </c>
      <c r="D46" s="1" t="s">
        <v>1198</v>
      </c>
      <c r="E46" s="1" t="s">
        <v>878</v>
      </c>
      <c r="F46" s="62">
        <v>40682</v>
      </c>
    </row>
    <row r="47" spans="1:6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878</v>
      </c>
      <c r="F47" s="62">
        <v>40682</v>
      </c>
    </row>
    <row r="48" spans="1:6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">
      <c r="A49" s="2">
        <v>4111</v>
      </c>
      <c r="B49" s="1" t="s">
        <v>587</v>
      </c>
      <c r="C49" s="1" t="s">
        <v>588</v>
      </c>
      <c r="D49" s="1" t="s">
        <v>863</v>
      </c>
      <c r="E49" s="1" t="s">
        <v>878</v>
      </c>
      <c r="F49" s="62">
        <v>40682</v>
      </c>
    </row>
    <row r="50" spans="1:6" x14ac:dyDescent="0.2">
      <c r="A50" s="2">
        <v>4211</v>
      </c>
      <c r="B50" s="1" t="s">
        <v>567</v>
      </c>
      <c r="C50" s="1" t="s">
        <v>851</v>
      </c>
      <c r="D50" s="1" t="s">
        <v>1198</v>
      </c>
      <c r="E50" s="1" t="s">
        <v>831</v>
      </c>
      <c r="F50" s="62">
        <v>40689</v>
      </c>
    </row>
    <row r="51" spans="1:6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">
      <c r="A52" s="2">
        <v>4411</v>
      </c>
      <c r="B52" s="1" t="s">
        <v>570</v>
      </c>
      <c r="C52" s="1" t="s">
        <v>1460</v>
      </c>
      <c r="D52" s="1" t="s">
        <v>1198</v>
      </c>
      <c r="E52" s="1" t="s">
        <v>1716</v>
      </c>
      <c r="F52" s="62">
        <v>40690</v>
      </c>
    </row>
    <row r="53" spans="1:6" x14ac:dyDescent="0.2">
      <c r="A53" s="2">
        <v>4511</v>
      </c>
      <c r="B53" s="1" t="s">
        <v>571</v>
      </c>
      <c r="C53" s="1" t="s">
        <v>589</v>
      </c>
      <c r="D53" s="1" t="s">
        <v>1198</v>
      </c>
      <c r="E53" s="1" t="s">
        <v>878</v>
      </c>
      <c r="F53" s="62">
        <v>40690</v>
      </c>
    </row>
    <row r="54" spans="1:6" x14ac:dyDescent="0.2">
      <c r="A54" s="2">
        <v>4611</v>
      </c>
      <c r="B54" s="1" t="s">
        <v>572</v>
      </c>
      <c r="C54" s="1" t="s">
        <v>851</v>
      </c>
      <c r="D54" s="1" t="s">
        <v>1198</v>
      </c>
      <c r="E54" s="1" t="s">
        <v>798</v>
      </c>
      <c r="F54" s="62">
        <v>40693</v>
      </c>
    </row>
    <row r="55" spans="1:6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">
      <c r="A56" s="2">
        <v>4811</v>
      </c>
      <c r="B56" s="1" t="s">
        <v>575</v>
      </c>
      <c r="C56" s="1" t="s">
        <v>1138</v>
      </c>
      <c r="D56" s="1" t="s">
        <v>862</v>
      </c>
      <c r="E56" s="1" t="s">
        <v>1183</v>
      </c>
      <c r="F56" s="62">
        <v>40695</v>
      </c>
    </row>
    <row r="57" spans="1:6" x14ac:dyDescent="0.2">
      <c r="A57" s="2">
        <v>4911</v>
      </c>
      <c r="B57" s="1" t="s">
        <v>576</v>
      </c>
      <c r="C57" s="1" t="s">
        <v>590</v>
      </c>
      <c r="D57" s="1" t="s">
        <v>1198</v>
      </c>
      <c r="E57" s="1" t="s">
        <v>577</v>
      </c>
      <c r="F57" s="62">
        <v>40695</v>
      </c>
    </row>
    <row r="58" spans="1:6" x14ac:dyDescent="0.2">
      <c r="A58" s="2">
        <v>5011</v>
      </c>
      <c r="B58" s="1" t="s">
        <v>578</v>
      </c>
      <c r="C58" s="1" t="s">
        <v>594</v>
      </c>
      <c r="D58" s="1" t="s">
        <v>863</v>
      </c>
      <c r="E58" s="1" t="s">
        <v>579</v>
      </c>
      <c r="F58" s="62">
        <v>40695</v>
      </c>
    </row>
    <row r="59" spans="1:6" x14ac:dyDescent="0.2">
      <c r="A59" s="2">
        <v>5111</v>
      </c>
      <c r="B59" s="1" t="s">
        <v>580</v>
      </c>
      <c r="C59" s="1" t="s">
        <v>595</v>
      </c>
      <c r="D59" s="1" t="s">
        <v>863</v>
      </c>
      <c r="E59" s="1" t="s">
        <v>1722</v>
      </c>
      <c r="F59" s="62">
        <v>40707</v>
      </c>
    </row>
    <row r="60" spans="1:6" x14ac:dyDescent="0.2">
      <c r="A60" s="2">
        <v>5211</v>
      </c>
      <c r="B60" s="1" t="s">
        <v>581</v>
      </c>
      <c r="C60" s="1" t="s">
        <v>595</v>
      </c>
      <c r="D60" s="1" t="s">
        <v>863</v>
      </c>
      <c r="E60" s="1" t="s">
        <v>1722</v>
      </c>
      <c r="F60" s="62">
        <v>40707</v>
      </c>
    </row>
    <row r="61" spans="1:6" x14ac:dyDescent="0.2">
      <c r="A61" s="2">
        <v>5311</v>
      </c>
      <c r="B61" s="1" t="s">
        <v>604</v>
      </c>
      <c r="C61" s="1" t="s">
        <v>1676</v>
      </c>
      <c r="D61" s="1" t="s">
        <v>863</v>
      </c>
      <c r="E61" s="1" t="s">
        <v>803</v>
      </c>
      <c r="F61" s="62">
        <v>40730</v>
      </c>
    </row>
    <row r="62" spans="1:6" x14ac:dyDescent="0.2">
      <c r="A62" s="2">
        <v>5411</v>
      </c>
      <c r="B62" s="1" t="s">
        <v>592</v>
      </c>
      <c r="C62" s="1" t="s">
        <v>596</v>
      </c>
      <c r="D62" s="1" t="s">
        <v>863</v>
      </c>
      <c r="E62" s="1" t="s">
        <v>1722</v>
      </c>
      <c r="F62" s="62">
        <v>40732</v>
      </c>
    </row>
    <row r="63" spans="1:6" x14ac:dyDescent="0.2">
      <c r="A63" s="2">
        <v>5511</v>
      </c>
      <c r="B63" s="1" t="s">
        <v>600</v>
      </c>
      <c r="C63" s="1" t="s">
        <v>1138</v>
      </c>
      <c r="D63" s="1" t="s">
        <v>862</v>
      </c>
      <c r="E63" s="1" t="s">
        <v>560</v>
      </c>
      <c r="F63" s="62">
        <v>40732</v>
      </c>
    </row>
    <row r="64" spans="1:6" x14ac:dyDescent="0.2">
      <c r="A64" s="2">
        <v>5611</v>
      </c>
      <c r="B64" s="1" t="s">
        <v>621</v>
      </c>
      <c r="C64" s="1" t="s">
        <v>1668</v>
      </c>
      <c r="D64" s="1" t="s">
        <v>862</v>
      </c>
      <c r="E64" s="1" t="s">
        <v>829</v>
      </c>
      <c r="F64" s="62">
        <v>40730</v>
      </c>
    </row>
    <row r="65" spans="1:6" x14ac:dyDescent="0.2">
      <c r="A65" s="2">
        <v>5711</v>
      </c>
      <c r="B65" s="1" t="s">
        <v>597</v>
      </c>
      <c r="C65" s="1" t="s">
        <v>1138</v>
      </c>
      <c r="D65" s="1" t="s">
        <v>862</v>
      </c>
      <c r="E65" s="1" t="s">
        <v>1189</v>
      </c>
      <c r="F65" s="62">
        <v>40732</v>
      </c>
    </row>
    <row r="66" spans="1:6" x14ac:dyDescent="0.2">
      <c r="A66" s="2">
        <v>5811</v>
      </c>
      <c r="B66" s="1" t="s">
        <v>598</v>
      </c>
      <c r="C66" s="1" t="s">
        <v>599</v>
      </c>
      <c r="D66" s="1" t="s">
        <v>1026</v>
      </c>
      <c r="E66" s="1" t="s">
        <v>1722</v>
      </c>
      <c r="F66" s="62">
        <v>40737</v>
      </c>
    </row>
    <row r="67" spans="1:6" x14ac:dyDescent="0.2">
      <c r="A67" s="2">
        <v>5911</v>
      </c>
      <c r="B67" s="1" t="s">
        <v>601</v>
      </c>
      <c r="C67" s="1" t="s">
        <v>1671</v>
      </c>
      <c r="D67" s="1" t="s">
        <v>1198</v>
      </c>
      <c r="E67" s="1" t="s">
        <v>602</v>
      </c>
      <c r="F67" s="62">
        <v>40736</v>
      </c>
    </row>
    <row r="68" spans="1:6" x14ac:dyDescent="0.2">
      <c r="A68" s="2">
        <v>6011</v>
      </c>
      <c r="B68" s="1" t="s">
        <v>603</v>
      </c>
      <c r="C68" s="1" t="s">
        <v>1671</v>
      </c>
      <c r="D68" s="1" t="s">
        <v>1198</v>
      </c>
      <c r="E68" s="1" t="s">
        <v>602</v>
      </c>
      <c r="F68" s="62">
        <v>40742</v>
      </c>
    </row>
    <row r="69" spans="1:6" x14ac:dyDescent="0.2">
      <c r="A69" s="2">
        <v>6111</v>
      </c>
      <c r="B69" s="1" t="s">
        <v>605</v>
      </c>
      <c r="C69" s="1" t="s">
        <v>1671</v>
      </c>
      <c r="D69" s="1" t="s">
        <v>1198</v>
      </c>
      <c r="E69" s="1" t="s">
        <v>602</v>
      </c>
      <c r="F69" s="62">
        <v>40745</v>
      </c>
    </row>
    <row r="70" spans="1:6" x14ac:dyDescent="0.2">
      <c r="A70" s="2">
        <v>6211</v>
      </c>
      <c r="B70" s="1" t="s">
        <v>606</v>
      </c>
      <c r="C70" s="1" t="s">
        <v>620</v>
      </c>
      <c r="D70" s="1" t="s">
        <v>863</v>
      </c>
      <c r="E70" s="1" t="s">
        <v>1722</v>
      </c>
      <c r="F70" s="62">
        <v>40750</v>
      </c>
    </row>
    <row r="71" spans="1:6" x14ac:dyDescent="0.2">
      <c r="A71" s="2">
        <v>6311</v>
      </c>
      <c r="B71" s="1" t="s">
        <v>627</v>
      </c>
      <c r="C71" s="1" t="s">
        <v>628</v>
      </c>
      <c r="D71" s="1" t="s">
        <v>863</v>
      </c>
      <c r="E71" s="1" t="s">
        <v>624</v>
      </c>
      <c r="F71" s="62">
        <v>40750</v>
      </c>
    </row>
    <row r="72" spans="1:6" x14ac:dyDescent="0.2">
      <c r="A72" s="2">
        <v>6411</v>
      </c>
      <c r="B72" s="1" t="s">
        <v>607</v>
      </c>
      <c r="C72" s="1" t="s">
        <v>620</v>
      </c>
      <c r="D72" s="1" t="s">
        <v>1198</v>
      </c>
      <c r="E72" s="1" t="s">
        <v>602</v>
      </c>
      <c r="F72" s="62">
        <v>40750</v>
      </c>
    </row>
    <row r="73" spans="1:6" x14ac:dyDescent="0.2">
      <c r="A73" s="2">
        <v>6511</v>
      </c>
      <c r="B73" s="1" t="s">
        <v>608</v>
      </c>
      <c r="C73" s="1" t="s">
        <v>1008</v>
      </c>
      <c r="D73" s="1" t="s">
        <v>1198</v>
      </c>
      <c r="E73" s="1" t="s">
        <v>602</v>
      </c>
      <c r="F73" s="62">
        <v>40750</v>
      </c>
    </row>
    <row r="74" spans="1:6" x14ac:dyDescent="0.2">
      <c r="A74" s="2">
        <v>6611</v>
      </c>
      <c r="B74" s="1" t="s">
        <v>609</v>
      </c>
      <c r="C74" s="1" t="s">
        <v>622</v>
      </c>
      <c r="D74" s="1" t="s">
        <v>862</v>
      </c>
      <c r="E74" s="1" t="s">
        <v>795</v>
      </c>
      <c r="F74" s="62">
        <v>40753</v>
      </c>
    </row>
    <row r="75" spans="1:6" x14ac:dyDescent="0.2">
      <c r="A75" s="2">
        <v>6711</v>
      </c>
      <c r="B75" s="1" t="s">
        <v>610</v>
      </c>
      <c r="C75" s="1" t="s">
        <v>623</v>
      </c>
      <c r="D75" s="1" t="s">
        <v>862</v>
      </c>
      <c r="E75" s="1" t="s">
        <v>829</v>
      </c>
      <c r="F75" s="62">
        <v>40763</v>
      </c>
    </row>
    <row r="76" spans="1:6" x14ac:dyDescent="0.2">
      <c r="A76" s="2">
        <v>6811</v>
      </c>
      <c r="B76" s="1" t="s">
        <v>611</v>
      </c>
      <c r="C76" s="1" t="s">
        <v>1676</v>
      </c>
      <c r="D76" s="1" t="s">
        <v>862</v>
      </c>
      <c r="E76" s="1" t="s">
        <v>560</v>
      </c>
      <c r="F76" s="62">
        <v>40763</v>
      </c>
    </row>
    <row r="77" spans="1:6" x14ac:dyDescent="0.2">
      <c r="A77" s="2">
        <v>6911</v>
      </c>
      <c r="B77" s="1" t="s">
        <v>629</v>
      </c>
      <c r="C77" s="1" t="s">
        <v>1695</v>
      </c>
      <c r="D77" s="1" t="s">
        <v>1198</v>
      </c>
      <c r="E77" s="1" t="s">
        <v>877</v>
      </c>
      <c r="F77" s="62">
        <v>40773</v>
      </c>
    </row>
    <row r="78" spans="1:6" x14ac:dyDescent="0.2">
      <c r="A78" s="2">
        <v>7011</v>
      </c>
      <c r="B78" s="1" t="s">
        <v>630</v>
      </c>
      <c r="C78" s="1" t="s">
        <v>1695</v>
      </c>
      <c r="D78" s="1" t="s">
        <v>1198</v>
      </c>
      <c r="E78" s="1" t="s">
        <v>877</v>
      </c>
      <c r="F78" s="62">
        <v>40773</v>
      </c>
    </row>
    <row r="79" spans="1:6" x14ac:dyDescent="0.2">
      <c r="A79" s="2">
        <v>7111</v>
      </c>
      <c r="B79" s="1" t="s">
        <v>612</v>
      </c>
      <c r="C79" s="1" t="s">
        <v>991</v>
      </c>
      <c r="D79" s="1" t="s">
        <v>1198</v>
      </c>
      <c r="E79" s="1" t="s">
        <v>1182</v>
      </c>
      <c r="F79" s="62">
        <v>40779</v>
      </c>
    </row>
    <row r="80" spans="1:6" x14ac:dyDescent="0.2">
      <c r="A80" s="2">
        <v>7211</v>
      </c>
      <c r="B80" s="1" t="s">
        <v>613</v>
      </c>
      <c r="C80" s="1" t="s">
        <v>843</v>
      </c>
      <c r="D80" s="1" t="s">
        <v>862</v>
      </c>
      <c r="E80" s="62" t="s">
        <v>1183</v>
      </c>
      <c r="F80" s="62">
        <v>40778</v>
      </c>
    </row>
    <row r="81" spans="1:6" x14ac:dyDescent="0.2">
      <c r="A81" s="2">
        <v>7311</v>
      </c>
      <c r="B81" s="1" t="s">
        <v>614</v>
      </c>
      <c r="C81" s="1" t="s">
        <v>1138</v>
      </c>
      <c r="D81" s="1" t="s">
        <v>862</v>
      </c>
      <c r="E81" s="1" t="s">
        <v>625</v>
      </c>
      <c r="F81" s="62">
        <v>40778</v>
      </c>
    </row>
    <row r="82" spans="1:6" x14ac:dyDescent="0.2">
      <c r="A82" s="2">
        <v>7411</v>
      </c>
      <c r="B82" s="1" t="s">
        <v>615</v>
      </c>
      <c r="C82" s="1" t="s">
        <v>1138</v>
      </c>
      <c r="D82" s="1" t="s">
        <v>862</v>
      </c>
      <c r="E82" s="1" t="s">
        <v>877</v>
      </c>
      <c r="F82" s="62">
        <v>40779</v>
      </c>
    </row>
    <row r="83" spans="1:6" x14ac:dyDescent="0.2">
      <c r="A83" s="2">
        <v>7511</v>
      </c>
      <c r="B83" s="1" t="s">
        <v>626</v>
      </c>
      <c r="C83" s="1" t="s">
        <v>1666</v>
      </c>
      <c r="D83" s="1" t="s">
        <v>862</v>
      </c>
      <c r="E83" s="1" t="s">
        <v>798</v>
      </c>
      <c r="F83" s="62">
        <v>40779</v>
      </c>
    </row>
    <row r="84" spans="1:6" x14ac:dyDescent="0.2">
      <c r="A84" s="2">
        <v>7611</v>
      </c>
      <c r="B84" s="1" t="s">
        <v>638</v>
      </c>
      <c r="C84" s="1" t="s">
        <v>1138</v>
      </c>
      <c r="D84" s="1" t="s">
        <v>862</v>
      </c>
      <c r="E84" s="1" t="s">
        <v>816</v>
      </c>
      <c r="F84" s="62">
        <v>40807</v>
      </c>
    </row>
    <row r="85" spans="1:6" x14ac:dyDescent="0.2">
      <c r="A85" s="2">
        <v>7711</v>
      </c>
      <c r="B85" s="1" t="s">
        <v>660</v>
      </c>
      <c r="C85" s="1" t="s">
        <v>639</v>
      </c>
      <c r="D85" s="1" t="s">
        <v>862</v>
      </c>
      <c r="E85" s="1" t="s">
        <v>560</v>
      </c>
      <c r="F85" s="62">
        <v>40781</v>
      </c>
    </row>
    <row r="86" spans="1:6" x14ac:dyDescent="0.2">
      <c r="A86" s="2">
        <v>7811</v>
      </c>
      <c r="B86" s="1" t="s">
        <v>616</v>
      </c>
      <c r="C86" s="1" t="s">
        <v>860</v>
      </c>
      <c r="D86" s="1" t="s">
        <v>862</v>
      </c>
      <c r="E86" s="1" t="s">
        <v>560</v>
      </c>
      <c r="F86" s="62">
        <v>40779</v>
      </c>
    </row>
    <row r="87" spans="1:6" x14ac:dyDescent="0.2">
      <c r="A87" s="2">
        <v>7911</v>
      </c>
      <c r="B87" s="1" t="s">
        <v>617</v>
      </c>
      <c r="C87" s="1" t="s">
        <v>640</v>
      </c>
      <c r="D87" s="1" t="s">
        <v>862</v>
      </c>
      <c r="E87" s="1" t="s">
        <v>831</v>
      </c>
      <c r="F87" s="62">
        <v>40780</v>
      </c>
    </row>
    <row r="88" spans="1:6" x14ac:dyDescent="0.2">
      <c r="A88" s="2">
        <v>8011</v>
      </c>
      <c r="B88" s="1" t="s">
        <v>618</v>
      </c>
      <c r="C88" s="1" t="s">
        <v>857</v>
      </c>
      <c r="D88" s="1" t="s">
        <v>862</v>
      </c>
      <c r="E88" s="1" t="s">
        <v>1716</v>
      </c>
      <c r="F88" s="62">
        <v>40779</v>
      </c>
    </row>
    <row r="89" spans="1:6" x14ac:dyDescent="0.2">
      <c r="A89" s="2">
        <v>8111</v>
      </c>
      <c r="B89" s="1" t="s">
        <v>619</v>
      </c>
      <c r="C89" s="1" t="s">
        <v>641</v>
      </c>
      <c r="D89" s="1" t="s">
        <v>1198</v>
      </c>
      <c r="E89" s="1" t="s">
        <v>1728</v>
      </c>
      <c r="F89" s="62">
        <v>40799</v>
      </c>
    </row>
    <row r="90" spans="1:6" x14ac:dyDescent="0.2">
      <c r="A90" s="2">
        <v>8211</v>
      </c>
      <c r="B90" s="1" t="s">
        <v>642</v>
      </c>
      <c r="C90" s="1" t="s">
        <v>1676</v>
      </c>
      <c r="D90" s="1" t="s">
        <v>863</v>
      </c>
      <c r="E90" s="1" t="s">
        <v>803</v>
      </c>
      <c r="F90" s="62">
        <v>40776</v>
      </c>
    </row>
    <row r="91" spans="1:6" x14ac:dyDescent="0.2">
      <c r="A91" s="2">
        <v>8311</v>
      </c>
      <c r="B91" s="1" t="s">
        <v>643</v>
      </c>
      <c r="C91" s="1" t="s">
        <v>854</v>
      </c>
      <c r="D91" s="1" t="s">
        <v>1198</v>
      </c>
      <c r="E91" s="1" t="s">
        <v>1731</v>
      </c>
      <c r="F91" s="62">
        <v>40787</v>
      </c>
    </row>
    <row r="92" spans="1:6" x14ac:dyDescent="0.2">
      <c r="A92" s="2">
        <v>8411</v>
      </c>
      <c r="B92" s="1" t="s">
        <v>644</v>
      </c>
      <c r="C92" s="1" t="s">
        <v>1146</v>
      </c>
      <c r="D92" s="1" t="s">
        <v>862</v>
      </c>
      <c r="E92" s="1" t="s">
        <v>808</v>
      </c>
      <c r="F92" s="62">
        <v>40787</v>
      </c>
    </row>
    <row r="93" spans="1:6" x14ac:dyDescent="0.2">
      <c r="A93" s="2">
        <v>8511</v>
      </c>
      <c r="B93" s="1" t="s">
        <v>645</v>
      </c>
      <c r="C93" s="1" t="s">
        <v>646</v>
      </c>
      <c r="D93" s="1" t="s">
        <v>1198</v>
      </c>
      <c r="E93" s="1" t="s">
        <v>1728</v>
      </c>
      <c r="F93" s="62">
        <v>40802</v>
      </c>
    </row>
    <row r="94" spans="1:6" x14ac:dyDescent="0.2">
      <c r="A94" s="2">
        <v>8611</v>
      </c>
      <c r="B94" s="1" t="s">
        <v>647</v>
      </c>
      <c r="C94" s="1" t="s">
        <v>648</v>
      </c>
      <c r="D94" s="1" t="s">
        <v>246</v>
      </c>
      <c r="E94" s="1" t="s">
        <v>874</v>
      </c>
      <c r="F94" s="62">
        <v>40798</v>
      </c>
    </row>
    <row r="95" spans="1:6" x14ac:dyDescent="0.2">
      <c r="A95" s="2">
        <v>8711</v>
      </c>
      <c r="B95" s="1" t="s">
        <v>649</v>
      </c>
      <c r="C95" s="1" t="s">
        <v>456</v>
      </c>
      <c r="D95" s="1" t="s">
        <v>1198</v>
      </c>
      <c r="E95" s="1" t="s">
        <v>797</v>
      </c>
      <c r="F95" s="62">
        <v>40802</v>
      </c>
    </row>
    <row r="96" spans="1:6" x14ac:dyDescent="0.2">
      <c r="A96" s="2">
        <v>8811</v>
      </c>
      <c r="B96" s="1" t="s">
        <v>650</v>
      </c>
      <c r="C96" s="1" t="s">
        <v>841</v>
      </c>
      <c r="D96" s="1" t="s">
        <v>1198</v>
      </c>
      <c r="E96" s="1" t="s">
        <v>798</v>
      </c>
      <c r="F96" s="62">
        <v>40802</v>
      </c>
    </row>
    <row r="97" spans="1:6" x14ac:dyDescent="0.2">
      <c r="A97" s="2">
        <v>8911</v>
      </c>
      <c r="B97" s="1" t="s">
        <v>651</v>
      </c>
      <c r="C97" s="1" t="s">
        <v>1138</v>
      </c>
      <c r="D97" s="1" t="s">
        <v>862</v>
      </c>
      <c r="E97" s="1" t="s">
        <v>1189</v>
      </c>
      <c r="F97" s="62">
        <v>40802</v>
      </c>
    </row>
    <row r="98" spans="1:6" x14ac:dyDescent="0.2">
      <c r="A98" s="2">
        <v>9011</v>
      </c>
      <c r="B98" s="1" t="s">
        <v>652</v>
      </c>
      <c r="C98" s="1" t="s">
        <v>848</v>
      </c>
      <c r="D98" s="1" t="s">
        <v>1198</v>
      </c>
      <c r="E98" s="1" t="s">
        <v>653</v>
      </c>
      <c r="F98" s="62">
        <v>40802</v>
      </c>
    </row>
    <row r="99" spans="1:6" x14ac:dyDescent="0.2">
      <c r="A99" s="2">
        <v>9111</v>
      </c>
      <c r="B99" s="1" t="s">
        <v>654</v>
      </c>
      <c r="C99" s="1" t="s">
        <v>655</v>
      </c>
      <c r="D99" s="1" t="s">
        <v>863</v>
      </c>
      <c r="E99" s="1" t="s">
        <v>1722</v>
      </c>
      <c r="F99" s="62">
        <v>40807</v>
      </c>
    </row>
    <row r="100" spans="1:6" x14ac:dyDescent="0.2">
      <c r="A100" s="67">
        <v>9211</v>
      </c>
      <c r="B100" s="68" t="s">
        <v>656</v>
      </c>
      <c r="C100" s="70" t="s">
        <v>251</v>
      </c>
      <c r="D100" s="70" t="s">
        <v>2362</v>
      </c>
      <c r="E100" s="68" t="s">
        <v>495</v>
      </c>
      <c r="F100" s="69">
        <v>40806</v>
      </c>
    </row>
    <row r="101" spans="1:6" x14ac:dyDescent="0.2">
      <c r="A101" s="2">
        <v>9311</v>
      </c>
      <c r="B101" s="1" t="s">
        <v>657</v>
      </c>
      <c r="C101" s="1" t="s">
        <v>1707</v>
      </c>
      <c r="D101" s="1" t="s">
        <v>1198</v>
      </c>
      <c r="E101" s="1" t="s">
        <v>653</v>
      </c>
      <c r="F101" s="62">
        <v>40807</v>
      </c>
    </row>
    <row r="102" spans="1:6" x14ac:dyDescent="0.2">
      <c r="A102" s="2">
        <v>9411</v>
      </c>
      <c r="B102" s="1" t="s">
        <v>658</v>
      </c>
      <c r="C102" s="1" t="s">
        <v>659</v>
      </c>
      <c r="D102" s="1" t="s">
        <v>1198</v>
      </c>
      <c r="E102" s="1" t="s">
        <v>812</v>
      </c>
      <c r="F102" s="62">
        <v>40808</v>
      </c>
    </row>
    <row r="103" spans="1:6" x14ac:dyDescent="0.2">
      <c r="A103" s="2">
        <v>9511</v>
      </c>
      <c r="B103" s="1" t="s">
        <v>661</v>
      </c>
      <c r="C103" s="1" t="s">
        <v>848</v>
      </c>
      <c r="D103" s="1" t="s">
        <v>862</v>
      </c>
      <c r="E103" s="1" t="s">
        <v>831</v>
      </c>
      <c r="F103" s="62">
        <v>40808</v>
      </c>
    </row>
    <row r="104" spans="1:6" x14ac:dyDescent="0.2">
      <c r="A104" s="2">
        <v>9611</v>
      </c>
      <c r="B104" s="1" t="s">
        <v>662</v>
      </c>
      <c r="C104" s="1" t="s">
        <v>663</v>
      </c>
      <c r="D104" s="1" t="s">
        <v>246</v>
      </c>
      <c r="E104" s="1" t="s">
        <v>664</v>
      </c>
      <c r="F104" s="62">
        <v>40809</v>
      </c>
    </row>
    <row r="105" spans="1:6" x14ac:dyDescent="0.2">
      <c r="A105" s="2">
        <v>9711</v>
      </c>
      <c r="B105" s="1" t="s">
        <v>665</v>
      </c>
      <c r="C105" s="1" t="s">
        <v>314</v>
      </c>
      <c r="D105" s="1" t="s">
        <v>1198</v>
      </c>
      <c r="E105" s="1" t="s">
        <v>666</v>
      </c>
      <c r="F105" s="62">
        <v>40827</v>
      </c>
    </row>
    <row r="106" spans="1:6" x14ac:dyDescent="0.2">
      <c r="A106" s="2">
        <v>9811</v>
      </c>
      <c r="B106" s="1" t="s">
        <v>667</v>
      </c>
      <c r="C106" s="1" t="s">
        <v>668</v>
      </c>
      <c r="D106" s="1" t="s">
        <v>862</v>
      </c>
      <c r="E106" s="1" t="s">
        <v>814</v>
      </c>
      <c r="F106" s="62">
        <v>40814</v>
      </c>
    </row>
    <row r="107" spans="1:6" x14ac:dyDescent="0.2">
      <c r="A107" s="2">
        <v>9911</v>
      </c>
      <c r="B107" s="1" t="s">
        <v>669</v>
      </c>
      <c r="C107" s="1" t="s">
        <v>670</v>
      </c>
      <c r="D107" s="1" t="s">
        <v>863</v>
      </c>
      <c r="E107" s="1" t="s">
        <v>795</v>
      </c>
      <c r="F107" s="62">
        <v>40814</v>
      </c>
    </row>
    <row r="108" spans="1:6" x14ac:dyDescent="0.2">
      <c r="A108" s="2">
        <v>10011</v>
      </c>
      <c r="B108" s="1" t="s">
        <v>706</v>
      </c>
      <c r="C108" s="1" t="s">
        <v>851</v>
      </c>
      <c r="D108" s="1" t="s">
        <v>863</v>
      </c>
      <c r="E108" s="1" t="s">
        <v>1722</v>
      </c>
      <c r="F108" s="62">
        <v>40814</v>
      </c>
    </row>
    <row r="109" spans="1:6" x14ac:dyDescent="0.2">
      <c r="A109" s="2">
        <v>10111</v>
      </c>
      <c r="B109" s="1" t="s">
        <v>671</v>
      </c>
      <c r="C109" s="1" t="s">
        <v>701</v>
      </c>
      <c r="D109" s="1" t="s">
        <v>862</v>
      </c>
      <c r="E109" s="1" t="s">
        <v>827</v>
      </c>
      <c r="F109" s="62">
        <v>40815</v>
      </c>
    </row>
    <row r="110" spans="1:6" x14ac:dyDescent="0.2">
      <c r="A110" s="2">
        <v>10211</v>
      </c>
      <c r="B110" s="1" t="s">
        <v>707</v>
      </c>
      <c r="C110" s="1" t="s">
        <v>668</v>
      </c>
      <c r="D110" s="1" t="s">
        <v>862</v>
      </c>
      <c r="E110" s="1" t="s">
        <v>798</v>
      </c>
      <c r="F110" s="62">
        <v>40816</v>
      </c>
    </row>
    <row r="111" spans="1:6" x14ac:dyDescent="0.2">
      <c r="A111" s="2">
        <v>10311</v>
      </c>
      <c r="B111" s="1" t="s">
        <v>708</v>
      </c>
      <c r="C111" s="1" t="s">
        <v>1666</v>
      </c>
      <c r="D111" s="1" t="s">
        <v>862</v>
      </c>
      <c r="E111" s="1" t="s">
        <v>800</v>
      </c>
      <c r="F111" s="62">
        <v>40816</v>
      </c>
    </row>
    <row r="112" spans="1:6" x14ac:dyDescent="0.2">
      <c r="A112" s="2">
        <v>10411</v>
      </c>
      <c r="B112" s="1" t="s">
        <v>709</v>
      </c>
      <c r="C112" s="1" t="s">
        <v>723</v>
      </c>
      <c r="D112" s="1" t="s">
        <v>1198</v>
      </c>
      <c r="E112" s="1" t="s">
        <v>710</v>
      </c>
      <c r="F112" s="62">
        <v>40819</v>
      </c>
    </row>
    <row r="113" spans="1:6" x14ac:dyDescent="0.2">
      <c r="A113" s="2">
        <v>10511</v>
      </c>
      <c r="B113" s="1" t="s">
        <v>702</v>
      </c>
      <c r="C113" s="1" t="s">
        <v>703</v>
      </c>
      <c r="D113" s="1" t="s">
        <v>1198</v>
      </c>
      <c r="E113" s="1" t="s">
        <v>1182</v>
      </c>
      <c r="F113" s="62">
        <v>40823</v>
      </c>
    </row>
    <row r="114" spans="1:6" x14ac:dyDescent="0.2">
      <c r="A114" s="2">
        <v>10611</v>
      </c>
      <c r="B114" s="1" t="s">
        <v>704</v>
      </c>
      <c r="C114" s="1" t="s">
        <v>703</v>
      </c>
      <c r="D114" s="1" t="s">
        <v>1198</v>
      </c>
      <c r="E114" s="1" t="s">
        <v>1182</v>
      </c>
      <c r="F114" s="62">
        <v>40823</v>
      </c>
    </row>
    <row r="115" spans="1:6" x14ac:dyDescent="0.2">
      <c r="A115" s="2">
        <v>10711</v>
      </c>
      <c r="B115" s="1" t="s">
        <v>711</v>
      </c>
      <c r="C115" s="1" t="s">
        <v>724</v>
      </c>
      <c r="D115" s="1" t="s">
        <v>246</v>
      </c>
      <c r="E115" s="1" t="s">
        <v>712</v>
      </c>
      <c r="F115" s="62">
        <v>40823</v>
      </c>
    </row>
    <row r="116" spans="1:6" x14ac:dyDescent="0.2">
      <c r="A116" s="2">
        <v>10811</v>
      </c>
      <c r="B116" s="1" t="s">
        <v>705</v>
      </c>
      <c r="C116" s="1" t="s">
        <v>857</v>
      </c>
      <c r="D116" s="1" t="s">
        <v>862</v>
      </c>
      <c r="E116" s="1" t="s">
        <v>881</v>
      </c>
      <c r="F116" s="62">
        <v>40823</v>
      </c>
    </row>
    <row r="117" spans="1:6" x14ac:dyDescent="0.2">
      <c r="A117" s="2">
        <v>10911</v>
      </c>
      <c r="B117" s="1" t="s">
        <v>713</v>
      </c>
      <c r="C117" s="1" t="s">
        <v>723</v>
      </c>
      <c r="D117" s="1" t="s">
        <v>1198</v>
      </c>
      <c r="E117" s="1" t="s">
        <v>710</v>
      </c>
      <c r="F117" s="62">
        <v>40830</v>
      </c>
    </row>
    <row r="118" spans="1:6" x14ac:dyDescent="0.2">
      <c r="A118" s="2">
        <v>11011</v>
      </c>
      <c r="B118" s="1" t="s">
        <v>714</v>
      </c>
      <c r="C118" s="1" t="s">
        <v>1685</v>
      </c>
      <c r="D118" s="1" t="s">
        <v>862</v>
      </c>
      <c r="E118" s="1" t="s">
        <v>569</v>
      </c>
      <c r="F118" s="62">
        <v>40825</v>
      </c>
    </row>
    <row r="119" spans="1:6" x14ac:dyDescent="0.2">
      <c r="A119" s="2">
        <v>11111</v>
      </c>
      <c r="B119" s="1" t="s">
        <v>715</v>
      </c>
      <c r="C119" s="1" t="s">
        <v>1666</v>
      </c>
      <c r="D119" s="1" t="s">
        <v>862</v>
      </c>
      <c r="E119" s="1" t="s">
        <v>808</v>
      </c>
      <c r="F119" s="62">
        <v>40836</v>
      </c>
    </row>
    <row r="120" spans="1:6" x14ac:dyDescent="0.2">
      <c r="A120" s="2">
        <v>11211</v>
      </c>
      <c r="B120" s="1" t="s">
        <v>716</v>
      </c>
      <c r="C120" s="1" t="s">
        <v>1138</v>
      </c>
      <c r="D120" s="1" t="s">
        <v>862</v>
      </c>
      <c r="E120" s="1" t="s">
        <v>829</v>
      </c>
      <c r="F120" s="62">
        <v>40837</v>
      </c>
    </row>
    <row r="121" spans="1:6" x14ac:dyDescent="0.2">
      <c r="A121" s="2">
        <v>11311</v>
      </c>
      <c r="B121" s="1" t="s">
        <v>717</v>
      </c>
      <c r="C121" s="1" t="s">
        <v>1138</v>
      </c>
      <c r="D121" s="1" t="s">
        <v>862</v>
      </c>
      <c r="E121" s="1" t="s">
        <v>718</v>
      </c>
      <c r="F121" s="62">
        <v>40837</v>
      </c>
    </row>
    <row r="122" spans="1:6" x14ac:dyDescent="0.2">
      <c r="A122" s="2">
        <v>11411</v>
      </c>
      <c r="B122" s="1" t="s">
        <v>719</v>
      </c>
      <c r="C122" s="1" t="s">
        <v>1138</v>
      </c>
      <c r="D122" s="1" t="s">
        <v>862</v>
      </c>
      <c r="E122" s="1" t="s">
        <v>720</v>
      </c>
      <c r="F122" s="62">
        <v>40837</v>
      </c>
    </row>
    <row r="123" spans="1:6" x14ac:dyDescent="0.2">
      <c r="A123" s="2">
        <v>11511</v>
      </c>
      <c r="B123" s="1" t="s">
        <v>721</v>
      </c>
      <c r="C123" s="1" t="s">
        <v>1138</v>
      </c>
      <c r="D123" s="1" t="s">
        <v>862</v>
      </c>
      <c r="E123" s="1" t="s">
        <v>889</v>
      </c>
      <c r="F123" s="62">
        <v>40837</v>
      </c>
    </row>
    <row r="124" spans="1:6" x14ac:dyDescent="0.2">
      <c r="A124" s="2">
        <v>11611</v>
      </c>
      <c r="B124" s="1" t="s">
        <v>722</v>
      </c>
      <c r="C124" s="1" t="s">
        <v>854</v>
      </c>
      <c r="D124" s="1" t="s">
        <v>1198</v>
      </c>
      <c r="E124" s="1" t="s">
        <v>829</v>
      </c>
      <c r="F124" s="62">
        <v>40848</v>
      </c>
    </row>
    <row r="125" spans="1:6" x14ac:dyDescent="0.2">
      <c r="A125" s="2">
        <v>11711</v>
      </c>
      <c r="B125" s="1" t="s">
        <v>725</v>
      </c>
      <c r="C125" s="1" t="s">
        <v>726</v>
      </c>
      <c r="D125" s="1" t="s">
        <v>862</v>
      </c>
      <c r="E125" s="1" t="s">
        <v>727</v>
      </c>
      <c r="F125" s="62">
        <v>40854</v>
      </c>
    </row>
    <row r="126" spans="1:6" x14ac:dyDescent="0.2">
      <c r="A126" s="2">
        <v>11811</v>
      </c>
      <c r="B126" s="1" t="s">
        <v>728</v>
      </c>
      <c r="C126" s="1" t="s">
        <v>843</v>
      </c>
      <c r="D126" s="1" t="s">
        <v>1198</v>
      </c>
      <c r="E126" s="1" t="s">
        <v>1183</v>
      </c>
      <c r="F126" s="62">
        <v>40850</v>
      </c>
    </row>
    <row r="127" spans="1:6" x14ac:dyDescent="0.2">
      <c r="A127" s="2">
        <v>11911</v>
      </c>
      <c r="B127" s="1" t="s">
        <v>729</v>
      </c>
      <c r="C127" s="1" t="s">
        <v>732</v>
      </c>
      <c r="D127" s="1" t="s">
        <v>1026</v>
      </c>
      <c r="E127" s="1" t="s">
        <v>1721</v>
      </c>
      <c r="F127" s="62">
        <v>40851</v>
      </c>
    </row>
    <row r="128" spans="1:6" x14ac:dyDescent="0.2">
      <c r="A128" s="2">
        <v>12011</v>
      </c>
      <c r="B128" s="1" t="s">
        <v>730</v>
      </c>
      <c r="C128" s="1" t="s">
        <v>731</v>
      </c>
      <c r="D128" s="1" t="s">
        <v>862</v>
      </c>
      <c r="E128" s="1" t="s">
        <v>877</v>
      </c>
      <c r="F128" s="62">
        <v>40858</v>
      </c>
    </row>
    <row r="129" spans="1:6" x14ac:dyDescent="0.2">
      <c r="A129" s="2">
        <v>12111</v>
      </c>
      <c r="B129" s="1" t="s">
        <v>733</v>
      </c>
      <c r="C129" s="1" t="s">
        <v>1666</v>
      </c>
      <c r="D129" s="1" t="s">
        <v>862</v>
      </c>
      <c r="E129" s="1" t="s">
        <v>1183</v>
      </c>
      <c r="F129" s="62">
        <v>40876</v>
      </c>
    </row>
    <row r="130" spans="1:6" x14ac:dyDescent="0.2">
      <c r="A130" s="2">
        <v>12211</v>
      </c>
      <c r="B130" s="1" t="s">
        <v>734</v>
      </c>
      <c r="C130" s="1" t="s">
        <v>1460</v>
      </c>
      <c r="D130" s="1" t="s">
        <v>862</v>
      </c>
      <c r="E130" s="1" t="s">
        <v>795</v>
      </c>
      <c r="F130" s="62">
        <v>40878</v>
      </c>
    </row>
    <row r="131" spans="1:6" x14ac:dyDescent="0.2">
      <c r="A131" s="2">
        <v>12311</v>
      </c>
      <c r="B131" s="1" t="s">
        <v>735</v>
      </c>
      <c r="C131" s="1" t="s">
        <v>1676</v>
      </c>
      <c r="D131" s="1" t="s">
        <v>862</v>
      </c>
      <c r="E131" s="1" t="s">
        <v>1183</v>
      </c>
      <c r="F131" s="62">
        <v>40877</v>
      </c>
    </row>
    <row r="132" spans="1:6" x14ac:dyDescent="0.2">
      <c r="A132" s="2">
        <v>12411</v>
      </c>
      <c r="B132" s="1" t="s">
        <v>787</v>
      </c>
      <c r="C132" s="1" t="s">
        <v>788</v>
      </c>
      <c r="D132" s="1" t="s">
        <v>863</v>
      </c>
      <c r="E132" s="1" t="s">
        <v>878</v>
      </c>
      <c r="F132" s="62">
        <v>40891</v>
      </c>
    </row>
    <row r="133" spans="1:6" x14ac:dyDescent="0.2">
      <c r="A133" s="2">
        <v>12511</v>
      </c>
      <c r="B133" s="1" t="s">
        <v>750</v>
      </c>
      <c r="C133" s="1" t="s">
        <v>648</v>
      </c>
      <c r="D133" s="1" t="s">
        <v>246</v>
      </c>
      <c r="E133" s="1" t="s">
        <v>712</v>
      </c>
      <c r="F133" s="62">
        <v>40878</v>
      </c>
    </row>
    <row r="134" spans="1:6" x14ac:dyDescent="0.2">
      <c r="A134" s="2">
        <v>12611</v>
      </c>
      <c r="B134" s="1" t="s">
        <v>789</v>
      </c>
      <c r="C134" s="1" t="s">
        <v>1453</v>
      </c>
      <c r="D134" s="1" t="s">
        <v>862</v>
      </c>
      <c r="E134" s="1" t="s">
        <v>666</v>
      </c>
      <c r="F134" s="62">
        <v>40882</v>
      </c>
    </row>
    <row r="135" spans="1:6" x14ac:dyDescent="0.2">
      <c r="A135" s="2">
        <v>12711</v>
      </c>
      <c r="B135" s="1" t="s">
        <v>790</v>
      </c>
      <c r="C135" s="1" t="s">
        <v>1142</v>
      </c>
      <c r="D135" s="1" t="s">
        <v>862</v>
      </c>
      <c r="E135" s="1" t="s">
        <v>560</v>
      </c>
      <c r="F135" s="62">
        <v>40891</v>
      </c>
    </row>
    <row r="136" spans="1:6" x14ac:dyDescent="0.2">
      <c r="A136" s="2">
        <v>12811</v>
      </c>
      <c r="B136" s="1" t="s">
        <v>751</v>
      </c>
      <c r="C136" s="1" t="s">
        <v>1142</v>
      </c>
      <c r="D136" s="1" t="s">
        <v>862</v>
      </c>
      <c r="E136" s="1" t="s">
        <v>829</v>
      </c>
      <c r="F136" s="62">
        <v>40891</v>
      </c>
    </row>
    <row r="137" spans="1:6" x14ac:dyDescent="0.2">
      <c r="A137" s="2">
        <v>12911</v>
      </c>
      <c r="B137" s="1" t="s">
        <v>752</v>
      </c>
      <c r="C137" s="1" t="s">
        <v>843</v>
      </c>
      <c r="D137" s="1" t="s">
        <v>862</v>
      </c>
      <c r="E137" s="1" t="s">
        <v>1183</v>
      </c>
      <c r="F137" s="62">
        <v>40891</v>
      </c>
    </row>
    <row r="138" spans="1:6" x14ac:dyDescent="0.2">
      <c r="A138" s="2">
        <v>13011</v>
      </c>
      <c r="B138" s="1" t="s">
        <v>753</v>
      </c>
      <c r="C138" s="1" t="s">
        <v>1676</v>
      </c>
      <c r="D138" s="1" t="s">
        <v>1198</v>
      </c>
      <c r="E138" s="1" t="s">
        <v>829</v>
      </c>
      <c r="F138" s="62">
        <v>40892</v>
      </c>
    </row>
    <row r="139" spans="1:6" x14ac:dyDescent="0.2">
      <c r="A139" s="2">
        <v>13211</v>
      </c>
      <c r="B139" s="1" t="s">
        <v>754</v>
      </c>
      <c r="C139" s="1" t="s">
        <v>1676</v>
      </c>
      <c r="D139" s="1" t="s">
        <v>862</v>
      </c>
      <c r="E139" s="1" t="s">
        <v>808</v>
      </c>
      <c r="F139" s="62">
        <v>40892</v>
      </c>
    </row>
    <row r="140" spans="1:6" x14ac:dyDescent="0.2">
      <c r="A140" s="2">
        <v>13311</v>
      </c>
      <c r="B140" s="1" t="s">
        <v>755</v>
      </c>
      <c r="C140" s="1" t="s">
        <v>756</v>
      </c>
      <c r="D140" s="1" t="s">
        <v>246</v>
      </c>
      <c r="E140" s="1" t="s">
        <v>712</v>
      </c>
      <c r="F140" s="62">
        <v>40898</v>
      </c>
    </row>
    <row r="141" spans="1:6" x14ac:dyDescent="0.2">
      <c r="A141" s="2">
        <v>13411</v>
      </c>
      <c r="B141" s="1" t="s">
        <v>757</v>
      </c>
      <c r="C141" s="1" t="s">
        <v>758</v>
      </c>
      <c r="D141" s="1" t="s">
        <v>863</v>
      </c>
      <c r="E141" s="1" t="s">
        <v>878</v>
      </c>
      <c r="F141" s="62">
        <v>40898</v>
      </c>
    </row>
    <row r="142" spans="1:6" x14ac:dyDescent="0.2">
      <c r="A142" s="2">
        <v>13511</v>
      </c>
      <c r="B142" s="1" t="s">
        <v>759</v>
      </c>
      <c r="C142" s="1" t="s">
        <v>758</v>
      </c>
      <c r="D142" s="1" t="s">
        <v>863</v>
      </c>
      <c r="E142" s="1" t="s">
        <v>878</v>
      </c>
      <c r="F142" s="62">
        <v>40898</v>
      </c>
    </row>
    <row r="143" spans="1:6" x14ac:dyDescent="0.2">
      <c r="A143" s="2">
        <v>13611</v>
      </c>
      <c r="B143" s="62" t="s">
        <v>760</v>
      </c>
      <c r="C143" s="1" t="s">
        <v>864</v>
      </c>
      <c r="D143" s="1" t="s">
        <v>1198</v>
      </c>
      <c r="E143" s="1" t="s">
        <v>798</v>
      </c>
      <c r="F143" s="62">
        <v>40900</v>
      </c>
    </row>
    <row r="144" spans="1:6" x14ac:dyDescent="0.2">
      <c r="A144" s="2">
        <v>13711</v>
      </c>
      <c r="B144" s="1" t="s">
        <v>761</v>
      </c>
      <c r="C144" s="1" t="s">
        <v>843</v>
      </c>
      <c r="D144" s="1" t="s">
        <v>1198</v>
      </c>
      <c r="E144" s="1" t="s">
        <v>816</v>
      </c>
      <c r="F144" s="62">
        <v>40900</v>
      </c>
    </row>
    <row r="145" spans="1:6" x14ac:dyDescent="0.2">
      <c r="A145" s="2">
        <v>13811</v>
      </c>
      <c r="B145" s="1" t="s">
        <v>762</v>
      </c>
      <c r="C145" s="1" t="s">
        <v>851</v>
      </c>
      <c r="D145" s="1" t="s">
        <v>1198</v>
      </c>
      <c r="E145" s="1" t="s">
        <v>1189</v>
      </c>
      <c r="F145" s="62">
        <v>40900</v>
      </c>
    </row>
    <row r="146" spans="1:6" x14ac:dyDescent="0.2">
      <c r="A146" s="67">
        <v>13911</v>
      </c>
      <c r="B146" s="68" t="s">
        <v>763</v>
      </c>
      <c r="C146" s="70" t="s">
        <v>251</v>
      </c>
      <c r="D146" s="70" t="s">
        <v>2362</v>
      </c>
      <c r="E146" s="68" t="s">
        <v>764</v>
      </c>
      <c r="F146" s="69">
        <v>40900</v>
      </c>
    </row>
    <row r="147" spans="1:6" x14ac:dyDescent="0.2">
      <c r="A147" s="2">
        <v>14011</v>
      </c>
      <c r="B147" s="1" t="s">
        <v>765</v>
      </c>
      <c r="C147" s="1" t="s">
        <v>855</v>
      </c>
      <c r="D147" s="1" t="s">
        <v>1198</v>
      </c>
      <c r="E147" s="1" t="s">
        <v>1189</v>
      </c>
      <c r="F147" s="62">
        <v>40903</v>
      </c>
    </row>
    <row r="148" spans="1:6" x14ac:dyDescent="0.2">
      <c r="A148" s="2">
        <v>14111</v>
      </c>
      <c r="B148" s="1" t="s">
        <v>766</v>
      </c>
      <c r="C148" s="1" t="s">
        <v>731</v>
      </c>
      <c r="D148" s="1" t="s">
        <v>862</v>
      </c>
      <c r="E148" s="1" t="s">
        <v>1728</v>
      </c>
      <c r="F148" s="62">
        <v>40903</v>
      </c>
    </row>
    <row r="149" spans="1:6" x14ac:dyDescent="0.2">
      <c r="A149" s="2">
        <v>14211</v>
      </c>
      <c r="B149" s="1" t="s">
        <v>767</v>
      </c>
      <c r="C149" s="1" t="s">
        <v>768</v>
      </c>
      <c r="D149" s="1" t="s">
        <v>1198</v>
      </c>
      <c r="E149" s="1" t="s">
        <v>812</v>
      </c>
      <c r="F149" s="62">
        <v>40904</v>
      </c>
    </row>
    <row r="150" spans="1:6" x14ac:dyDescent="0.2">
      <c r="A150" s="2">
        <v>14311</v>
      </c>
      <c r="B150" s="1" t="s">
        <v>769</v>
      </c>
      <c r="C150" s="1" t="s">
        <v>1666</v>
      </c>
      <c r="D150" s="1" t="s">
        <v>862</v>
      </c>
      <c r="E150" s="1" t="s">
        <v>877</v>
      </c>
      <c r="F150" s="62">
        <v>40905</v>
      </c>
    </row>
    <row r="151" spans="1:6" x14ac:dyDescent="0.2">
      <c r="A151" s="67">
        <v>14411</v>
      </c>
      <c r="B151" s="68" t="s">
        <v>770</v>
      </c>
      <c r="C151" s="70" t="s">
        <v>251</v>
      </c>
      <c r="D151" s="70" t="s">
        <v>2362</v>
      </c>
      <c r="E151" s="68" t="s">
        <v>771</v>
      </c>
      <c r="F151" s="69">
        <v>40905</v>
      </c>
    </row>
    <row r="152" spans="1:6" x14ac:dyDescent="0.2">
      <c r="A152" s="2">
        <v>14511</v>
      </c>
      <c r="B152" s="1" t="s">
        <v>772</v>
      </c>
      <c r="C152" s="1" t="s">
        <v>773</v>
      </c>
      <c r="D152" s="1" t="s">
        <v>863</v>
      </c>
      <c r="E152" s="1" t="s">
        <v>1728</v>
      </c>
      <c r="F152" s="62">
        <v>40906</v>
      </c>
    </row>
    <row r="153" spans="1:6" x14ac:dyDescent="0.2">
      <c r="A153" s="2">
        <v>14611</v>
      </c>
      <c r="B153" s="1" t="s">
        <v>774</v>
      </c>
      <c r="C153" s="1" t="s">
        <v>1695</v>
      </c>
      <c r="D153" s="1" t="s">
        <v>1198</v>
      </c>
      <c r="E153" s="1" t="s">
        <v>808</v>
      </c>
      <c r="F153" s="62">
        <v>40907</v>
      </c>
    </row>
    <row r="154" spans="1:6" x14ac:dyDescent="0.2">
      <c r="A154" s="2">
        <v>14711</v>
      </c>
      <c r="B154" s="1" t="s">
        <v>775</v>
      </c>
      <c r="C154" s="1" t="s">
        <v>1451</v>
      </c>
      <c r="D154" s="1" t="s">
        <v>1198</v>
      </c>
      <c r="E154" s="1" t="s">
        <v>831</v>
      </c>
      <c r="F154" s="62">
        <v>40907</v>
      </c>
    </row>
  </sheetData>
  <autoFilter ref="A8:F154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activeCell="J5" sqref="J5"/>
    </sheetView>
  </sheetViews>
  <sheetFormatPr defaultColWidth="9.140625"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263" t="s">
        <v>833</v>
      </c>
      <c r="C1" s="263"/>
      <c r="D1" s="263"/>
      <c r="E1" s="263"/>
      <c r="F1" s="10"/>
    </row>
    <row r="2" spans="1:9" x14ac:dyDescent="0.2">
      <c r="B2" s="263" t="s">
        <v>834</v>
      </c>
      <c r="C2" s="263"/>
      <c r="D2" s="263"/>
      <c r="E2" s="263"/>
      <c r="F2" s="10"/>
    </row>
    <row r="3" spans="1:9" x14ac:dyDescent="0.2">
      <c r="B3" s="263" t="s">
        <v>835</v>
      </c>
      <c r="C3" s="263"/>
      <c r="D3" s="263"/>
      <c r="E3" s="263"/>
      <c r="F3" s="10"/>
    </row>
    <row r="4" spans="1:9" x14ac:dyDescent="0.2">
      <c r="B4" s="263" t="s">
        <v>2495</v>
      </c>
      <c r="C4" s="263"/>
      <c r="D4" s="263"/>
      <c r="E4" s="263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294" t="s">
        <v>1027</v>
      </c>
      <c r="B6" s="27" t="s">
        <v>1028</v>
      </c>
      <c r="C6" s="27" t="s">
        <v>1029</v>
      </c>
      <c r="D6" s="296" t="s">
        <v>1030</v>
      </c>
      <c r="E6" s="296"/>
      <c r="F6" s="297"/>
    </row>
    <row r="7" spans="1:9" ht="13.5" thickBot="1" x14ac:dyDescent="0.25">
      <c r="A7" s="295"/>
      <c r="B7" s="298" t="s">
        <v>1204</v>
      </c>
      <c r="C7" s="296"/>
      <c r="D7" s="296"/>
      <c r="E7" s="27" t="s">
        <v>1199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110</v>
      </c>
      <c r="B9" s="23" t="s">
        <v>342</v>
      </c>
      <c r="C9" s="23" t="s">
        <v>1178</v>
      </c>
      <c r="D9" s="23" t="s">
        <v>862</v>
      </c>
      <c r="E9" s="23" t="s">
        <v>868</v>
      </c>
      <c r="F9" s="24">
        <v>40186</v>
      </c>
    </row>
    <row r="10" spans="1:9" ht="13.5" thickBot="1" x14ac:dyDescent="0.25">
      <c r="A10" s="31">
        <v>210</v>
      </c>
      <c r="B10" s="23" t="s">
        <v>343</v>
      </c>
      <c r="C10" s="23" t="s">
        <v>454</v>
      </c>
      <c r="D10" s="23" t="s">
        <v>862</v>
      </c>
      <c r="E10" s="23" t="s">
        <v>1181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1454</v>
      </c>
      <c r="D11" s="23" t="s">
        <v>1198</v>
      </c>
      <c r="E11" s="23" t="s">
        <v>485</v>
      </c>
      <c r="F11" s="24">
        <v>40189</v>
      </c>
      <c r="H11" s="52" t="s">
        <v>1203</v>
      </c>
      <c r="I11" s="53">
        <f>COUNTIF($D$9:$D$5004,"PTE")</f>
        <v>35</v>
      </c>
    </row>
    <row r="12" spans="1:9" x14ac:dyDescent="0.2">
      <c r="A12" s="31">
        <v>410</v>
      </c>
      <c r="B12" s="23" t="s">
        <v>345</v>
      </c>
      <c r="C12" s="23" t="s">
        <v>455</v>
      </c>
      <c r="D12" s="23" t="s">
        <v>1199</v>
      </c>
      <c r="E12" s="23" t="s">
        <v>1187</v>
      </c>
      <c r="F12" s="24">
        <v>40189</v>
      </c>
      <c r="H12" s="54" t="s">
        <v>1202</v>
      </c>
      <c r="I12" s="55">
        <f>COUNTIF($D$9:$D$5004,"PT")</f>
        <v>3</v>
      </c>
    </row>
    <row r="13" spans="1:9" x14ac:dyDescent="0.2">
      <c r="A13" s="31">
        <v>510</v>
      </c>
      <c r="B13" s="23" t="s">
        <v>346</v>
      </c>
      <c r="C13" s="23" t="s">
        <v>456</v>
      </c>
      <c r="D13" s="23" t="s">
        <v>1198</v>
      </c>
      <c r="E13" s="23" t="s">
        <v>1716</v>
      </c>
      <c r="F13" s="24">
        <v>40192</v>
      </c>
      <c r="H13" s="54" t="s">
        <v>1201</v>
      </c>
      <c r="I13" s="55">
        <f>COUNTIF($D$9:$D$5004,"PF")</f>
        <v>32</v>
      </c>
    </row>
    <row r="14" spans="1:9" ht="25.5" x14ac:dyDescent="0.2">
      <c r="A14" s="31">
        <v>610</v>
      </c>
      <c r="B14" s="23" t="s">
        <v>347</v>
      </c>
      <c r="C14" s="23" t="s">
        <v>457</v>
      </c>
      <c r="D14" s="23" t="s">
        <v>863</v>
      </c>
      <c r="E14" s="23" t="s">
        <v>870</v>
      </c>
      <c r="F14" s="24">
        <v>40205</v>
      </c>
      <c r="H14" s="54" t="s">
        <v>1200</v>
      </c>
      <c r="I14" s="55">
        <f>COUNTIF($D$9:$D$5004,"PF/PTE")</f>
        <v>28</v>
      </c>
    </row>
    <row r="15" spans="1:9" x14ac:dyDescent="0.2">
      <c r="A15" s="31">
        <v>710</v>
      </c>
      <c r="B15" s="23" t="s">
        <v>348</v>
      </c>
      <c r="C15" s="23" t="s">
        <v>458</v>
      </c>
      <c r="D15" s="23" t="s">
        <v>863</v>
      </c>
      <c r="E15" s="23" t="s">
        <v>1208</v>
      </c>
      <c r="F15" s="24">
        <v>40206</v>
      </c>
      <c r="H15" s="54" t="s">
        <v>1199</v>
      </c>
      <c r="I15" s="55">
        <f>COUNTIF($D$9:$D$5004,"Pré-Mistura")</f>
        <v>2</v>
      </c>
    </row>
    <row r="16" spans="1:9" ht="13.5" thickBot="1" x14ac:dyDescent="0.25">
      <c r="A16" s="31">
        <v>810</v>
      </c>
      <c r="B16" s="23" t="s">
        <v>349</v>
      </c>
      <c r="C16" s="23" t="s">
        <v>987</v>
      </c>
      <c r="D16" s="23" t="s">
        <v>863</v>
      </c>
      <c r="E16" s="25" t="s">
        <v>869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 x14ac:dyDescent="0.25">
      <c r="A17" s="31">
        <v>910</v>
      </c>
      <c r="B17" s="23" t="s">
        <v>350</v>
      </c>
      <c r="C17" s="23" t="s">
        <v>1443</v>
      </c>
      <c r="D17" s="23" t="s">
        <v>862</v>
      </c>
      <c r="E17" s="23" t="s">
        <v>1189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1198</v>
      </c>
      <c r="E18" s="23" t="s">
        <v>1716</v>
      </c>
      <c r="F18" s="24">
        <v>40235</v>
      </c>
      <c r="H18" s="58" t="s">
        <v>1205</v>
      </c>
      <c r="I18" s="59">
        <f>SUM(I11:I16)</f>
        <v>104</v>
      </c>
    </row>
    <row r="19" spans="1:9" ht="25.5" x14ac:dyDescent="0.2">
      <c r="A19" s="31">
        <v>1110</v>
      </c>
      <c r="B19" s="78" t="s">
        <v>255</v>
      </c>
      <c r="C19" s="23" t="s">
        <v>256</v>
      </c>
      <c r="D19" s="23" t="s">
        <v>863</v>
      </c>
      <c r="E19" s="23" t="s">
        <v>486</v>
      </c>
      <c r="F19" s="24">
        <v>40238</v>
      </c>
    </row>
    <row r="20" spans="1:9" x14ac:dyDescent="0.2">
      <c r="A20" s="31">
        <v>1210</v>
      </c>
      <c r="B20" s="23" t="s">
        <v>352</v>
      </c>
      <c r="C20" s="23" t="s">
        <v>122</v>
      </c>
      <c r="D20" s="23" t="s">
        <v>862</v>
      </c>
      <c r="E20" s="23" t="s">
        <v>869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1179</v>
      </c>
      <c r="D21" s="25" t="s">
        <v>863</v>
      </c>
      <c r="E21" s="25" t="s">
        <v>877</v>
      </c>
      <c r="F21" s="26">
        <v>40245</v>
      </c>
    </row>
    <row r="22" spans="1:9" x14ac:dyDescent="0.2">
      <c r="A22" s="31">
        <v>1410</v>
      </c>
      <c r="B22" s="23" t="s">
        <v>354</v>
      </c>
      <c r="C22" s="23" t="s">
        <v>460</v>
      </c>
      <c r="D22" s="23" t="s">
        <v>863</v>
      </c>
      <c r="E22" s="23" t="s">
        <v>825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1676</v>
      </c>
      <c r="D23" s="23" t="s">
        <v>1198</v>
      </c>
      <c r="E23" s="23" t="s">
        <v>1186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1158</v>
      </c>
      <c r="D24" s="23" t="s">
        <v>1198</v>
      </c>
      <c r="E24" s="23" t="s">
        <v>868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1017</v>
      </c>
      <c r="D25" s="23" t="s">
        <v>1198</v>
      </c>
      <c r="E25" s="23" t="s">
        <v>798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1676</v>
      </c>
      <c r="D26" s="23" t="s">
        <v>1198</v>
      </c>
      <c r="E26" s="23" t="s">
        <v>1716</v>
      </c>
      <c r="F26" s="24">
        <v>40276</v>
      </c>
    </row>
    <row r="27" spans="1:9" x14ac:dyDescent="0.2">
      <c r="A27" s="31">
        <v>1910</v>
      </c>
      <c r="B27" s="23" t="s">
        <v>359</v>
      </c>
      <c r="C27" s="23" t="s">
        <v>1017</v>
      </c>
      <c r="D27" s="23" t="s">
        <v>862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1198</v>
      </c>
      <c r="E28" s="23" t="s">
        <v>1185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23" t="s">
        <v>863</v>
      </c>
      <c r="E29" s="23" t="s">
        <v>1736</v>
      </c>
      <c r="F29" s="24">
        <v>40295</v>
      </c>
    </row>
    <row r="30" spans="1:9" x14ac:dyDescent="0.2">
      <c r="A30" s="31">
        <v>2210</v>
      </c>
      <c r="B30" s="23" t="s">
        <v>362</v>
      </c>
      <c r="C30" s="23" t="s">
        <v>463</v>
      </c>
      <c r="D30" s="23" t="s">
        <v>863</v>
      </c>
      <c r="E30" s="23" t="s">
        <v>488</v>
      </c>
      <c r="F30" s="24">
        <v>40297</v>
      </c>
    </row>
    <row r="31" spans="1:9" ht="25.5" x14ac:dyDescent="0.2">
      <c r="A31" s="31">
        <v>2310</v>
      </c>
      <c r="B31" s="23" t="s">
        <v>363</v>
      </c>
      <c r="C31" s="23" t="s">
        <v>464</v>
      </c>
      <c r="D31" s="23" t="s">
        <v>863</v>
      </c>
      <c r="E31" s="23" t="s">
        <v>795</v>
      </c>
      <c r="F31" s="24">
        <v>40303</v>
      </c>
    </row>
    <row r="32" spans="1:9" ht="25.5" x14ac:dyDescent="0.2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 x14ac:dyDescent="0.2">
      <c r="A33" s="31">
        <v>2510</v>
      </c>
      <c r="B33" s="23" t="s">
        <v>365</v>
      </c>
      <c r="C33" s="23" t="s">
        <v>465</v>
      </c>
      <c r="D33" s="23" t="s">
        <v>1026</v>
      </c>
      <c r="E33" s="23" t="s">
        <v>1181</v>
      </c>
      <c r="F33" s="24">
        <v>40323</v>
      </c>
    </row>
    <row r="34" spans="1:6" x14ac:dyDescent="0.2">
      <c r="A34" s="31">
        <v>2610</v>
      </c>
      <c r="B34" s="23" t="s">
        <v>366</v>
      </c>
      <c r="C34" s="23" t="s">
        <v>987</v>
      </c>
      <c r="D34" s="23" t="s">
        <v>863</v>
      </c>
      <c r="E34" s="23" t="s">
        <v>869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1676</v>
      </c>
      <c r="D35" s="23" t="s">
        <v>1198</v>
      </c>
      <c r="E35" s="23" t="s">
        <v>1194</v>
      </c>
      <c r="F35" s="24">
        <v>40330</v>
      </c>
    </row>
    <row r="36" spans="1:6" ht="25.5" x14ac:dyDescent="0.2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 x14ac:dyDescent="0.2">
      <c r="A37" s="31">
        <v>2910</v>
      </c>
      <c r="B37" s="23" t="s">
        <v>369</v>
      </c>
      <c r="C37" s="23" t="s">
        <v>327</v>
      </c>
      <c r="D37" s="23" t="s">
        <v>863</v>
      </c>
      <c r="E37" s="23" t="s">
        <v>890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1198</v>
      </c>
      <c r="E38" s="23" t="s">
        <v>1181</v>
      </c>
      <c r="F38" s="24">
        <v>40343</v>
      </c>
    </row>
    <row r="39" spans="1:6" x14ac:dyDescent="0.2">
      <c r="A39" s="31">
        <v>3110</v>
      </c>
      <c r="B39" s="23" t="s">
        <v>371</v>
      </c>
      <c r="C39" s="23" t="s">
        <v>1676</v>
      </c>
      <c r="D39" s="23" t="s">
        <v>862</v>
      </c>
      <c r="E39" s="23" t="s">
        <v>490</v>
      </c>
      <c r="F39" s="24">
        <v>40350</v>
      </c>
    </row>
    <row r="40" spans="1:6" x14ac:dyDescent="0.2">
      <c r="A40" s="31">
        <v>3210</v>
      </c>
      <c r="B40" s="23" t="s">
        <v>372</v>
      </c>
      <c r="C40" s="23" t="s">
        <v>1011</v>
      </c>
      <c r="D40" s="23" t="s">
        <v>862</v>
      </c>
      <c r="E40" s="23" t="s">
        <v>1738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1676</v>
      </c>
      <c r="D41" s="23" t="s">
        <v>1198</v>
      </c>
      <c r="E41" s="23" t="s">
        <v>877</v>
      </c>
      <c r="F41" s="24">
        <v>40352</v>
      </c>
    </row>
    <row r="42" spans="1:6" x14ac:dyDescent="0.2">
      <c r="A42" s="31">
        <v>3410</v>
      </c>
      <c r="B42" s="23" t="s">
        <v>374</v>
      </c>
      <c r="C42" s="23" t="s">
        <v>1449</v>
      </c>
      <c r="D42" s="23" t="s">
        <v>862</v>
      </c>
      <c r="E42" s="23" t="s">
        <v>491</v>
      </c>
      <c r="F42" s="24">
        <v>40353</v>
      </c>
    </row>
    <row r="43" spans="1:6" x14ac:dyDescent="0.2">
      <c r="A43" s="31">
        <v>3510</v>
      </c>
      <c r="B43" s="23" t="s">
        <v>375</v>
      </c>
      <c r="C43" s="23" t="s">
        <v>1473</v>
      </c>
      <c r="D43" s="23" t="s">
        <v>862</v>
      </c>
      <c r="E43" s="23" t="s">
        <v>798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1198</v>
      </c>
      <c r="E44" s="23" t="s">
        <v>341</v>
      </c>
      <c r="F44" s="24">
        <v>40353</v>
      </c>
    </row>
    <row r="45" spans="1:6" x14ac:dyDescent="0.2">
      <c r="A45" s="31">
        <v>3710</v>
      </c>
      <c r="B45" s="23" t="s">
        <v>377</v>
      </c>
      <c r="C45" s="23" t="s">
        <v>468</v>
      </c>
      <c r="D45" s="23" t="s">
        <v>862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1164</v>
      </c>
      <c r="D46" s="23" t="s">
        <v>1198</v>
      </c>
      <c r="E46" s="23" t="s">
        <v>888</v>
      </c>
      <c r="F46" s="24">
        <v>40358</v>
      </c>
    </row>
    <row r="47" spans="1:6" x14ac:dyDescent="0.2">
      <c r="A47" s="31">
        <v>3910</v>
      </c>
      <c r="B47" s="23" t="s">
        <v>379</v>
      </c>
      <c r="C47" s="23" t="s">
        <v>1017</v>
      </c>
      <c r="D47" s="23" t="s">
        <v>862</v>
      </c>
      <c r="E47" s="23" t="s">
        <v>493</v>
      </c>
      <c r="F47" s="24">
        <v>40359</v>
      </c>
    </row>
    <row r="48" spans="1:6" x14ac:dyDescent="0.2">
      <c r="A48" s="31">
        <v>4010</v>
      </c>
      <c r="B48" s="23" t="s">
        <v>380</v>
      </c>
      <c r="C48" s="23" t="s">
        <v>257</v>
      </c>
      <c r="D48" s="23" t="s">
        <v>1026</v>
      </c>
      <c r="E48" s="23" t="s">
        <v>869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1198</v>
      </c>
      <c r="E49" s="23" t="s">
        <v>798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1198</v>
      </c>
      <c r="E50" s="23" t="s">
        <v>1194</v>
      </c>
      <c r="F50" s="24">
        <v>40368</v>
      </c>
    </row>
    <row r="51" spans="1:6" x14ac:dyDescent="0.2">
      <c r="A51" s="31">
        <v>4310</v>
      </c>
      <c r="B51" s="23" t="s">
        <v>383</v>
      </c>
      <c r="C51" s="23" t="s">
        <v>987</v>
      </c>
      <c r="D51" s="23" t="s">
        <v>862</v>
      </c>
      <c r="E51" s="23" t="s">
        <v>1217</v>
      </c>
      <c r="F51" s="24">
        <v>40378</v>
      </c>
    </row>
    <row r="52" spans="1:6" x14ac:dyDescent="0.2">
      <c r="A52" s="31">
        <v>4410</v>
      </c>
      <c r="B52" s="23" t="s">
        <v>384</v>
      </c>
      <c r="C52" s="23" t="s">
        <v>470</v>
      </c>
      <c r="D52" s="23" t="s">
        <v>862</v>
      </c>
      <c r="E52" s="23" t="s">
        <v>798</v>
      </c>
      <c r="F52" s="24">
        <v>40378</v>
      </c>
    </row>
    <row r="53" spans="1:6" x14ac:dyDescent="0.2">
      <c r="A53" s="31">
        <v>4510</v>
      </c>
      <c r="B53" s="23" t="s">
        <v>385</v>
      </c>
      <c r="C53" s="23" t="s">
        <v>1011</v>
      </c>
      <c r="D53" s="23" t="s">
        <v>862</v>
      </c>
      <c r="E53" s="23" t="s">
        <v>490</v>
      </c>
      <c r="F53" s="24">
        <v>40380</v>
      </c>
    </row>
    <row r="54" spans="1:6" x14ac:dyDescent="0.2">
      <c r="A54" s="31">
        <v>4610</v>
      </c>
      <c r="B54" s="23" t="s">
        <v>386</v>
      </c>
      <c r="C54" s="23" t="s">
        <v>987</v>
      </c>
      <c r="D54" s="23" t="s">
        <v>862</v>
      </c>
      <c r="E54" s="23" t="s">
        <v>1186</v>
      </c>
      <c r="F54" s="24">
        <v>40382</v>
      </c>
    </row>
    <row r="55" spans="1:6" ht="25.5" x14ac:dyDescent="0.2">
      <c r="A55" s="31">
        <v>4710</v>
      </c>
      <c r="B55" s="23" t="s">
        <v>634</v>
      </c>
      <c r="C55" s="23" t="s">
        <v>851</v>
      </c>
      <c r="D55" s="23" t="s">
        <v>862</v>
      </c>
      <c r="E55" s="23" t="s">
        <v>487</v>
      </c>
      <c r="F55" s="24">
        <v>40385</v>
      </c>
    </row>
    <row r="56" spans="1:6" x14ac:dyDescent="0.2">
      <c r="A56" s="31">
        <v>4810</v>
      </c>
      <c r="B56" s="23" t="s">
        <v>387</v>
      </c>
      <c r="C56" s="23" t="s">
        <v>471</v>
      </c>
      <c r="D56" s="23" t="s">
        <v>863</v>
      </c>
      <c r="E56" s="23" t="s">
        <v>1210</v>
      </c>
      <c r="F56" s="24">
        <v>40392</v>
      </c>
    </row>
    <row r="57" spans="1:6" x14ac:dyDescent="0.2">
      <c r="A57" s="31">
        <v>4910</v>
      </c>
      <c r="B57" s="23" t="s">
        <v>388</v>
      </c>
      <c r="C57" s="23" t="s">
        <v>472</v>
      </c>
      <c r="D57" s="23" t="s">
        <v>863</v>
      </c>
      <c r="E57" s="23" t="s">
        <v>1214</v>
      </c>
      <c r="F57" s="24">
        <v>40393</v>
      </c>
    </row>
    <row r="58" spans="1:6" x14ac:dyDescent="0.2">
      <c r="A58" s="31">
        <v>5010</v>
      </c>
      <c r="B58" s="23" t="s">
        <v>389</v>
      </c>
      <c r="C58" s="23" t="s">
        <v>473</v>
      </c>
      <c r="D58" s="23" t="s">
        <v>863</v>
      </c>
      <c r="E58" s="23" t="s">
        <v>1214</v>
      </c>
      <c r="F58" s="24">
        <v>40393</v>
      </c>
    </row>
    <row r="59" spans="1:6" x14ac:dyDescent="0.2">
      <c r="A59" s="31">
        <v>5110</v>
      </c>
      <c r="B59" s="23" t="s">
        <v>390</v>
      </c>
      <c r="C59" s="23" t="s">
        <v>474</v>
      </c>
      <c r="D59" s="23" t="s">
        <v>863</v>
      </c>
      <c r="E59" s="23" t="s">
        <v>870</v>
      </c>
      <c r="F59" s="24">
        <v>40393</v>
      </c>
    </row>
    <row r="60" spans="1:6" x14ac:dyDescent="0.2">
      <c r="A60" s="31">
        <v>5210</v>
      </c>
      <c r="B60" s="23" t="s">
        <v>391</v>
      </c>
      <c r="C60" s="23" t="s">
        <v>474</v>
      </c>
      <c r="D60" s="23" t="s">
        <v>863</v>
      </c>
      <c r="E60" s="23" t="s">
        <v>870</v>
      </c>
      <c r="F60" s="24">
        <v>40393</v>
      </c>
    </row>
    <row r="61" spans="1:6" x14ac:dyDescent="0.2">
      <c r="A61" s="31">
        <v>5310</v>
      </c>
      <c r="B61" s="23" t="s">
        <v>392</v>
      </c>
      <c r="C61" s="23" t="s">
        <v>475</v>
      </c>
      <c r="D61" s="23" t="s">
        <v>1026</v>
      </c>
      <c r="E61" s="23" t="s">
        <v>869</v>
      </c>
      <c r="F61" s="24">
        <v>40402</v>
      </c>
    </row>
    <row r="62" spans="1:6" x14ac:dyDescent="0.2">
      <c r="A62" s="31">
        <v>5410</v>
      </c>
      <c r="B62" s="23" t="s">
        <v>393</v>
      </c>
      <c r="C62" s="23" t="s">
        <v>467</v>
      </c>
      <c r="D62" s="23" t="s">
        <v>862</v>
      </c>
      <c r="E62" s="23" t="s">
        <v>1185</v>
      </c>
      <c r="F62" s="24">
        <v>40414</v>
      </c>
    </row>
    <row r="63" spans="1:6" x14ac:dyDescent="0.2">
      <c r="A63" s="31">
        <v>5510</v>
      </c>
      <c r="B63" s="23" t="s">
        <v>394</v>
      </c>
      <c r="C63" s="23" t="s">
        <v>476</v>
      </c>
      <c r="D63" s="23" t="s">
        <v>862</v>
      </c>
      <c r="E63" s="23" t="s">
        <v>1185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1685</v>
      </c>
      <c r="D64" s="23" t="s">
        <v>1198</v>
      </c>
      <c r="E64" s="23" t="s">
        <v>1738</v>
      </c>
      <c r="F64" s="24">
        <v>40417</v>
      </c>
    </row>
    <row r="65" spans="1:6" x14ac:dyDescent="0.2">
      <c r="A65" s="31">
        <v>5710</v>
      </c>
      <c r="B65" s="23" t="s">
        <v>396</v>
      </c>
      <c r="C65" s="23" t="s">
        <v>477</v>
      </c>
      <c r="D65" s="23" t="s">
        <v>863</v>
      </c>
      <c r="E65" s="23" t="s">
        <v>1214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1443</v>
      </c>
      <c r="D66" s="23" t="s">
        <v>863</v>
      </c>
      <c r="E66" s="23" t="s">
        <v>1182</v>
      </c>
      <c r="F66" s="24">
        <v>40421</v>
      </c>
    </row>
    <row r="67" spans="1:6" x14ac:dyDescent="0.2">
      <c r="A67" s="31">
        <v>5910</v>
      </c>
      <c r="B67" s="23" t="s">
        <v>398</v>
      </c>
      <c r="C67" s="23" t="s">
        <v>467</v>
      </c>
      <c r="D67" s="23" t="s">
        <v>862</v>
      </c>
      <c r="E67" s="23" t="s">
        <v>1186</v>
      </c>
      <c r="F67" s="24">
        <v>40421</v>
      </c>
    </row>
    <row r="68" spans="1:6" x14ac:dyDescent="0.2">
      <c r="A68" s="31">
        <v>6010</v>
      </c>
      <c r="B68" s="23" t="s">
        <v>399</v>
      </c>
      <c r="C68" s="78" t="s">
        <v>259</v>
      </c>
      <c r="D68" s="23" t="s">
        <v>863</v>
      </c>
      <c r="E68" s="23" t="s">
        <v>868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1198</v>
      </c>
      <c r="E69" s="23" t="s">
        <v>1188</v>
      </c>
      <c r="F69" s="24">
        <v>40421</v>
      </c>
    </row>
    <row r="70" spans="1:6" x14ac:dyDescent="0.2">
      <c r="A70" s="31">
        <v>6210</v>
      </c>
      <c r="B70" s="23" t="s">
        <v>401</v>
      </c>
      <c r="C70" s="23" t="s">
        <v>995</v>
      </c>
      <c r="D70" s="23" t="s">
        <v>863</v>
      </c>
      <c r="E70" s="23" t="s">
        <v>488</v>
      </c>
      <c r="F70" s="24">
        <v>40423</v>
      </c>
    </row>
    <row r="71" spans="1:6" x14ac:dyDescent="0.2">
      <c r="A71" s="31">
        <v>6310</v>
      </c>
      <c r="B71" s="23" t="s">
        <v>402</v>
      </c>
      <c r="C71" s="23" t="s">
        <v>995</v>
      </c>
      <c r="D71" s="23" t="s">
        <v>863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1676</v>
      </c>
      <c r="D72" s="23" t="s">
        <v>1198</v>
      </c>
      <c r="E72" s="23" t="s">
        <v>494</v>
      </c>
      <c r="F72" s="24">
        <v>40423</v>
      </c>
    </row>
    <row r="73" spans="1:6" x14ac:dyDescent="0.2">
      <c r="A73" s="31">
        <v>6510</v>
      </c>
      <c r="B73" s="23" t="s">
        <v>404</v>
      </c>
      <c r="C73" s="23" t="s">
        <v>478</v>
      </c>
      <c r="D73" s="23" t="s">
        <v>863</v>
      </c>
      <c r="E73" s="23" t="s">
        <v>869</v>
      </c>
      <c r="F73" s="24">
        <v>40434</v>
      </c>
    </row>
    <row r="74" spans="1:6" x14ac:dyDescent="0.2">
      <c r="A74" s="31">
        <v>6610</v>
      </c>
      <c r="B74" s="23" t="s">
        <v>405</v>
      </c>
      <c r="C74" s="23" t="s">
        <v>479</v>
      </c>
      <c r="D74" s="23" t="s">
        <v>863</v>
      </c>
      <c r="E74" s="23" t="s">
        <v>890</v>
      </c>
      <c r="F74" s="24">
        <v>40435</v>
      </c>
    </row>
    <row r="75" spans="1:6" x14ac:dyDescent="0.2">
      <c r="A75" s="49">
        <v>6710</v>
      </c>
      <c r="B75" s="25" t="s">
        <v>406</v>
      </c>
      <c r="C75" s="25" t="s">
        <v>480</v>
      </c>
      <c r="D75" s="25" t="s">
        <v>863</v>
      </c>
      <c r="E75" s="25" t="s">
        <v>870</v>
      </c>
      <c r="F75" s="26">
        <v>40435</v>
      </c>
    </row>
    <row r="76" spans="1:6" x14ac:dyDescent="0.2">
      <c r="A76" s="49">
        <v>6810</v>
      </c>
      <c r="B76" s="25" t="s">
        <v>261</v>
      </c>
      <c r="C76" s="25" t="s">
        <v>724</v>
      </c>
      <c r="D76" s="80" t="s">
        <v>246</v>
      </c>
      <c r="E76" s="25" t="s">
        <v>495</v>
      </c>
      <c r="F76" s="26">
        <v>40435</v>
      </c>
    </row>
    <row r="77" spans="1:6" x14ac:dyDescent="0.2">
      <c r="A77" s="49">
        <v>6910</v>
      </c>
      <c r="B77" s="25" t="s">
        <v>407</v>
      </c>
      <c r="C77" s="25" t="s">
        <v>1156</v>
      </c>
      <c r="D77" s="25" t="s">
        <v>862</v>
      </c>
      <c r="E77" s="25" t="s">
        <v>890</v>
      </c>
      <c r="F77" s="26">
        <v>40435</v>
      </c>
    </row>
    <row r="78" spans="1:6" x14ac:dyDescent="0.2">
      <c r="A78" s="49">
        <v>7010</v>
      </c>
      <c r="B78" s="25" t="s">
        <v>408</v>
      </c>
      <c r="C78" s="25" t="s">
        <v>724</v>
      </c>
      <c r="D78" s="80" t="s">
        <v>246</v>
      </c>
      <c r="E78" s="25" t="s">
        <v>496</v>
      </c>
      <c r="F78" s="26">
        <v>40435</v>
      </c>
    </row>
    <row r="79" spans="1:6" x14ac:dyDescent="0.2">
      <c r="A79" s="49">
        <v>7110</v>
      </c>
      <c r="B79" s="25" t="s">
        <v>409</v>
      </c>
      <c r="C79" s="25" t="s">
        <v>1715</v>
      </c>
      <c r="D79" s="25" t="s">
        <v>863</v>
      </c>
      <c r="E79" s="25" t="s">
        <v>869</v>
      </c>
      <c r="F79" s="26">
        <v>40435</v>
      </c>
    </row>
    <row r="80" spans="1:6" x14ac:dyDescent="0.2">
      <c r="A80" s="49">
        <v>7210</v>
      </c>
      <c r="B80" s="25" t="s">
        <v>410</v>
      </c>
      <c r="C80" s="25" t="s">
        <v>1164</v>
      </c>
      <c r="D80" s="25" t="s">
        <v>862</v>
      </c>
      <c r="E80" s="25" t="s">
        <v>497</v>
      </c>
      <c r="F80" s="26">
        <v>40452</v>
      </c>
    </row>
    <row r="81" spans="1:6" x14ac:dyDescent="0.2">
      <c r="A81" s="49">
        <v>7310</v>
      </c>
      <c r="B81" s="25" t="s">
        <v>411</v>
      </c>
      <c r="C81" s="25" t="s">
        <v>1156</v>
      </c>
      <c r="D81" s="25" t="s">
        <v>862</v>
      </c>
      <c r="E81" s="25" t="s">
        <v>890</v>
      </c>
      <c r="F81" s="26">
        <v>40449</v>
      </c>
    </row>
    <row r="82" spans="1:6" x14ac:dyDescent="0.2">
      <c r="A82" s="49">
        <v>7410</v>
      </c>
      <c r="B82" s="25" t="s">
        <v>412</v>
      </c>
      <c r="C82" s="25" t="s">
        <v>1676</v>
      </c>
      <c r="D82" s="25" t="s">
        <v>862</v>
      </c>
      <c r="E82" s="25" t="s">
        <v>1223</v>
      </c>
      <c r="F82" s="26">
        <v>40451</v>
      </c>
    </row>
    <row r="83" spans="1:6" x14ac:dyDescent="0.2">
      <c r="A83" s="49">
        <v>7510</v>
      </c>
      <c r="B83" s="25" t="s">
        <v>413</v>
      </c>
      <c r="C83" s="25" t="s">
        <v>987</v>
      </c>
      <c r="D83" s="25" t="s">
        <v>862</v>
      </c>
      <c r="E83" s="25" t="s">
        <v>491</v>
      </c>
      <c r="F83" s="26">
        <v>40452</v>
      </c>
    </row>
    <row r="84" spans="1:6" x14ac:dyDescent="0.2">
      <c r="A84" s="49">
        <v>7610</v>
      </c>
      <c r="B84" s="25" t="s">
        <v>414</v>
      </c>
      <c r="C84" s="25" t="s">
        <v>1156</v>
      </c>
      <c r="D84" s="25" t="s">
        <v>862</v>
      </c>
      <c r="E84" s="25" t="s">
        <v>1738</v>
      </c>
      <c r="F84" s="26">
        <v>40459</v>
      </c>
    </row>
    <row r="85" spans="1:6" x14ac:dyDescent="0.2">
      <c r="A85" s="49">
        <v>7710</v>
      </c>
      <c r="B85" s="25" t="s">
        <v>372</v>
      </c>
      <c r="C85" s="25" t="s">
        <v>1011</v>
      </c>
      <c r="D85" s="25" t="s">
        <v>862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1198</v>
      </c>
      <c r="E86" s="25" t="s">
        <v>1181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1198</v>
      </c>
      <c r="E87" s="25" t="s">
        <v>1181</v>
      </c>
      <c r="F87" s="26">
        <v>40472</v>
      </c>
    </row>
    <row r="88" spans="1:6" x14ac:dyDescent="0.2">
      <c r="A88" s="49">
        <v>8010</v>
      </c>
      <c r="B88" s="25" t="s">
        <v>417</v>
      </c>
      <c r="C88" s="25" t="s">
        <v>470</v>
      </c>
      <c r="D88" s="25" t="s">
        <v>862</v>
      </c>
      <c r="E88" s="25" t="s">
        <v>1736</v>
      </c>
      <c r="F88" s="26">
        <v>40472</v>
      </c>
    </row>
    <row r="89" spans="1:6" x14ac:dyDescent="0.2">
      <c r="A89" s="49">
        <v>8110</v>
      </c>
      <c r="B89" s="25" t="s">
        <v>440</v>
      </c>
      <c r="C89" s="25" t="s">
        <v>481</v>
      </c>
      <c r="D89" s="25" t="s">
        <v>862</v>
      </c>
      <c r="E89" s="25" t="s">
        <v>1187</v>
      </c>
      <c r="F89" s="26">
        <v>40472</v>
      </c>
    </row>
    <row r="90" spans="1:6" x14ac:dyDescent="0.2">
      <c r="A90" s="49">
        <v>8210</v>
      </c>
      <c r="B90" s="25" t="s">
        <v>262</v>
      </c>
      <c r="C90" s="80" t="s">
        <v>263</v>
      </c>
      <c r="D90" s="25" t="s">
        <v>1198</v>
      </c>
      <c r="E90" s="25" t="s">
        <v>341</v>
      </c>
      <c r="F90" s="26">
        <v>40480</v>
      </c>
    </row>
    <row r="91" spans="1:6" x14ac:dyDescent="0.2">
      <c r="A91" s="49">
        <v>8310</v>
      </c>
      <c r="B91" s="25" t="s">
        <v>441</v>
      </c>
      <c r="C91" s="25" t="s">
        <v>1466</v>
      </c>
      <c r="D91" s="25" t="s">
        <v>862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1011</v>
      </c>
      <c r="D92" s="25" t="s">
        <v>1198</v>
      </c>
      <c r="E92" s="25" t="s">
        <v>1186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1198</v>
      </c>
      <c r="E93" s="25" t="s">
        <v>868</v>
      </c>
      <c r="F93" s="26">
        <v>40493</v>
      </c>
    </row>
    <row r="94" spans="1:6" x14ac:dyDescent="0.2">
      <c r="A94" s="49">
        <v>8610</v>
      </c>
      <c r="B94" s="25" t="s">
        <v>444</v>
      </c>
      <c r="C94" s="25" t="s">
        <v>482</v>
      </c>
      <c r="D94" s="25" t="s">
        <v>862</v>
      </c>
      <c r="E94" s="25" t="s">
        <v>1181</v>
      </c>
      <c r="F94" s="26">
        <v>40490</v>
      </c>
    </row>
    <row r="95" spans="1:6" x14ac:dyDescent="0.2">
      <c r="A95" s="49">
        <v>8710</v>
      </c>
      <c r="B95" s="25" t="s">
        <v>445</v>
      </c>
      <c r="C95" s="25" t="s">
        <v>483</v>
      </c>
      <c r="D95" s="25" t="s">
        <v>862</v>
      </c>
      <c r="E95" s="25" t="s">
        <v>876</v>
      </c>
      <c r="F95" s="26">
        <v>40491</v>
      </c>
    </row>
    <row r="96" spans="1:6" x14ac:dyDescent="0.2">
      <c r="A96" s="49">
        <v>8810</v>
      </c>
      <c r="B96" s="25" t="s">
        <v>632</v>
      </c>
      <c r="C96" s="25" t="s">
        <v>1011</v>
      </c>
      <c r="D96" s="25" t="s">
        <v>863</v>
      </c>
      <c r="E96" s="25" t="s">
        <v>633</v>
      </c>
      <c r="F96" s="26">
        <v>40494</v>
      </c>
    </row>
    <row r="97" spans="1:6" x14ac:dyDescent="0.2">
      <c r="A97" s="49">
        <v>8910</v>
      </c>
      <c r="B97" s="25" t="s">
        <v>446</v>
      </c>
      <c r="C97" s="25" t="s">
        <v>1011</v>
      </c>
      <c r="D97" s="25" t="s">
        <v>1199</v>
      </c>
      <c r="E97" s="25" t="s">
        <v>1207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1198</v>
      </c>
      <c r="E98" s="25" t="s">
        <v>1223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1442</v>
      </c>
      <c r="D99" s="25" t="s">
        <v>1198</v>
      </c>
      <c r="E99" s="25" t="s">
        <v>1195</v>
      </c>
      <c r="F99" s="26">
        <v>40493</v>
      </c>
    </row>
    <row r="100" spans="1:6" x14ac:dyDescent="0.2">
      <c r="A100" s="49">
        <v>9210</v>
      </c>
      <c r="B100" s="25" t="s">
        <v>449</v>
      </c>
      <c r="C100" s="25" t="s">
        <v>124</v>
      </c>
      <c r="D100" s="25" t="s">
        <v>863</v>
      </c>
      <c r="E100" s="25" t="s">
        <v>1187</v>
      </c>
      <c r="F100" s="26">
        <v>40493</v>
      </c>
    </row>
    <row r="101" spans="1:6" x14ac:dyDescent="0.2">
      <c r="A101" s="49">
        <v>9310</v>
      </c>
      <c r="B101" s="25" t="s">
        <v>450</v>
      </c>
      <c r="C101" s="25" t="s">
        <v>484</v>
      </c>
      <c r="D101" s="25" t="s">
        <v>863</v>
      </c>
      <c r="E101" s="25" t="s">
        <v>1187</v>
      </c>
      <c r="F101" s="26">
        <v>40499</v>
      </c>
    </row>
    <row r="102" spans="1:6" x14ac:dyDescent="0.2">
      <c r="A102" s="49">
        <v>9410</v>
      </c>
      <c r="B102" s="25" t="s">
        <v>451</v>
      </c>
      <c r="C102" s="25" t="s">
        <v>1178</v>
      </c>
      <c r="D102" s="25" t="s">
        <v>862</v>
      </c>
      <c r="E102" s="25" t="s">
        <v>1220</v>
      </c>
      <c r="F102" s="26">
        <v>40514</v>
      </c>
    </row>
    <row r="103" spans="1:6" x14ac:dyDescent="0.2">
      <c r="A103" s="49">
        <v>9510</v>
      </c>
      <c r="B103" s="25" t="s">
        <v>452</v>
      </c>
      <c r="C103" s="25" t="s">
        <v>1178</v>
      </c>
      <c r="D103" s="25" t="s">
        <v>862</v>
      </c>
      <c r="E103" s="25" t="s">
        <v>876</v>
      </c>
      <c r="F103" s="26">
        <v>40514</v>
      </c>
    </row>
    <row r="104" spans="1:6" x14ac:dyDescent="0.2">
      <c r="A104" s="49">
        <v>9610</v>
      </c>
      <c r="B104" s="25" t="s">
        <v>453</v>
      </c>
      <c r="C104" s="25" t="s">
        <v>987</v>
      </c>
      <c r="D104" s="25" t="s">
        <v>862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1170</v>
      </c>
      <c r="D105" s="23" t="s">
        <v>863</v>
      </c>
      <c r="E105" s="23" t="s">
        <v>816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1170</v>
      </c>
      <c r="D106" s="23" t="s">
        <v>863</v>
      </c>
      <c r="E106" s="23" t="s">
        <v>816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1011</v>
      </c>
      <c r="D107" s="23" t="s">
        <v>1198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1198</v>
      </c>
      <c r="E108" s="23" t="s">
        <v>491</v>
      </c>
      <c r="F108" s="24">
        <v>40528</v>
      </c>
    </row>
    <row r="109" spans="1:6" x14ac:dyDescent="0.2">
      <c r="A109" s="31">
        <v>10110</v>
      </c>
      <c r="B109" s="23" t="s">
        <v>502</v>
      </c>
      <c r="C109" s="23" t="s">
        <v>1449</v>
      </c>
      <c r="D109" s="23" t="s">
        <v>863</v>
      </c>
      <c r="E109" s="23" t="s">
        <v>1721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851</v>
      </c>
      <c r="D110" s="23" t="s">
        <v>1198</v>
      </c>
      <c r="E110" s="23" t="s">
        <v>814</v>
      </c>
      <c r="F110" s="24">
        <v>40533</v>
      </c>
    </row>
    <row r="111" spans="1:6" x14ac:dyDescent="0.2">
      <c r="A111" s="31">
        <v>10310</v>
      </c>
      <c r="B111" s="23" t="s">
        <v>504</v>
      </c>
      <c r="C111" s="23" t="s">
        <v>508</v>
      </c>
      <c r="D111" s="23" t="s">
        <v>863</v>
      </c>
      <c r="E111" s="23" t="s">
        <v>1721</v>
      </c>
      <c r="F111" s="24">
        <v>40533</v>
      </c>
    </row>
    <row r="112" spans="1:6" ht="12.75" customHeight="1" x14ac:dyDescent="0.2">
      <c r="A112" s="49">
        <v>10410</v>
      </c>
      <c r="B112" s="78" t="s">
        <v>505</v>
      </c>
      <c r="C112" s="81" t="s">
        <v>1695</v>
      </c>
      <c r="D112" s="81" t="s">
        <v>862</v>
      </c>
      <c r="E112" s="78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112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opLeftCell="A43" workbookViewId="0">
      <selection activeCell="D49" sqref="D49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263" t="s">
        <v>833</v>
      </c>
      <c r="C1" s="263"/>
      <c r="D1" s="263"/>
      <c r="E1" s="263"/>
      <c r="F1" s="37"/>
    </row>
    <row r="2" spans="1:9" x14ac:dyDescent="0.2">
      <c r="B2" s="263" t="s">
        <v>834</v>
      </c>
      <c r="C2" s="263"/>
      <c r="D2" s="263"/>
      <c r="E2" s="263"/>
      <c r="F2" s="37"/>
    </row>
    <row r="3" spans="1:9" x14ac:dyDescent="0.2">
      <c r="B3" s="263" t="s">
        <v>835</v>
      </c>
      <c r="C3" s="263"/>
      <c r="D3" s="263"/>
      <c r="E3" s="263"/>
      <c r="F3" s="37"/>
    </row>
    <row r="4" spans="1:9" x14ac:dyDescent="0.2">
      <c r="B4" s="263" t="s">
        <v>2495</v>
      </c>
      <c r="C4" s="263"/>
      <c r="D4" s="263"/>
      <c r="E4" s="263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294" t="s">
        <v>1027</v>
      </c>
      <c r="B6" s="27" t="s">
        <v>1028</v>
      </c>
      <c r="C6" s="27" t="s">
        <v>1029</v>
      </c>
      <c r="D6" s="296" t="s">
        <v>1030</v>
      </c>
      <c r="E6" s="296"/>
      <c r="F6" s="297"/>
    </row>
    <row r="7" spans="1:9" ht="13.5" thickBot="1" x14ac:dyDescent="0.25">
      <c r="A7" s="295"/>
      <c r="B7" s="298" t="s">
        <v>1204</v>
      </c>
      <c r="C7" s="296"/>
      <c r="D7" s="296"/>
      <c r="E7" s="27" t="s">
        <v>1199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109</v>
      </c>
      <c r="B9" s="23" t="s">
        <v>1740</v>
      </c>
      <c r="C9" s="23" t="s">
        <v>108</v>
      </c>
      <c r="D9" s="23" t="s">
        <v>862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1741</v>
      </c>
      <c r="C10" s="23" t="s">
        <v>1692</v>
      </c>
      <c r="D10" s="23" t="s">
        <v>863</v>
      </c>
      <c r="E10" s="23" t="s">
        <v>870</v>
      </c>
      <c r="F10" s="24">
        <v>39826</v>
      </c>
    </row>
    <row r="11" spans="1:9" x14ac:dyDescent="0.2">
      <c r="A11" s="31">
        <v>309</v>
      </c>
      <c r="B11" s="23" t="s">
        <v>1742</v>
      </c>
      <c r="C11" s="23" t="s">
        <v>109</v>
      </c>
      <c r="D11" s="23" t="s">
        <v>1198</v>
      </c>
      <c r="E11" s="23" t="s">
        <v>1190</v>
      </c>
      <c r="F11" s="24">
        <v>39828</v>
      </c>
      <c r="H11" s="52" t="s">
        <v>1203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1743</v>
      </c>
      <c r="C12" s="23" t="s">
        <v>110</v>
      </c>
      <c r="D12" s="23" t="s">
        <v>1198</v>
      </c>
      <c r="E12" s="23" t="s">
        <v>869</v>
      </c>
      <c r="F12" s="24">
        <v>39828</v>
      </c>
      <c r="H12" s="54" t="s">
        <v>1202</v>
      </c>
      <c r="I12" s="55">
        <f>COUNTIF($D$9:$D$4999,"PT")</f>
        <v>8</v>
      </c>
    </row>
    <row r="13" spans="1:9" x14ac:dyDescent="0.2">
      <c r="A13" s="31">
        <v>509</v>
      </c>
      <c r="B13" s="23" t="s">
        <v>1744</v>
      </c>
      <c r="C13" s="23" t="s">
        <v>111</v>
      </c>
      <c r="D13" s="23" t="s">
        <v>863</v>
      </c>
      <c r="E13" s="23" t="s">
        <v>1734</v>
      </c>
      <c r="F13" s="24">
        <v>39829</v>
      </c>
      <c r="H13" s="54" t="s">
        <v>1201</v>
      </c>
      <c r="I13" s="55">
        <f>COUNTIF($D$9:$D$4999,"PF")</f>
        <v>52</v>
      </c>
    </row>
    <row r="14" spans="1:9" x14ac:dyDescent="0.2">
      <c r="A14" s="31">
        <v>609</v>
      </c>
      <c r="B14" s="23" t="s">
        <v>1745</v>
      </c>
      <c r="C14" s="23" t="s">
        <v>843</v>
      </c>
      <c r="D14" s="23" t="s">
        <v>1198</v>
      </c>
      <c r="E14" s="23" t="s">
        <v>1729</v>
      </c>
      <c r="F14" s="24">
        <v>39829</v>
      </c>
      <c r="H14" s="54" t="s">
        <v>1200</v>
      </c>
      <c r="I14" s="55">
        <f>COUNTIF($D$9:$D$4999,"PF/PTE")</f>
        <v>49</v>
      </c>
    </row>
    <row r="15" spans="1:9" x14ac:dyDescent="0.2">
      <c r="A15" s="31">
        <v>709</v>
      </c>
      <c r="B15" s="23" t="s">
        <v>1746</v>
      </c>
      <c r="C15" s="23" t="s">
        <v>112</v>
      </c>
      <c r="D15" s="23" t="s">
        <v>862</v>
      </c>
      <c r="E15" s="23" t="s">
        <v>1223</v>
      </c>
      <c r="F15" s="24">
        <v>39832</v>
      </c>
      <c r="H15" s="54" t="s">
        <v>1199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1747</v>
      </c>
      <c r="C16" s="23" t="s">
        <v>1692</v>
      </c>
      <c r="D16" s="23" t="s">
        <v>863</v>
      </c>
      <c r="E16" s="23" t="s">
        <v>870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1748</v>
      </c>
      <c r="C17" s="23" t="s">
        <v>113</v>
      </c>
      <c r="D17" s="23" t="s">
        <v>863</v>
      </c>
      <c r="E17" s="23" t="s">
        <v>890</v>
      </c>
      <c r="F17" s="24">
        <v>39843</v>
      </c>
    </row>
    <row r="18" spans="1:9" ht="26.25" thickBot="1" x14ac:dyDescent="0.25">
      <c r="A18" s="31">
        <v>1009</v>
      </c>
      <c r="B18" s="23" t="s">
        <v>1749</v>
      </c>
      <c r="C18" s="23" t="s">
        <v>114</v>
      </c>
      <c r="D18" s="23" t="s">
        <v>863</v>
      </c>
      <c r="E18" s="23" t="s">
        <v>1187</v>
      </c>
      <c r="F18" s="24">
        <v>39847</v>
      </c>
      <c r="H18" s="58" t="s">
        <v>1205</v>
      </c>
      <c r="I18" s="59">
        <f>SUM(I11:I16)</f>
        <v>137</v>
      </c>
    </row>
    <row r="19" spans="1:9" x14ac:dyDescent="0.2">
      <c r="A19" s="31">
        <v>1109</v>
      </c>
      <c r="B19" s="23" t="s">
        <v>1750</v>
      </c>
      <c r="C19" s="23" t="s">
        <v>115</v>
      </c>
      <c r="D19" s="23" t="s">
        <v>1198</v>
      </c>
      <c r="E19" s="23" t="s">
        <v>888</v>
      </c>
      <c r="F19" s="24">
        <v>39850</v>
      </c>
    </row>
    <row r="20" spans="1:9" ht="25.5" x14ac:dyDescent="0.2">
      <c r="A20" s="31">
        <v>1209</v>
      </c>
      <c r="B20" s="23" t="s">
        <v>1751</v>
      </c>
      <c r="C20" s="23" t="s">
        <v>116</v>
      </c>
      <c r="D20" s="23" t="s">
        <v>863</v>
      </c>
      <c r="E20" s="23" t="s">
        <v>1187</v>
      </c>
      <c r="F20" s="24">
        <v>39856</v>
      </c>
    </row>
    <row r="21" spans="1:9" x14ac:dyDescent="0.2">
      <c r="A21" s="31">
        <v>1309</v>
      </c>
      <c r="B21" s="23" t="s">
        <v>1752</v>
      </c>
      <c r="C21" s="23" t="s">
        <v>117</v>
      </c>
      <c r="D21" s="23" t="s">
        <v>1026</v>
      </c>
      <c r="E21" s="23" t="s">
        <v>1210</v>
      </c>
      <c r="F21" s="24">
        <v>39857</v>
      </c>
    </row>
    <row r="22" spans="1:9" x14ac:dyDescent="0.2">
      <c r="A22" s="31">
        <v>1409</v>
      </c>
      <c r="B22" s="23" t="s">
        <v>1753</v>
      </c>
      <c r="C22" s="23" t="s">
        <v>118</v>
      </c>
      <c r="D22" s="23" t="s">
        <v>1198</v>
      </c>
      <c r="E22" s="23" t="s">
        <v>1217</v>
      </c>
      <c r="F22" s="24">
        <v>39857</v>
      </c>
    </row>
    <row r="23" spans="1:9" x14ac:dyDescent="0.2">
      <c r="A23" s="31">
        <v>1509</v>
      </c>
      <c r="B23" s="23" t="s">
        <v>1754</v>
      </c>
      <c r="C23" s="23" t="s">
        <v>118</v>
      </c>
      <c r="D23" s="23" t="s">
        <v>1198</v>
      </c>
      <c r="E23" s="23" t="s">
        <v>1217</v>
      </c>
      <c r="F23" s="24">
        <v>39857</v>
      </c>
    </row>
    <row r="24" spans="1:9" x14ac:dyDescent="0.2">
      <c r="A24" s="31">
        <v>1609</v>
      </c>
      <c r="B24" s="23" t="s">
        <v>1755</v>
      </c>
      <c r="C24" s="23" t="s">
        <v>112</v>
      </c>
      <c r="D24" s="23" t="s">
        <v>1198</v>
      </c>
      <c r="E24" s="23" t="s">
        <v>1223</v>
      </c>
      <c r="F24" s="24">
        <v>39860</v>
      </c>
    </row>
    <row r="25" spans="1:9" x14ac:dyDescent="0.2">
      <c r="A25" s="31">
        <v>1709</v>
      </c>
      <c r="B25" s="23" t="s">
        <v>1756</v>
      </c>
      <c r="C25" s="23" t="s">
        <v>117</v>
      </c>
      <c r="D25" s="23" t="s">
        <v>863</v>
      </c>
      <c r="E25" s="23" t="s">
        <v>1210</v>
      </c>
      <c r="F25" s="24">
        <v>39860</v>
      </c>
    </row>
    <row r="26" spans="1:9" x14ac:dyDescent="0.2">
      <c r="A26" s="31">
        <v>1809</v>
      </c>
      <c r="B26" s="23" t="s">
        <v>1757</v>
      </c>
      <c r="C26" s="23" t="s">
        <v>995</v>
      </c>
      <c r="D26" s="23" t="s">
        <v>863</v>
      </c>
      <c r="E26" s="23" t="s">
        <v>1192</v>
      </c>
      <c r="F26" s="24">
        <v>39861</v>
      </c>
    </row>
    <row r="27" spans="1:9" x14ac:dyDescent="0.2">
      <c r="A27" s="31">
        <v>1909</v>
      </c>
      <c r="B27" s="23" t="s">
        <v>1758</v>
      </c>
      <c r="C27" s="23" t="s">
        <v>119</v>
      </c>
      <c r="D27" s="23" t="s">
        <v>1026</v>
      </c>
      <c r="E27" s="23" t="s">
        <v>869</v>
      </c>
      <c r="F27" s="24">
        <v>39877</v>
      </c>
    </row>
    <row r="28" spans="1:9" x14ac:dyDescent="0.2">
      <c r="A28" s="31">
        <v>2009</v>
      </c>
      <c r="B28" s="23" t="s">
        <v>1759</v>
      </c>
      <c r="C28" s="23" t="s">
        <v>109</v>
      </c>
      <c r="D28" s="23" t="s">
        <v>1198</v>
      </c>
      <c r="E28" s="23" t="s">
        <v>1190</v>
      </c>
      <c r="F28" s="24">
        <v>39881</v>
      </c>
    </row>
    <row r="29" spans="1:9" x14ac:dyDescent="0.2">
      <c r="A29" s="31">
        <v>2109</v>
      </c>
      <c r="B29" s="23" t="s">
        <v>1760</v>
      </c>
      <c r="C29" s="23" t="s">
        <v>120</v>
      </c>
      <c r="D29" s="23" t="s">
        <v>863</v>
      </c>
      <c r="E29" s="23" t="s">
        <v>1187</v>
      </c>
      <c r="F29" s="24">
        <v>39885</v>
      </c>
    </row>
    <row r="30" spans="1:9" x14ac:dyDescent="0.2">
      <c r="A30" s="31">
        <v>2209</v>
      </c>
      <c r="B30" s="23" t="s">
        <v>1761</v>
      </c>
      <c r="C30" s="23" t="s">
        <v>120</v>
      </c>
      <c r="D30" s="23" t="s">
        <v>863</v>
      </c>
      <c r="E30" s="23" t="s">
        <v>1187</v>
      </c>
      <c r="F30" s="24">
        <v>39885</v>
      </c>
    </row>
    <row r="31" spans="1:9" x14ac:dyDescent="0.2">
      <c r="A31" s="31">
        <v>2309</v>
      </c>
      <c r="B31" s="23" t="s">
        <v>1762</v>
      </c>
      <c r="C31" s="23" t="s">
        <v>121</v>
      </c>
      <c r="D31" s="23" t="s">
        <v>1198</v>
      </c>
      <c r="E31" s="23" t="s">
        <v>869</v>
      </c>
      <c r="F31" s="24">
        <v>39889</v>
      </c>
    </row>
    <row r="32" spans="1:9" x14ac:dyDescent="0.2">
      <c r="A32" s="31">
        <v>2409</v>
      </c>
      <c r="B32" s="23" t="s">
        <v>1763</v>
      </c>
      <c r="C32" s="23" t="s">
        <v>843</v>
      </c>
      <c r="D32" s="23" t="s">
        <v>863</v>
      </c>
      <c r="E32" s="23" t="s">
        <v>814</v>
      </c>
      <c r="F32" s="24">
        <v>39890</v>
      </c>
    </row>
    <row r="33" spans="1:6" x14ac:dyDescent="0.2">
      <c r="A33" s="31">
        <v>2509</v>
      </c>
      <c r="B33" s="23" t="s">
        <v>1764</v>
      </c>
      <c r="C33" s="23" t="s">
        <v>119</v>
      </c>
      <c r="D33" s="23" t="s">
        <v>863</v>
      </c>
      <c r="E33" s="23" t="s">
        <v>869</v>
      </c>
      <c r="F33" s="24">
        <v>39892</v>
      </c>
    </row>
    <row r="34" spans="1:6" x14ac:dyDescent="0.2">
      <c r="A34" s="31">
        <v>2609</v>
      </c>
      <c r="B34" s="23" t="s">
        <v>1765</v>
      </c>
      <c r="C34" s="23" t="s">
        <v>1465</v>
      </c>
      <c r="D34" s="23" t="s">
        <v>862</v>
      </c>
      <c r="E34" s="23" t="s">
        <v>1716</v>
      </c>
      <c r="F34" s="24">
        <v>39895</v>
      </c>
    </row>
    <row r="35" spans="1:6" x14ac:dyDescent="0.2">
      <c r="A35" s="31">
        <v>2709</v>
      </c>
      <c r="B35" s="23" t="s">
        <v>1766</v>
      </c>
      <c r="C35" s="23" t="s">
        <v>122</v>
      </c>
      <c r="D35" s="23" t="s">
        <v>862</v>
      </c>
      <c r="E35" s="23" t="s">
        <v>888</v>
      </c>
      <c r="F35" s="24">
        <v>39898</v>
      </c>
    </row>
    <row r="36" spans="1:6" x14ac:dyDescent="0.2">
      <c r="A36" s="31">
        <v>2809</v>
      </c>
      <c r="B36" s="23" t="s">
        <v>1767</v>
      </c>
      <c r="C36" s="23" t="s">
        <v>1455</v>
      </c>
      <c r="D36" s="23" t="s">
        <v>1198</v>
      </c>
      <c r="E36" s="23" t="s">
        <v>827</v>
      </c>
      <c r="F36" s="24">
        <v>39902</v>
      </c>
    </row>
    <row r="37" spans="1:6" x14ac:dyDescent="0.2">
      <c r="A37" s="31">
        <v>2909</v>
      </c>
      <c r="B37" s="23" t="s">
        <v>1768</v>
      </c>
      <c r="C37" s="23" t="s">
        <v>1708</v>
      </c>
      <c r="D37" s="23" t="s">
        <v>863</v>
      </c>
      <c r="E37" s="23" t="s">
        <v>1189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1198</v>
      </c>
      <c r="E38" s="23" t="s">
        <v>1217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863</v>
      </c>
      <c r="E39" s="23" t="s">
        <v>1187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1198</v>
      </c>
      <c r="E40" s="23" t="s">
        <v>1181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1198</v>
      </c>
      <c r="E41" s="23" t="s">
        <v>1217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1711</v>
      </c>
      <c r="D42" s="23" t="s">
        <v>1198</v>
      </c>
      <c r="E42" s="23" t="s">
        <v>1223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862</v>
      </c>
      <c r="E43" s="23" t="s">
        <v>1181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862</v>
      </c>
      <c r="E44" s="23" t="s">
        <v>1189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862</v>
      </c>
      <c r="E45" s="23" t="s">
        <v>1213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863</v>
      </c>
      <c r="E46" s="23" t="s">
        <v>870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23" t="s">
        <v>863</v>
      </c>
      <c r="E47" s="23" t="s">
        <v>868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1026</v>
      </c>
      <c r="E48" s="23" t="s">
        <v>1192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995</v>
      </c>
      <c r="D49" s="23" t="s">
        <v>1026</v>
      </c>
      <c r="E49" s="23" t="s">
        <v>1733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1026</v>
      </c>
      <c r="E50" s="23" t="s">
        <v>1733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862</v>
      </c>
      <c r="E51" s="23" t="s">
        <v>814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1465</v>
      </c>
      <c r="D52" s="23" t="s">
        <v>1198</v>
      </c>
      <c r="E52" s="23" t="s">
        <v>1181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1465</v>
      </c>
      <c r="D53" s="23" t="s">
        <v>1198</v>
      </c>
      <c r="E53" s="23" t="s">
        <v>1181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863</v>
      </c>
      <c r="E54" s="23" t="s">
        <v>1721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863</v>
      </c>
      <c r="E55" s="23" t="s">
        <v>1721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23" t="s">
        <v>863</v>
      </c>
      <c r="E56" s="23" t="s">
        <v>888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1460</v>
      </c>
      <c r="D57" s="23" t="s">
        <v>863</v>
      </c>
      <c r="E57" s="23" t="s">
        <v>1195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1017</v>
      </c>
      <c r="D58" s="23" t="s">
        <v>862</v>
      </c>
      <c r="E58" s="23" t="s">
        <v>1195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1473</v>
      </c>
      <c r="D59" s="23" t="s">
        <v>863</v>
      </c>
      <c r="E59" s="23" t="s">
        <v>868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1198</v>
      </c>
      <c r="E60" s="23" t="s">
        <v>1181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863</v>
      </c>
      <c r="E61" s="23" t="s">
        <v>869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995</v>
      </c>
      <c r="D62" s="23" t="s">
        <v>863</v>
      </c>
      <c r="E62" s="23" t="s">
        <v>1718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1198</v>
      </c>
      <c r="E63" s="23" t="s">
        <v>1223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862</v>
      </c>
      <c r="E64" s="23" t="s">
        <v>1213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1708</v>
      </c>
      <c r="D65" s="23" t="s">
        <v>1198</v>
      </c>
      <c r="E65" s="23" t="s">
        <v>1181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1708</v>
      </c>
      <c r="D66" s="23" t="s">
        <v>1198</v>
      </c>
      <c r="E66" s="23" t="s">
        <v>1181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1708</v>
      </c>
      <c r="D67" s="23" t="s">
        <v>1198</v>
      </c>
      <c r="E67" s="23" t="s">
        <v>1181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862</v>
      </c>
      <c r="E68" s="23" t="s">
        <v>800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863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1669</v>
      </c>
      <c r="D70" s="23" t="s">
        <v>862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862</v>
      </c>
      <c r="E71" s="23" t="s">
        <v>1216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862</v>
      </c>
      <c r="E72" s="23" t="s">
        <v>1727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1017</v>
      </c>
      <c r="D73" s="23" t="s">
        <v>862</v>
      </c>
      <c r="E73" s="23" t="s">
        <v>814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1164</v>
      </c>
      <c r="D74" s="23" t="s">
        <v>863</v>
      </c>
      <c r="E74" s="23" t="s">
        <v>1721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989</v>
      </c>
      <c r="D75" s="23" t="s">
        <v>863</v>
      </c>
      <c r="E75" s="23" t="s">
        <v>869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23" t="s">
        <v>863</v>
      </c>
      <c r="E76" s="23" t="s">
        <v>1189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1176</v>
      </c>
      <c r="D77" s="23" t="s">
        <v>863</v>
      </c>
      <c r="E77" s="23" t="s">
        <v>870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863</v>
      </c>
      <c r="E78" s="23" t="s">
        <v>869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991</v>
      </c>
      <c r="D79" s="23" t="s">
        <v>1198</v>
      </c>
      <c r="E79" s="23" t="s">
        <v>1727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863</v>
      </c>
      <c r="E80" s="23" t="s">
        <v>1192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991</v>
      </c>
      <c r="D81" s="23" t="s">
        <v>1198</v>
      </c>
      <c r="E81" s="23" t="s">
        <v>1727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1017</v>
      </c>
      <c r="D82" s="23" t="s">
        <v>862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1017</v>
      </c>
      <c r="D83" s="23" t="s">
        <v>863</v>
      </c>
      <c r="E83" s="23" t="s">
        <v>868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23" t="s">
        <v>863</v>
      </c>
      <c r="E84" s="23" t="s">
        <v>1181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862</v>
      </c>
      <c r="E85" s="23" t="s">
        <v>1734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1685</v>
      </c>
      <c r="D86" s="23" t="s">
        <v>1198</v>
      </c>
      <c r="E86" s="23" t="s">
        <v>1213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1198</v>
      </c>
      <c r="E87" s="23" t="s">
        <v>1217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23" t="s">
        <v>863</v>
      </c>
      <c r="E88" s="23" t="s">
        <v>1189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1026</v>
      </c>
      <c r="E89" s="23" t="s">
        <v>1210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863</v>
      </c>
      <c r="E90" s="23" t="s">
        <v>1210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1170</v>
      </c>
      <c r="D91" s="23" t="s">
        <v>1198</v>
      </c>
      <c r="E91" s="23" t="s">
        <v>1195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1198</v>
      </c>
      <c r="E92" s="23" t="s">
        <v>868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863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1465</v>
      </c>
      <c r="D94" s="23" t="s">
        <v>863</v>
      </c>
      <c r="E94" s="23" t="s">
        <v>888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1026</v>
      </c>
      <c r="E95" s="23" t="s">
        <v>871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863</v>
      </c>
      <c r="E96" s="23" t="s">
        <v>871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1460</v>
      </c>
      <c r="D97" s="23" t="s">
        <v>863</v>
      </c>
      <c r="E97" s="23" t="s">
        <v>1187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991</v>
      </c>
      <c r="D98" s="23" t="s">
        <v>863</v>
      </c>
      <c r="E98" s="23" t="s">
        <v>1721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863</v>
      </c>
      <c r="E99" s="23" t="s">
        <v>1187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863</v>
      </c>
      <c r="E100" s="23" t="s">
        <v>1187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1139</v>
      </c>
      <c r="D101" s="23" t="s">
        <v>1198</v>
      </c>
      <c r="E101" s="23" t="s">
        <v>1195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1669</v>
      </c>
      <c r="D102" s="23" t="s">
        <v>1198</v>
      </c>
      <c r="E102" s="23" t="s">
        <v>1213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863</v>
      </c>
      <c r="E103" s="23" t="s">
        <v>870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1176</v>
      </c>
      <c r="D104" s="23" t="s">
        <v>1026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862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1198</v>
      </c>
      <c r="E106" s="23" t="s">
        <v>1181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1198</v>
      </c>
      <c r="E107" s="23" t="s">
        <v>1181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862</v>
      </c>
      <c r="E108" s="23" t="s">
        <v>868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1198</v>
      </c>
      <c r="E109" s="23" t="s">
        <v>1181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1198</v>
      </c>
      <c r="E110" s="23" t="s">
        <v>1181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1465</v>
      </c>
      <c r="D111" s="24" t="s">
        <v>1198</v>
      </c>
      <c r="E111" s="23" t="s">
        <v>1181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995</v>
      </c>
      <c r="D112" s="23" t="s">
        <v>863</v>
      </c>
      <c r="E112" s="23" t="s">
        <v>1733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1164</v>
      </c>
      <c r="D113" s="23" t="s">
        <v>862</v>
      </c>
      <c r="E113" s="23" t="s">
        <v>888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1017</v>
      </c>
      <c r="D114" s="23" t="s">
        <v>1198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862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1461</v>
      </c>
      <c r="D116" s="23" t="s">
        <v>863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991</v>
      </c>
      <c r="D117" s="23" t="s">
        <v>1198</v>
      </c>
      <c r="E117" s="23" t="s">
        <v>1223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1461</v>
      </c>
      <c r="D118" s="23" t="s">
        <v>862</v>
      </c>
      <c r="E118" s="23" t="s">
        <v>1738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1709</v>
      </c>
      <c r="D119" s="23" t="s">
        <v>863</v>
      </c>
      <c r="E119" s="23" t="s">
        <v>812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862</v>
      </c>
      <c r="E120" s="23" t="s">
        <v>800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1198</v>
      </c>
      <c r="E121" s="23" t="s">
        <v>1217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1198</v>
      </c>
      <c r="E122" s="23" t="s">
        <v>1217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1017</v>
      </c>
      <c r="D123" s="23" t="s">
        <v>1198</v>
      </c>
      <c r="E123" s="23" t="s">
        <v>1181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8" t="s">
        <v>266</v>
      </c>
      <c r="D124" s="23" t="s">
        <v>1198</v>
      </c>
      <c r="E124" s="23" t="s">
        <v>1217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1011</v>
      </c>
      <c r="D125" s="23" t="s">
        <v>1198</v>
      </c>
      <c r="E125" s="23" t="s">
        <v>1216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1011</v>
      </c>
      <c r="D126" s="23" t="s">
        <v>863</v>
      </c>
      <c r="E126" s="23" t="s">
        <v>1216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1705</v>
      </c>
      <c r="D127" s="23" t="s">
        <v>863</v>
      </c>
      <c r="E127" s="23" t="s">
        <v>1195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1198</v>
      </c>
      <c r="E128" s="23" t="s">
        <v>1186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1198</v>
      </c>
      <c r="E129" s="23" t="s">
        <v>1223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1465</v>
      </c>
      <c r="D130" s="23" t="s">
        <v>1198</v>
      </c>
      <c r="E130" s="23" t="s">
        <v>1223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1017</v>
      </c>
      <c r="D131" s="23" t="s">
        <v>862</v>
      </c>
      <c r="E131" s="23" t="s">
        <v>800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23" t="s">
        <v>863</v>
      </c>
      <c r="E132" s="23" t="s">
        <v>875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1461</v>
      </c>
      <c r="D133" s="23" t="s">
        <v>863</v>
      </c>
      <c r="E133" s="23" t="s">
        <v>795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1461</v>
      </c>
      <c r="D134" s="23" t="s">
        <v>863</v>
      </c>
      <c r="E134" s="23" t="s">
        <v>795</v>
      </c>
      <c r="F134" s="24">
        <v>40161</v>
      </c>
    </row>
    <row r="135" spans="1:6" x14ac:dyDescent="0.2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883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1139</v>
      </c>
      <c r="D136" s="23" t="s">
        <v>1198</v>
      </c>
      <c r="E136" s="23" t="s">
        <v>1195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1164</v>
      </c>
      <c r="D137" s="23" t="s">
        <v>862</v>
      </c>
      <c r="E137" s="23" t="s">
        <v>876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1164</v>
      </c>
      <c r="D138" s="23" t="s">
        <v>862</v>
      </c>
      <c r="E138" s="23" t="s">
        <v>1195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1164</v>
      </c>
      <c r="D139" s="23" t="s">
        <v>862</v>
      </c>
      <c r="E139" s="23" t="s">
        <v>1727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1198</v>
      </c>
      <c r="E140" s="23" t="s">
        <v>1716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1465</v>
      </c>
      <c r="D141" s="23" t="s">
        <v>1198</v>
      </c>
      <c r="E141" s="23" t="s">
        <v>1189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863</v>
      </c>
      <c r="E142" s="23" t="s">
        <v>869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843</v>
      </c>
      <c r="D143" s="23" t="s">
        <v>863</v>
      </c>
      <c r="E143" s="23" t="s">
        <v>869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636</v>
      </c>
      <c r="D144" s="23" t="s">
        <v>1198</v>
      </c>
      <c r="E144" s="23" t="s">
        <v>868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1198</v>
      </c>
      <c r="E145" s="23" t="s">
        <v>868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topLeftCell="A50" workbookViewId="0">
      <selection activeCell="D102" sqref="D102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263" t="s">
        <v>833</v>
      </c>
      <c r="C1" s="263"/>
      <c r="D1" s="263"/>
      <c r="E1" s="263"/>
      <c r="F1" s="37"/>
      <c r="G1" s="10"/>
      <c r="H1" s="5"/>
    </row>
    <row r="2" spans="1:9" ht="15" x14ac:dyDescent="0.25">
      <c r="B2" s="263" t="s">
        <v>834</v>
      </c>
      <c r="C2" s="263"/>
      <c r="D2" s="263"/>
      <c r="E2" s="263"/>
      <c r="F2" s="37"/>
      <c r="G2" s="10"/>
      <c r="H2" s="6"/>
    </row>
    <row r="3" spans="1:9" ht="15" x14ac:dyDescent="0.25">
      <c r="B3" s="263" t="s">
        <v>835</v>
      </c>
      <c r="C3" s="263"/>
      <c r="D3" s="263"/>
      <c r="E3" s="263"/>
      <c r="F3" s="37"/>
      <c r="G3" s="10"/>
      <c r="H3" s="7"/>
    </row>
    <row r="4" spans="1:9" x14ac:dyDescent="0.2">
      <c r="B4" s="263" t="s">
        <v>2495</v>
      </c>
      <c r="C4" s="263"/>
      <c r="D4" s="263"/>
      <c r="E4" s="263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294" t="s">
        <v>1027</v>
      </c>
      <c r="B6" s="27" t="s">
        <v>1028</v>
      </c>
      <c r="C6" s="27" t="s">
        <v>1029</v>
      </c>
      <c r="D6" s="296" t="s">
        <v>1030</v>
      </c>
      <c r="E6" s="296"/>
      <c r="F6" s="297"/>
    </row>
    <row r="7" spans="1:9" ht="13.5" thickBot="1" x14ac:dyDescent="0.25">
      <c r="A7" s="295"/>
      <c r="B7" s="298" t="s">
        <v>1204</v>
      </c>
      <c r="C7" s="296"/>
      <c r="D7" s="296"/>
      <c r="E7" s="27" t="s">
        <v>1199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0">
        <v>108</v>
      </c>
      <c r="B9" s="22" t="s">
        <v>1476</v>
      </c>
      <c r="C9" s="22" t="s">
        <v>1672</v>
      </c>
      <c r="D9" s="22" t="s">
        <v>863</v>
      </c>
      <c r="E9" s="22" t="s">
        <v>1188</v>
      </c>
      <c r="F9" s="42">
        <v>39457</v>
      </c>
    </row>
    <row r="10" spans="1:9" ht="13.5" thickBot="1" x14ac:dyDescent="0.25">
      <c r="A10" s="30">
        <v>208</v>
      </c>
      <c r="B10" s="22" t="s">
        <v>1477</v>
      </c>
      <c r="C10" s="22" t="s">
        <v>1663</v>
      </c>
      <c r="D10" s="22" t="s">
        <v>863</v>
      </c>
      <c r="E10" s="22" t="s">
        <v>1188</v>
      </c>
      <c r="F10" s="42">
        <v>39457</v>
      </c>
    </row>
    <row r="11" spans="1:9" x14ac:dyDescent="0.2">
      <c r="A11" s="30">
        <v>308</v>
      </c>
      <c r="B11" s="22" t="s">
        <v>1478</v>
      </c>
      <c r="C11" s="23" t="s">
        <v>1007</v>
      </c>
      <c r="D11" s="22" t="s">
        <v>863</v>
      </c>
      <c r="E11" s="22" t="s">
        <v>1717</v>
      </c>
      <c r="F11" s="42">
        <v>39457</v>
      </c>
      <c r="H11" s="34" t="s">
        <v>1203</v>
      </c>
      <c r="I11" s="15">
        <f>COUNTIF($D$9:$D$5001,"PTE")</f>
        <v>41</v>
      </c>
    </row>
    <row r="12" spans="1:9" x14ac:dyDescent="0.2">
      <c r="A12" s="30">
        <v>408</v>
      </c>
      <c r="B12" s="22" t="s">
        <v>1479</v>
      </c>
      <c r="C12" s="22" t="s">
        <v>843</v>
      </c>
      <c r="D12" s="22" t="s">
        <v>862</v>
      </c>
      <c r="E12" s="1" t="s">
        <v>829</v>
      </c>
      <c r="F12" s="42">
        <v>39461</v>
      </c>
      <c r="H12" s="33" t="s">
        <v>1202</v>
      </c>
      <c r="I12" s="17">
        <f>COUNTIF($D$9:$D$5001,"PT")</f>
        <v>11</v>
      </c>
    </row>
    <row r="13" spans="1:9" x14ac:dyDescent="0.2">
      <c r="A13" s="30">
        <v>508</v>
      </c>
      <c r="B13" s="22" t="s">
        <v>1480</v>
      </c>
      <c r="C13" s="22" t="s">
        <v>1664</v>
      </c>
      <c r="D13" s="22" t="s">
        <v>863</v>
      </c>
      <c r="E13" s="1" t="s">
        <v>878</v>
      </c>
      <c r="F13" s="42">
        <v>39465</v>
      </c>
      <c r="H13" s="33" t="s">
        <v>1201</v>
      </c>
      <c r="I13" s="17">
        <f>COUNTIF($D$9:$D$5001,"PF")</f>
        <v>136</v>
      </c>
    </row>
    <row r="14" spans="1:9" x14ac:dyDescent="0.2">
      <c r="A14" s="30">
        <v>608</v>
      </c>
      <c r="B14" s="22" t="s">
        <v>1481</v>
      </c>
      <c r="C14" s="23" t="s">
        <v>982</v>
      </c>
      <c r="D14" s="22" t="s">
        <v>863</v>
      </c>
      <c r="E14" s="22" t="s">
        <v>1188</v>
      </c>
      <c r="F14" s="42">
        <v>39469</v>
      </c>
      <c r="H14" s="33" t="s">
        <v>1200</v>
      </c>
      <c r="I14" s="17">
        <f>COUNTIF($D$9:$D$5001,"PF/PTE")</f>
        <v>2</v>
      </c>
    </row>
    <row r="15" spans="1:9" ht="13.5" thickBot="1" x14ac:dyDescent="0.25">
      <c r="A15" s="30">
        <v>708</v>
      </c>
      <c r="B15" s="22" t="s">
        <v>1482</v>
      </c>
      <c r="C15" s="23" t="s">
        <v>982</v>
      </c>
      <c r="D15" s="22" t="s">
        <v>863</v>
      </c>
      <c r="E15" s="22" t="s">
        <v>1188</v>
      </c>
      <c r="F15" s="42">
        <v>39469</v>
      </c>
      <c r="H15" s="32" t="s">
        <v>1199</v>
      </c>
      <c r="I15" s="19">
        <f>COUNTIF($D$9:$D$5001,"Pré-Mistura")</f>
        <v>0</v>
      </c>
    </row>
    <row r="16" spans="1:9" ht="13.5" thickBot="1" x14ac:dyDescent="0.25">
      <c r="A16" s="30">
        <v>808</v>
      </c>
      <c r="B16" s="22" t="s">
        <v>1483</v>
      </c>
      <c r="C16" s="23" t="s">
        <v>1437</v>
      </c>
      <c r="D16" s="22" t="s">
        <v>863</v>
      </c>
      <c r="E16" s="23" t="s">
        <v>812</v>
      </c>
      <c r="F16" s="42">
        <v>39472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0">
        <v>908</v>
      </c>
      <c r="B17" s="22" t="s">
        <v>1484</v>
      </c>
      <c r="C17" s="22" t="s">
        <v>1665</v>
      </c>
      <c r="D17" s="22" t="s">
        <v>863</v>
      </c>
      <c r="E17" s="22" t="s">
        <v>1718</v>
      </c>
      <c r="F17" s="42">
        <v>39472</v>
      </c>
    </row>
    <row r="18" spans="1:9" ht="13.5" thickBot="1" x14ac:dyDescent="0.25">
      <c r="A18" s="30">
        <v>1008</v>
      </c>
      <c r="B18" s="22" t="s">
        <v>1485</v>
      </c>
      <c r="C18" s="22" t="s">
        <v>1666</v>
      </c>
      <c r="D18" s="22" t="s">
        <v>863</v>
      </c>
      <c r="E18" s="1" t="s">
        <v>878</v>
      </c>
      <c r="F18" s="42">
        <v>39475</v>
      </c>
      <c r="H18" s="35" t="s">
        <v>1205</v>
      </c>
      <c r="I18" s="36">
        <f>SUM(I11:I15)</f>
        <v>190</v>
      </c>
    </row>
    <row r="19" spans="1:9" x14ac:dyDescent="0.2">
      <c r="A19" s="30">
        <v>1208</v>
      </c>
      <c r="B19" s="22" t="s">
        <v>1487</v>
      </c>
      <c r="C19" s="22" t="s">
        <v>1666</v>
      </c>
      <c r="D19" s="22" t="s">
        <v>863</v>
      </c>
      <c r="E19" s="1" t="s">
        <v>878</v>
      </c>
      <c r="F19" s="42">
        <v>39475</v>
      </c>
    </row>
    <row r="20" spans="1:9" x14ac:dyDescent="0.2">
      <c r="A20" s="30">
        <v>1308</v>
      </c>
      <c r="B20" s="22" t="s">
        <v>1488</v>
      </c>
      <c r="C20" s="98" t="s">
        <v>1138</v>
      </c>
      <c r="D20" s="22" t="s">
        <v>862</v>
      </c>
      <c r="E20" s="1" t="s">
        <v>829</v>
      </c>
      <c r="F20" s="42">
        <v>39477</v>
      </c>
    </row>
    <row r="21" spans="1:9" x14ac:dyDescent="0.2">
      <c r="A21" s="30">
        <v>1108</v>
      </c>
      <c r="B21" s="22" t="s">
        <v>1486</v>
      </c>
      <c r="C21" s="22" t="s">
        <v>1666</v>
      </c>
      <c r="D21" s="22" t="s">
        <v>863</v>
      </c>
      <c r="E21" s="1" t="s">
        <v>878</v>
      </c>
      <c r="F21" s="42">
        <v>39477</v>
      </c>
    </row>
    <row r="22" spans="1:9" x14ac:dyDescent="0.2">
      <c r="A22" s="30">
        <v>1408</v>
      </c>
      <c r="B22" s="22" t="s">
        <v>1489</v>
      </c>
      <c r="C22" s="23" t="s">
        <v>1139</v>
      </c>
      <c r="D22" s="22" t="s">
        <v>863</v>
      </c>
      <c r="E22" s="22" t="s">
        <v>831</v>
      </c>
      <c r="F22" s="42">
        <v>39486</v>
      </c>
    </row>
    <row r="23" spans="1:9" x14ac:dyDescent="0.2">
      <c r="A23" s="30">
        <v>1508</v>
      </c>
      <c r="B23" s="22" t="s">
        <v>1490</v>
      </c>
      <c r="C23" s="22" t="s">
        <v>1667</v>
      </c>
      <c r="D23" s="22" t="s">
        <v>863</v>
      </c>
      <c r="E23" s="22" t="s">
        <v>1719</v>
      </c>
      <c r="F23" s="42">
        <v>39486</v>
      </c>
    </row>
    <row r="24" spans="1:9" x14ac:dyDescent="0.2">
      <c r="A24" s="30">
        <v>1608</v>
      </c>
      <c r="B24" s="22" t="s">
        <v>1491</v>
      </c>
      <c r="C24" s="23" t="s">
        <v>1447</v>
      </c>
      <c r="D24" s="22" t="s">
        <v>863</v>
      </c>
      <c r="E24" s="22" t="s">
        <v>884</v>
      </c>
      <c r="F24" s="42">
        <v>39486</v>
      </c>
    </row>
    <row r="25" spans="1:9" x14ac:dyDescent="0.2">
      <c r="A25" s="30">
        <v>1708</v>
      </c>
      <c r="B25" s="22" t="s">
        <v>1492</v>
      </c>
      <c r="C25" s="22" t="s">
        <v>1669</v>
      </c>
      <c r="D25" s="22" t="s">
        <v>862</v>
      </c>
      <c r="E25" s="1" t="s">
        <v>829</v>
      </c>
      <c r="F25" s="42">
        <v>39492</v>
      </c>
    </row>
    <row r="26" spans="1:9" x14ac:dyDescent="0.2">
      <c r="A26" s="30">
        <v>1808</v>
      </c>
      <c r="B26" s="22" t="s">
        <v>1493</v>
      </c>
      <c r="C26" s="82" t="s">
        <v>1460</v>
      </c>
      <c r="D26" s="22" t="s">
        <v>862</v>
      </c>
      <c r="E26" s="22" t="s">
        <v>1188</v>
      </c>
      <c r="F26" s="42">
        <v>39497</v>
      </c>
    </row>
    <row r="27" spans="1:9" x14ac:dyDescent="0.2">
      <c r="A27" s="30">
        <v>1908</v>
      </c>
      <c r="B27" s="22" t="s">
        <v>1494</v>
      </c>
      <c r="C27" s="22" t="s">
        <v>1670</v>
      </c>
      <c r="D27" s="22" t="s">
        <v>863</v>
      </c>
      <c r="E27" s="22" t="s">
        <v>1728</v>
      </c>
      <c r="F27" s="42">
        <v>39514</v>
      </c>
    </row>
    <row r="28" spans="1:9" x14ac:dyDescent="0.2">
      <c r="A28" s="30">
        <v>2008</v>
      </c>
      <c r="B28" s="22" t="s">
        <v>1495</v>
      </c>
      <c r="C28" s="22" t="s">
        <v>864</v>
      </c>
      <c r="D28" s="22" t="s">
        <v>863</v>
      </c>
      <c r="E28" s="22" t="s">
        <v>1194</v>
      </c>
      <c r="F28" s="42">
        <v>39517</v>
      </c>
    </row>
    <row r="29" spans="1:9" x14ac:dyDescent="0.2">
      <c r="A29" s="30">
        <v>2108</v>
      </c>
      <c r="B29" s="22" t="s">
        <v>1496</v>
      </c>
      <c r="C29" s="22" t="s">
        <v>1021</v>
      </c>
      <c r="D29" s="22" t="s">
        <v>862</v>
      </c>
      <c r="E29" s="22" t="s">
        <v>1194</v>
      </c>
      <c r="F29" s="42">
        <v>39517</v>
      </c>
    </row>
    <row r="30" spans="1:9" x14ac:dyDescent="0.2">
      <c r="A30" s="30">
        <v>2208</v>
      </c>
      <c r="B30" s="22" t="s">
        <v>1497</v>
      </c>
      <c r="C30" s="22" t="s">
        <v>1671</v>
      </c>
      <c r="D30" s="22" t="s">
        <v>862</v>
      </c>
      <c r="E30" s="63" t="s">
        <v>877</v>
      </c>
      <c r="F30" s="42">
        <v>39524</v>
      </c>
    </row>
    <row r="31" spans="1:9" x14ac:dyDescent="0.2">
      <c r="A31" s="30">
        <v>2308</v>
      </c>
      <c r="B31" s="22" t="s">
        <v>1498</v>
      </c>
      <c r="C31" s="22" t="s">
        <v>1672</v>
      </c>
      <c r="D31" s="22" t="s">
        <v>863</v>
      </c>
      <c r="E31" s="22" t="s">
        <v>1721</v>
      </c>
      <c r="F31" s="42">
        <v>39524</v>
      </c>
    </row>
    <row r="32" spans="1:9" x14ac:dyDescent="0.2">
      <c r="A32" s="30">
        <v>2408</v>
      </c>
      <c r="B32" s="22" t="s">
        <v>1499</v>
      </c>
      <c r="C32" s="82" t="s">
        <v>2224</v>
      </c>
      <c r="D32" s="22" t="s">
        <v>863</v>
      </c>
      <c r="E32" s="22" t="s">
        <v>803</v>
      </c>
      <c r="F32" s="42">
        <v>39526</v>
      </c>
    </row>
    <row r="33" spans="1:6" x14ac:dyDescent="0.2">
      <c r="A33" s="30">
        <v>2508</v>
      </c>
      <c r="B33" s="22" t="s">
        <v>1500</v>
      </c>
      <c r="C33" s="22" t="s">
        <v>1673</v>
      </c>
      <c r="D33" s="22" t="s">
        <v>1026</v>
      </c>
      <c r="E33" s="22" t="s">
        <v>1721</v>
      </c>
      <c r="F33" s="42">
        <v>39526</v>
      </c>
    </row>
    <row r="34" spans="1:6" hidden="1" x14ac:dyDescent="0.2">
      <c r="A34" s="30">
        <v>2708</v>
      </c>
      <c r="B34" s="22" t="s">
        <v>1501</v>
      </c>
      <c r="C34" s="9" t="s">
        <v>147</v>
      </c>
      <c r="D34" s="22" t="s">
        <v>863</v>
      </c>
      <c r="E34" s="22" t="s">
        <v>884</v>
      </c>
      <c r="F34" s="42">
        <v>39540</v>
      </c>
    </row>
    <row r="35" spans="1:6" x14ac:dyDescent="0.2">
      <c r="A35" s="30">
        <v>2808</v>
      </c>
      <c r="B35" s="22" t="s">
        <v>1502</v>
      </c>
      <c r="C35" s="22" t="s">
        <v>864</v>
      </c>
      <c r="D35" s="22" t="s">
        <v>863</v>
      </c>
      <c r="E35" s="22" t="s">
        <v>1194</v>
      </c>
      <c r="F35" s="42">
        <v>39540</v>
      </c>
    </row>
    <row r="36" spans="1:6" x14ac:dyDescent="0.2">
      <c r="A36" s="30">
        <v>2908</v>
      </c>
      <c r="B36" s="22" t="s">
        <v>1503</v>
      </c>
      <c r="C36" s="82" t="s">
        <v>1698</v>
      </c>
      <c r="D36" s="22" t="s">
        <v>863</v>
      </c>
      <c r="E36" s="1" t="s">
        <v>878</v>
      </c>
      <c r="F36" s="42">
        <v>39540</v>
      </c>
    </row>
    <row r="37" spans="1:6" x14ac:dyDescent="0.2">
      <c r="A37" s="30">
        <v>3008</v>
      </c>
      <c r="B37" s="22" t="s">
        <v>1504</v>
      </c>
      <c r="C37" s="23" t="s">
        <v>1471</v>
      </c>
      <c r="D37" s="22" t="s">
        <v>863</v>
      </c>
      <c r="E37" s="1" t="s">
        <v>878</v>
      </c>
      <c r="F37" s="42">
        <v>39540</v>
      </c>
    </row>
    <row r="38" spans="1:6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x14ac:dyDescent="0.2">
      <c r="A39" s="30">
        <v>3108</v>
      </c>
      <c r="B39" s="22" t="s">
        <v>1505</v>
      </c>
      <c r="C39" s="22" t="s">
        <v>1674</v>
      </c>
      <c r="D39" s="22" t="s">
        <v>1026</v>
      </c>
      <c r="E39" s="87" t="s">
        <v>1722</v>
      </c>
      <c r="F39" s="42">
        <v>39541</v>
      </c>
    </row>
    <row r="40" spans="1:6" x14ac:dyDescent="0.2">
      <c r="A40" s="30">
        <v>3208</v>
      </c>
      <c r="B40" s="22" t="s">
        <v>1506</v>
      </c>
      <c r="C40" s="82" t="s">
        <v>1460</v>
      </c>
      <c r="D40" s="22" t="s">
        <v>862</v>
      </c>
      <c r="E40" s="22" t="s">
        <v>1183</v>
      </c>
      <c r="F40" s="42">
        <v>39541</v>
      </c>
    </row>
    <row r="41" spans="1:6" x14ac:dyDescent="0.2">
      <c r="A41" s="30">
        <v>3308</v>
      </c>
      <c r="B41" s="22" t="s">
        <v>1507</v>
      </c>
      <c r="C41" s="22" t="s">
        <v>1674</v>
      </c>
      <c r="D41" s="22" t="s">
        <v>863</v>
      </c>
      <c r="E41" s="87" t="s">
        <v>1722</v>
      </c>
      <c r="F41" s="42">
        <v>39542</v>
      </c>
    </row>
    <row r="42" spans="1:6" x14ac:dyDescent="0.2">
      <c r="A42" s="30">
        <v>3408</v>
      </c>
      <c r="B42" s="22" t="s">
        <v>1508</v>
      </c>
      <c r="C42" s="23" t="s">
        <v>1437</v>
      </c>
      <c r="D42" s="22" t="s">
        <v>863</v>
      </c>
      <c r="E42" s="23" t="s">
        <v>812</v>
      </c>
      <c r="F42" s="42">
        <v>39548</v>
      </c>
    </row>
    <row r="43" spans="1:6" x14ac:dyDescent="0.2">
      <c r="A43" s="30">
        <v>3508</v>
      </c>
      <c r="B43" s="22" t="s">
        <v>1509</v>
      </c>
      <c r="C43" s="82" t="s">
        <v>2212</v>
      </c>
      <c r="D43" s="22" t="s">
        <v>863</v>
      </c>
      <c r="E43" s="1" t="s">
        <v>1723</v>
      </c>
      <c r="F43" s="42">
        <v>39556</v>
      </c>
    </row>
    <row r="44" spans="1:6" x14ac:dyDescent="0.2">
      <c r="A44" s="30">
        <v>3608</v>
      </c>
      <c r="B44" s="22" t="s">
        <v>1510</v>
      </c>
      <c r="C44" s="22" t="s">
        <v>1669</v>
      </c>
      <c r="D44" s="22" t="s">
        <v>862</v>
      </c>
      <c r="E44" s="22" t="s">
        <v>1724</v>
      </c>
      <c r="F44" s="42">
        <v>39560</v>
      </c>
    </row>
    <row r="45" spans="1:6" x14ac:dyDescent="0.2">
      <c r="A45" s="30">
        <v>3708</v>
      </c>
      <c r="B45" s="22" t="s">
        <v>1511</v>
      </c>
      <c r="C45" s="22" t="s">
        <v>1679</v>
      </c>
      <c r="D45" s="22" t="s">
        <v>862</v>
      </c>
      <c r="E45" s="1" t="s">
        <v>1716</v>
      </c>
      <c r="F45" s="42">
        <v>39560</v>
      </c>
    </row>
    <row r="46" spans="1:6" x14ac:dyDescent="0.2">
      <c r="A46" s="30">
        <v>3808</v>
      </c>
      <c r="B46" s="22" t="s">
        <v>1512</v>
      </c>
      <c r="C46" s="22" t="s">
        <v>1675</v>
      </c>
      <c r="D46" s="22" t="s">
        <v>862</v>
      </c>
      <c r="E46" s="1" t="s">
        <v>1716</v>
      </c>
      <c r="F46" s="42">
        <v>39560</v>
      </c>
    </row>
    <row r="47" spans="1:6" x14ac:dyDescent="0.2">
      <c r="A47" s="30">
        <v>3908</v>
      </c>
      <c r="B47" s="22" t="s">
        <v>1513</v>
      </c>
      <c r="C47" s="98" t="s">
        <v>1138</v>
      </c>
      <c r="D47" s="22" t="s">
        <v>862</v>
      </c>
      <c r="E47" s="1" t="s">
        <v>1716</v>
      </c>
      <c r="F47" s="42">
        <v>39560</v>
      </c>
    </row>
    <row r="48" spans="1:6" x14ac:dyDescent="0.2">
      <c r="A48" s="30">
        <v>4008</v>
      </c>
      <c r="B48" s="22" t="s">
        <v>1514</v>
      </c>
      <c r="C48" s="23" t="s">
        <v>1165</v>
      </c>
      <c r="D48" s="22" t="s">
        <v>863</v>
      </c>
      <c r="E48" s="1" t="s">
        <v>816</v>
      </c>
      <c r="F48" s="42">
        <v>39560</v>
      </c>
    </row>
    <row r="49" spans="1:6" x14ac:dyDescent="0.2">
      <c r="A49" s="30">
        <v>4108</v>
      </c>
      <c r="B49" s="22" t="s">
        <v>1515</v>
      </c>
      <c r="C49" s="82" t="s">
        <v>1676</v>
      </c>
      <c r="D49" s="22" t="s">
        <v>862</v>
      </c>
      <c r="E49" s="1" t="s">
        <v>1213</v>
      </c>
      <c r="F49" s="42">
        <v>39561</v>
      </c>
    </row>
    <row r="50" spans="1:6" x14ac:dyDescent="0.2">
      <c r="A50" s="30">
        <v>4208</v>
      </c>
      <c r="B50" s="22" t="s">
        <v>1516</v>
      </c>
      <c r="C50" s="23" t="s">
        <v>1165</v>
      </c>
      <c r="D50" s="22" t="s">
        <v>863</v>
      </c>
      <c r="E50" s="22" t="s">
        <v>884</v>
      </c>
      <c r="F50" s="42">
        <v>39561</v>
      </c>
    </row>
    <row r="51" spans="1:6" x14ac:dyDescent="0.2">
      <c r="A51" s="30">
        <v>4308</v>
      </c>
      <c r="B51" s="22" t="s">
        <v>1517</v>
      </c>
      <c r="C51" s="22" t="s">
        <v>1669</v>
      </c>
      <c r="D51" s="22" t="s">
        <v>862</v>
      </c>
      <c r="E51" s="22" t="s">
        <v>1725</v>
      </c>
      <c r="F51" s="42">
        <v>39561</v>
      </c>
    </row>
    <row r="52" spans="1:6" x14ac:dyDescent="0.2">
      <c r="A52" s="30">
        <v>4408</v>
      </c>
      <c r="B52" s="22" t="s">
        <v>1518</v>
      </c>
      <c r="C52" s="22" t="s">
        <v>1677</v>
      </c>
      <c r="D52" s="22" t="s">
        <v>863</v>
      </c>
      <c r="E52" s="22" t="s">
        <v>803</v>
      </c>
      <c r="F52" s="42">
        <v>39563</v>
      </c>
    </row>
    <row r="53" spans="1:6" x14ac:dyDescent="0.2">
      <c r="A53" s="30">
        <v>4508</v>
      </c>
      <c r="B53" s="22" t="s">
        <v>1519</v>
      </c>
      <c r="C53" s="82" t="s">
        <v>2222</v>
      </c>
      <c r="D53" s="22" t="s">
        <v>863</v>
      </c>
      <c r="E53" s="1" t="s">
        <v>878</v>
      </c>
      <c r="F53" s="42">
        <v>39566</v>
      </c>
    </row>
    <row r="54" spans="1:6" x14ac:dyDescent="0.2">
      <c r="A54" s="30">
        <v>4708</v>
      </c>
      <c r="B54" s="22" t="s">
        <v>1520</v>
      </c>
      <c r="C54" s="23" t="s">
        <v>1467</v>
      </c>
      <c r="D54" s="22" t="s">
        <v>1026</v>
      </c>
      <c r="E54" s="87" t="s">
        <v>825</v>
      </c>
      <c r="F54" s="42">
        <v>39575</v>
      </c>
    </row>
    <row r="55" spans="1:6" x14ac:dyDescent="0.2">
      <c r="A55" s="30">
        <v>4808</v>
      </c>
      <c r="B55" s="22" t="s">
        <v>1521</v>
      </c>
      <c r="C55" s="22" t="s">
        <v>864</v>
      </c>
      <c r="D55" s="22" t="s">
        <v>862</v>
      </c>
      <c r="E55" s="22" t="s">
        <v>1183</v>
      </c>
      <c r="F55" s="42">
        <v>39580</v>
      </c>
    </row>
    <row r="56" spans="1:6" x14ac:dyDescent="0.2">
      <c r="A56" s="30">
        <v>4908</v>
      </c>
      <c r="B56" s="22" t="s">
        <v>1522</v>
      </c>
      <c r="C56" s="23" t="s">
        <v>991</v>
      </c>
      <c r="D56" s="22" t="s">
        <v>863</v>
      </c>
      <c r="E56" s="1" t="s">
        <v>827</v>
      </c>
      <c r="F56" s="42">
        <v>39581</v>
      </c>
    </row>
    <row r="57" spans="1:6" x14ac:dyDescent="0.2">
      <c r="A57" s="30">
        <v>5008</v>
      </c>
      <c r="B57" s="22" t="s">
        <v>1523</v>
      </c>
      <c r="C57" s="22" t="s">
        <v>1678</v>
      </c>
      <c r="D57" s="22" t="s">
        <v>1026</v>
      </c>
      <c r="E57" s="22" t="s">
        <v>803</v>
      </c>
      <c r="F57" s="42">
        <v>39587</v>
      </c>
    </row>
    <row r="58" spans="1:6" x14ac:dyDescent="0.2">
      <c r="A58" s="30">
        <v>5108</v>
      </c>
      <c r="B58" s="22" t="s">
        <v>1524</v>
      </c>
      <c r="C58" s="22" t="s">
        <v>1678</v>
      </c>
      <c r="D58" s="22" t="s">
        <v>863</v>
      </c>
      <c r="E58" s="22" t="s">
        <v>803</v>
      </c>
      <c r="F58" s="42">
        <v>39587</v>
      </c>
    </row>
    <row r="59" spans="1:6" x14ac:dyDescent="0.2">
      <c r="A59" s="30">
        <v>5208</v>
      </c>
      <c r="B59" s="22" t="s">
        <v>1525</v>
      </c>
      <c r="C59" s="23" t="s">
        <v>1159</v>
      </c>
      <c r="D59" s="22" t="s">
        <v>863</v>
      </c>
      <c r="E59" s="63" t="s">
        <v>877</v>
      </c>
      <c r="F59" s="42">
        <v>39588</v>
      </c>
    </row>
    <row r="60" spans="1:6" x14ac:dyDescent="0.2">
      <c r="A60" s="30">
        <v>5408</v>
      </c>
      <c r="B60" s="22" t="s">
        <v>1527</v>
      </c>
      <c r="C60" s="98" t="s">
        <v>1138</v>
      </c>
      <c r="D60" s="22" t="s">
        <v>862</v>
      </c>
      <c r="E60" s="23" t="s">
        <v>795</v>
      </c>
      <c r="F60" s="42">
        <v>39594</v>
      </c>
    </row>
    <row r="61" spans="1:6" x14ac:dyDescent="0.2">
      <c r="A61" s="30">
        <v>5308</v>
      </c>
      <c r="B61" s="22" t="s">
        <v>1526</v>
      </c>
      <c r="C61" s="23" t="s">
        <v>991</v>
      </c>
      <c r="D61" s="22" t="s">
        <v>863</v>
      </c>
      <c r="E61" s="1" t="s">
        <v>829</v>
      </c>
      <c r="F61" s="42">
        <v>39595</v>
      </c>
    </row>
    <row r="62" spans="1:6" x14ac:dyDescent="0.2">
      <c r="A62" s="30">
        <v>5508</v>
      </c>
      <c r="B62" s="22" t="s">
        <v>1528</v>
      </c>
      <c r="C62" s="22" t="s">
        <v>1667</v>
      </c>
      <c r="D62" s="22" t="s">
        <v>863</v>
      </c>
      <c r="E62" s="22" t="s">
        <v>1717</v>
      </c>
      <c r="F62" s="42">
        <v>39595</v>
      </c>
    </row>
    <row r="63" spans="1:6" x14ac:dyDescent="0.2">
      <c r="A63" s="30">
        <v>5608</v>
      </c>
      <c r="B63" s="22" t="s">
        <v>1529</v>
      </c>
      <c r="C63" s="22" t="s">
        <v>1679</v>
      </c>
      <c r="D63" s="22" t="s">
        <v>863</v>
      </c>
      <c r="E63" s="63" t="s">
        <v>797</v>
      </c>
      <c r="F63" s="42">
        <v>39595</v>
      </c>
    </row>
    <row r="64" spans="1:6" x14ac:dyDescent="0.2">
      <c r="A64" s="30">
        <v>5708</v>
      </c>
      <c r="B64" s="22" t="s">
        <v>1530</v>
      </c>
      <c r="C64" s="22" t="s">
        <v>864</v>
      </c>
      <c r="D64" s="22" t="s">
        <v>863</v>
      </c>
      <c r="E64" s="22" t="s">
        <v>1188</v>
      </c>
      <c r="F64" s="42">
        <v>39595</v>
      </c>
    </row>
    <row r="65" spans="1:6" x14ac:dyDescent="0.2">
      <c r="A65" s="30">
        <v>5908</v>
      </c>
      <c r="B65" s="22" t="s">
        <v>1531</v>
      </c>
      <c r="C65" s="22" t="s">
        <v>864</v>
      </c>
      <c r="D65" s="22" t="s">
        <v>863</v>
      </c>
      <c r="E65" s="22" t="s">
        <v>1188</v>
      </c>
      <c r="F65" s="42">
        <v>39595</v>
      </c>
    </row>
    <row r="66" spans="1:6" x14ac:dyDescent="0.2">
      <c r="A66" s="30">
        <v>5808</v>
      </c>
      <c r="B66" s="22" t="s">
        <v>864</v>
      </c>
      <c r="C66" s="22" t="s">
        <v>864</v>
      </c>
      <c r="D66" s="22" t="s">
        <v>863</v>
      </c>
      <c r="E66" s="22" t="s">
        <v>1188</v>
      </c>
      <c r="F66" s="42">
        <v>39596</v>
      </c>
    </row>
    <row r="67" spans="1:6" x14ac:dyDescent="0.2">
      <c r="A67" s="30">
        <v>6008</v>
      </c>
      <c r="B67" s="22" t="s">
        <v>1532</v>
      </c>
      <c r="C67" s="22" t="s">
        <v>864</v>
      </c>
      <c r="D67" s="22" t="s">
        <v>863</v>
      </c>
      <c r="E67" s="22" t="s">
        <v>1188</v>
      </c>
      <c r="F67" s="42">
        <v>39596</v>
      </c>
    </row>
    <row r="68" spans="1:6" x14ac:dyDescent="0.2">
      <c r="A68" s="30">
        <v>6108</v>
      </c>
      <c r="B68" s="22" t="s">
        <v>1533</v>
      </c>
      <c r="C68" s="22" t="s">
        <v>1001</v>
      </c>
      <c r="D68" s="22" t="s">
        <v>863</v>
      </c>
      <c r="E68" s="22" t="s">
        <v>1188</v>
      </c>
      <c r="F68" s="42">
        <v>39598</v>
      </c>
    </row>
    <row r="69" spans="1:6" x14ac:dyDescent="0.2">
      <c r="A69" s="30">
        <v>6208</v>
      </c>
      <c r="B69" s="22" t="s">
        <v>1534</v>
      </c>
      <c r="C69" s="22" t="s">
        <v>115</v>
      </c>
      <c r="D69" s="22" t="s">
        <v>863</v>
      </c>
      <c r="E69" s="23" t="s">
        <v>812</v>
      </c>
      <c r="F69" s="42">
        <v>39601</v>
      </c>
    </row>
    <row r="70" spans="1:6" x14ac:dyDescent="0.2">
      <c r="A70" s="30">
        <v>6308</v>
      </c>
      <c r="B70" s="22" t="s">
        <v>1535</v>
      </c>
      <c r="C70" s="22" t="s">
        <v>859</v>
      </c>
      <c r="D70" s="22" t="s">
        <v>863</v>
      </c>
      <c r="E70" s="87" t="s">
        <v>805</v>
      </c>
      <c r="F70" s="42">
        <v>39601</v>
      </c>
    </row>
    <row r="71" spans="1:6" x14ac:dyDescent="0.2">
      <c r="A71" s="30">
        <v>6408</v>
      </c>
      <c r="B71" s="22" t="s">
        <v>1536</v>
      </c>
      <c r="C71" s="22" t="s">
        <v>1663</v>
      </c>
      <c r="D71" s="22" t="s">
        <v>1026</v>
      </c>
      <c r="E71" s="22" t="s">
        <v>1726</v>
      </c>
      <c r="F71" s="42">
        <v>39602</v>
      </c>
    </row>
    <row r="72" spans="1:6" x14ac:dyDescent="0.2">
      <c r="A72" s="30">
        <v>6508</v>
      </c>
      <c r="B72" s="22" t="s">
        <v>1537</v>
      </c>
      <c r="C72" s="23" t="s">
        <v>991</v>
      </c>
      <c r="D72" s="22" t="s">
        <v>862</v>
      </c>
      <c r="E72" s="22" t="s">
        <v>1194</v>
      </c>
      <c r="F72" s="42">
        <v>39604</v>
      </c>
    </row>
    <row r="73" spans="1:6" x14ac:dyDescent="0.2">
      <c r="A73" s="30">
        <v>6608</v>
      </c>
      <c r="B73" s="22" t="s">
        <v>1538</v>
      </c>
      <c r="C73" s="82" t="s">
        <v>2238</v>
      </c>
      <c r="D73" s="22" t="s">
        <v>863</v>
      </c>
      <c r="E73" s="87" t="s">
        <v>1722</v>
      </c>
      <c r="F73" s="42">
        <v>39605</v>
      </c>
    </row>
    <row r="74" spans="1:6" x14ac:dyDescent="0.2">
      <c r="A74" s="30">
        <v>6708</v>
      </c>
      <c r="B74" s="22" t="s">
        <v>1539</v>
      </c>
      <c r="C74" s="22" t="s">
        <v>1669</v>
      </c>
      <c r="D74" s="22" t="s">
        <v>863</v>
      </c>
      <c r="E74" s="1" t="s">
        <v>829</v>
      </c>
      <c r="F74" s="42">
        <v>39605</v>
      </c>
    </row>
    <row r="75" spans="1:6" x14ac:dyDescent="0.2">
      <c r="A75" s="30">
        <v>6808</v>
      </c>
      <c r="B75" s="22" t="s">
        <v>1540</v>
      </c>
      <c r="C75" s="78" t="s">
        <v>2230</v>
      </c>
      <c r="D75" s="22" t="s">
        <v>1026</v>
      </c>
      <c r="E75" s="22" t="s">
        <v>1188</v>
      </c>
      <c r="F75" s="42">
        <v>39617</v>
      </c>
    </row>
    <row r="76" spans="1:6" x14ac:dyDescent="0.2">
      <c r="A76" s="30">
        <v>6908</v>
      </c>
      <c r="B76" s="22" t="s">
        <v>1541</v>
      </c>
      <c r="C76" s="82" t="s">
        <v>1460</v>
      </c>
      <c r="D76" s="22" t="s">
        <v>863</v>
      </c>
      <c r="E76" s="22" t="s">
        <v>1727</v>
      </c>
      <c r="F76" s="42">
        <v>39622</v>
      </c>
    </row>
    <row r="77" spans="1:6" x14ac:dyDescent="0.2">
      <c r="A77" s="30">
        <v>7108</v>
      </c>
      <c r="B77" s="82" t="s">
        <v>1543</v>
      </c>
      <c r="C77" s="23" t="s">
        <v>1165</v>
      </c>
      <c r="D77" s="22" t="s">
        <v>863</v>
      </c>
      <c r="E77" s="22" t="s">
        <v>1182</v>
      </c>
      <c r="F77" s="42">
        <v>39626</v>
      </c>
    </row>
    <row r="78" spans="1:6" x14ac:dyDescent="0.2">
      <c r="A78" s="30">
        <v>7208</v>
      </c>
      <c r="B78" s="22" t="s">
        <v>1544</v>
      </c>
      <c r="C78" s="22" t="s">
        <v>1681</v>
      </c>
      <c r="D78" s="22" t="s">
        <v>863</v>
      </c>
      <c r="E78" s="87" t="s">
        <v>1722</v>
      </c>
      <c r="F78" s="42">
        <v>39626</v>
      </c>
    </row>
    <row r="79" spans="1:6" x14ac:dyDescent="0.2">
      <c r="A79" s="30">
        <v>7308</v>
      </c>
      <c r="B79" s="22" t="s">
        <v>1545</v>
      </c>
      <c r="C79" s="23" t="s">
        <v>1179</v>
      </c>
      <c r="D79" s="22" t="s">
        <v>863</v>
      </c>
      <c r="E79" s="22" t="s">
        <v>1182</v>
      </c>
      <c r="F79" s="42">
        <v>39629</v>
      </c>
    </row>
    <row r="80" spans="1:6" x14ac:dyDescent="0.2">
      <c r="A80" s="30">
        <v>7008</v>
      </c>
      <c r="B80" s="22" t="s">
        <v>1542</v>
      </c>
      <c r="C80" s="22" t="s">
        <v>1680</v>
      </c>
      <c r="D80" s="22" t="s">
        <v>863</v>
      </c>
      <c r="E80" s="23" t="s">
        <v>812</v>
      </c>
      <c r="F80" s="42">
        <v>39630</v>
      </c>
    </row>
    <row r="81" spans="1:6" x14ac:dyDescent="0.2">
      <c r="A81" s="30">
        <v>7408</v>
      </c>
      <c r="B81" s="22" t="s">
        <v>1546</v>
      </c>
      <c r="C81" s="22" t="s">
        <v>1682</v>
      </c>
      <c r="D81" s="22" t="s">
        <v>1026</v>
      </c>
      <c r="E81" s="87" t="s">
        <v>1722</v>
      </c>
      <c r="F81" s="42">
        <v>39630</v>
      </c>
    </row>
    <row r="82" spans="1:6" x14ac:dyDescent="0.2">
      <c r="A82" s="30">
        <v>7508</v>
      </c>
      <c r="B82" s="22" t="s">
        <v>1547</v>
      </c>
      <c r="C82" s="82" t="s">
        <v>1460</v>
      </c>
      <c r="D82" s="22" t="s">
        <v>863</v>
      </c>
      <c r="E82" s="22" t="s">
        <v>1727</v>
      </c>
      <c r="F82" s="42">
        <v>39630</v>
      </c>
    </row>
    <row r="83" spans="1:6" x14ac:dyDescent="0.2">
      <c r="A83" s="30">
        <v>7608</v>
      </c>
      <c r="B83" s="22" t="s">
        <v>1548</v>
      </c>
      <c r="C83" s="22" t="s">
        <v>1683</v>
      </c>
      <c r="D83" s="22" t="s">
        <v>862</v>
      </c>
      <c r="E83" s="87" t="s">
        <v>805</v>
      </c>
      <c r="F83" s="42">
        <v>39630</v>
      </c>
    </row>
    <row r="84" spans="1:6" x14ac:dyDescent="0.2">
      <c r="A84" s="30">
        <v>7708</v>
      </c>
      <c r="B84" s="22" t="s">
        <v>1549</v>
      </c>
      <c r="C84" s="82" t="s">
        <v>1670</v>
      </c>
      <c r="D84" s="22" t="s">
        <v>862</v>
      </c>
      <c r="E84" s="63" t="s">
        <v>877</v>
      </c>
      <c r="F84" s="42">
        <v>39630</v>
      </c>
    </row>
    <row r="85" spans="1:6" x14ac:dyDescent="0.2">
      <c r="A85" s="30">
        <v>7808</v>
      </c>
      <c r="B85" s="22" t="s">
        <v>1550</v>
      </c>
      <c r="C85" s="23" t="s">
        <v>1454</v>
      </c>
      <c r="D85" s="22" t="s">
        <v>862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1551</v>
      </c>
      <c r="C86" s="98" t="s">
        <v>1138</v>
      </c>
      <c r="D86" s="22" t="s">
        <v>863</v>
      </c>
      <c r="E86" s="1" t="s">
        <v>829</v>
      </c>
      <c r="F86" s="42">
        <v>39631</v>
      </c>
    </row>
    <row r="87" spans="1:6" x14ac:dyDescent="0.2">
      <c r="A87" s="30">
        <v>8008</v>
      </c>
      <c r="B87" s="22" t="s">
        <v>1552</v>
      </c>
      <c r="C87" s="22" t="s">
        <v>115</v>
      </c>
      <c r="D87" s="22" t="s">
        <v>863</v>
      </c>
      <c r="E87" s="23" t="s">
        <v>812</v>
      </c>
      <c r="F87" s="42">
        <v>39631</v>
      </c>
    </row>
    <row r="88" spans="1:6" x14ac:dyDescent="0.2">
      <c r="A88" s="30">
        <v>8108</v>
      </c>
      <c r="B88" s="22" t="s">
        <v>1553</v>
      </c>
      <c r="C88" s="22" t="s">
        <v>1001</v>
      </c>
      <c r="D88" s="22" t="s">
        <v>863</v>
      </c>
      <c r="E88" s="22" t="s">
        <v>1188</v>
      </c>
      <c r="F88" s="42">
        <v>39631</v>
      </c>
    </row>
    <row r="89" spans="1:6" x14ac:dyDescent="0.2">
      <c r="A89" s="30">
        <v>8208</v>
      </c>
      <c r="B89" s="22" t="s">
        <v>1554</v>
      </c>
      <c r="C89" s="22" t="s">
        <v>1686</v>
      </c>
      <c r="D89" s="22" t="s">
        <v>863</v>
      </c>
      <c r="E89" s="23" t="s">
        <v>874</v>
      </c>
      <c r="F89" s="42">
        <v>39632</v>
      </c>
    </row>
    <row r="90" spans="1:6" x14ac:dyDescent="0.2">
      <c r="A90" s="30">
        <v>8308</v>
      </c>
      <c r="B90" s="22" t="s">
        <v>1555</v>
      </c>
      <c r="C90" s="22" t="s">
        <v>1687</v>
      </c>
      <c r="D90" s="22" t="s">
        <v>1026</v>
      </c>
      <c r="E90" s="22" t="s">
        <v>803</v>
      </c>
      <c r="F90" s="42">
        <v>39633</v>
      </c>
    </row>
    <row r="91" spans="1:6" x14ac:dyDescent="0.2">
      <c r="A91" s="30">
        <v>4608</v>
      </c>
      <c r="B91" s="22" t="s">
        <v>631</v>
      </c>
      <c r="C91" s="22" t="s">
        <v>115</v>
      </c>
      <c r="D91" s="22" t="s">
        <v>863</v>
      </c>
      <c r="E91" s="22" t="s">
        <v>1728</v>
      </c>
      <c r="F91" s="42">
        <v>39636</v>
      </c>
    </row>
    <row r="92" spans="1:6" x14ac:dyDescent="0.2">
      <c r="A92" s="30">
        <v>8408</v>
      </c>
      <c r="B92" s="22" t="s">
        <v>1556</v>
      </c>
      <c r="C92" s="82" t="s">
        <v>2246</v>
      </c>
      <c r="D92" s="22" t="s">
        <v>863</v>
      </c>
      <c r="E92" s="87" t="s">
        <v>1722</v>
      </c>
      <c r="F92" s="42">
        <v>39636</v>
      </c>
    </row>
    <row r="93" spans="1:6" x14ac:dyDescent="0.2">
      <c r="A93" s="30">
        <v>8508</v>
      </c>
      <c r="B93" s="22" t="s">
        <v>1557</v>
      </c>
      <c r="C93" s="22" t="s">
        <v>1688</v>
      </c>
      <c r="D93" s="22" t="s">
        <v>863</v>
      </c>
      <c r="E93" s="1" t="s">
        <v>1213</v>
      </c>
      <c r="F93" s="42">
        <v>39636</v>
      </c>
    </row>
    <row r="94" spans="1:6" x14ac:dyDescent="0.2">
      <c r="A94" s="30">
        <v>8608</v>
      </c>
      <c r="B94" s="22" t="s">
        <v>1558</v>
      </c>
      <c r="C94" s="82" t="s">
        <v>2231</v>
      </c>
      <c r="D94" s="22" t="s">
        <v>863</v>
      </c>
      <c r="E94" s="22" t="s">
        <v>803</v>
      </c>
      <c r="F94" s="42">
        <v>39636</v>
      </c>
    </row>
    <row r="95" spans="1:6" x14ac:dyDescent="0.2">
      <c r="A95" s="30">
        <v>8708</v>
      </c>
      <c r="B95" s="22" t="s">
        <v>1559</v>
      </c>
      <c r="C95" s="22" t="s">
        <v>1687</v>
      </c>
      <c r="D95" s="22" t="s">
        <v>863</v>
      </c>
      <c r="E95" s="22" t="s">
        <v>803</v>
      </c>
      <c r="F95" s="42">
        <v>39637</v>
      </c>
    </row>
    <row r="96" spans="1:6" x14ac:dyDescent="0.2">
      <c r="A96" s="30">
        <v>8908</v>
      </c>
      <c r="B96" s="22" t="s">
        <v>1561</v>
      </c>
      <c r="C96" s="82" t="s">
        <v>2235</v>
      </c>
      <c r="D96" s="22" t="s">
        <v>863</v>
      </c>
      <c r="E96" s="82" t="s">
        <v>1722</v>
      </c>
      <c r="F96" s="42">
        <v>39638</v>
      </c>
    </row>
    <row r="97" spans="1:6" x14ac:dyDescent="0.2">
      <c r="A97" s="30">
        <v>8808</v>
      </c>
      <c r="B97" s="22" t="s">
        <v>1560</v>
      </c>
      <c r="C97" s="22" t="s">
        <v>1672</v>
      </c>
      <c r="D97" s="22" t="s">
        <v>863</v>
      </c>
      <c r="E97" s="22" t="s">
        <v>1728</v>
      </c>
      <c r="F97" s="42">
        <v>39639</v>
      </c>
    </row>
    <row r="98" spans="1:6" x14ac:dyDescent="0.2">
      <c r="A98" s="30">
        <v>9008</v>
      </c>
      <c r="B98" s="22" t="s">
        <v>1562</v>
      </c>
      <c r="C98" s="22" t="s">
        <v>1689</v>
      </c>
      <c r="D98" s="22" t="s">
        <v>863</v>
      </c>
      <c r="E98" s="23" t="s">
        <v>874</v>
      </c>
      <c r="F98" s="42">
        <v>39639</v>
      </c>
    </row>
    <row r="99" spans="1:6" x14ac:dyDescent="0.2">
      <c r="A99" s="30">
        <v>9108</v>
      </c>
      <c r="B99" s="22" t="s">
        <v>1563</v>
      </c>
      <c r="C99" s="22" t="s">
        <v>843</v>
      </c>
      <c r="D99" s="22" t="s">
        <v>863</v>
      </c>
      <c r="E99" s="22" t="s">
        <v>1721</v>
      </c>
      <c r="F99" s="42">
        <v>39639</v>
      </c>
    </row>
    <row r="100" spans="1:6" x14ac:dyDescent="0.2">
      <c r="A100" s="30">
        <v>9208</v>
      </c>
      <c r="B100" s="22" t="s">
        <v>1564</v>
      </c>
      <c r="C100" s="22" t="s">
        <v>1690</v>
      </c>
      <c r="D100" s="22" t="s">
        <v>862</v>
      </c>
      <c r="E100" s="22" t="s">
        <v>803</v>
      </c>
      <c r="F100" s="42">
        <v>39644</v>
      </c>
    </row>
    <row r="101" spans="1:6" x14ac:dyDescent="0.2">
      <c r="A101" s="30">
        <v>9308</v>
      </c>
      <c r="B101" s="22" t="s">
        <v>1565</v>
      </c>
      <c r="C101" s="22" t="s">
        <v>843</v>
      </c>
      <c r="D101" s="22" t="s">
        <v>863</v>
      </c>
      <c r="E101" s="22" t="s">
        <v>884</v>
      </c>
      <c r="F101" s="42">
        <v>39646</v>
      </c>
    </row>
    <row r="102" spans="1:6" x14ac:dyDescent="0.2">
      <c r="A102" s="30">
        <v>9408</v>
      </c>
      <c r="B102" s="22" t="s">
        <v>1566</v>
      </c>
      <c r="C102" s="22" t="s">
        <v>115</v>
      </c>
      <c r="D102" s="22" t="s">
        <v>862</v>
      </c>
      <c r="E102" s="63" t="s">
        <v>877</v>
      </c>
      <c r="F102" s="42">
        <v>39650</v>
      </c>
    </row>
    <row r="103" spans="1:6" x14ac:dyDescent="0.2">
      <c r="A103" s="30">
        <v>9508</v>
      </c>
      <c r="B103" s="22" t="s">
        <v>1567</v>
      </c>
      <c r="C103" s="23" t="s">
        <v>851</v>
      </c>
      <c r="D103" s="22" t="s">
        <v>863</v>
      </c>
      <c r="E103" s="1" t="s">
        <v>1716</v>
      </c>
      <c r="F103" s="42">
        <v>39650</v>
      </c>
    </row>
    <row r="104" spans="1:6" x14ac:dyDescent="0.2">
      <c r="A104" s="30">
        <v>9608</v>
      </c>
      <c r="B104" s="22" t="s">
        <v>1568</v>
      </c>
      <c r="C104" s="23" t="s">
        <v>1179</v>
      </c>
      <c r="D104" s="22" t="s">
        <v>863</v>
      </c>
      <c r="E104" s="22" t="s">
        <v>1728</v>
      </c>
      <c r="F104" s="42">
        <v>39650</v>
      </c>
    </row>
    <row r="105" spans="1:6" x14ac:dyDescent="0.2">
      <c r="A105" s="30">
        <v>9708</v>
      </c>
      <c r="B105" s="22" t="s">
        <v>1569</v>
      </c>
      <c r="C105" s="82" t="s">
        <v>595</v>
      </c>
      <c r="D105" s="22" t="s">
        <v>1026</v>
      </c>
      <c r="E105" s="87" t="s">
        <v>1722</v>
      </c>
      <c r="F105" s="42">
        <v>39650</v>
      </c>
    </row>
    <row r="106" spans="1:6" x14ac:dyDescent="0.2">
      <c r="A106" s="30">
        <v>9808</v>
      </c>
      <c r="B106" s="22" t="s">
        <v>1570</v>
      </c>
      <c r="C106" s="22" t="s">
        <v>1693</v>
      </c>
      <c r="D106" s="22" t="s">
        <v>863</v>
      </c>
      <c r="E106" s="87" t="s">
        <v>1722</v>
      </c>
      <c r="F106" s="42">
        <v>39650</v>
      </c>
    </row>
    <row r="107" spans="1:6" x14ac:dyDescent="0.2">
      <c r="A107" s="30">
        <v>9908</v>
      </c>
      <c r="B107" s="22" t="s">
        <v>1571</v>
      </c>
      <c r="C107" s="22" t="s">
        <v>1667</v>
      </c>
      <c r="D107" s="22" t="s">
        <v>863</v>
      </c>
      <c r="E107" s="22" t="s">
        <v>1729</v>
      </c>
      <c r="F107" s="42">
        <v>39650</v>
      </c>
    </row>
    <row r="108" spans="1:6" x14ac:dyDescent="0.2">
      <c r="A108" s="30">
        <v>10008</v>
      </c>
      <c r="B108" s="22" t="s">
        <v>1572</v>
      </c>
      <c r="C108" s="82" t="s">
        <v>1676</v>
      </c>
      <c r="D108" s="22" t="s">
        <v>862</v>
      </c>
      <c r="E108" s="22" t="s">
        <v>831</v>
      </c>
      <c r="F108" s="42">
        <v>39650</v>
      </c>
    </row>
    <row r="109" spans="1:6" x14ac:dyDescent="0.2">
      <c r="A109" s="30">
        <v>10108</v>
      </c>
      <c r="B109" s="22" t="s">
        <v>1573</v>
      </c>
      <c r="C109" s="87" t="s">
        <v>2071</v>
      </c>
      <c r="D109" s="22" t="s">
        <v>862</v>
      </c>
      <c r="E109" s="22" t="s">
        <v>831</v>
      </c>
      <c r="F109" s="42">
        <v>39650</v>
      </c>
    </row>
    <row r="110" spans="1:6" x14ac:dyDescent="0.2">
      <c r="A110" s="30">
        <v>10208</v>
      </c>
      <c r="B110" s="22" t="s">
        <v>1574</v>
      </c>
      <c r="C110" s="1" t="s">
        <v>510</v>
      </c>
      <c r="D110" s="22" t="s">
        <v>863</v>
      </c>
      <c r="E110" s="63" t="s">
        <v>797</v>
      </c>
      <c r="F110" s="42">
        <v>39660</v>
      </c>
    </row>
    <row r="111" spans="1:6" x14ac:dyDescent="0.2">
      <c r="A111" s="30">
        <v>10308</v>
      </c>
      <c r="B111" s="22" t="s">
        <v>1575</v>
      </c>
      <c r="C111" s="82" t="s">
        <v>595</v>
      </c>
      <c r="D111" s="22" t="s">
        <v>863</v>
      </c>
      <c r="E111" s="87" t="s">
        <v>1722</v>
      </c>
      <c r="F111" s="42">
        <v>39661</v>
      </c>
    </row>
    <row r="112" spans="1:6" x14ac:dyDescent="0.2">
      <c r="A112" s="30">
        <v>10408</v>
      </c>
      <c r="B112" s="22" t="s">
        <v>1576</v>
      </c>
      <c r="C112" s="22" t="s">
        <v>1669</v>
      </c>
      <c r="D112" s="22" t="s">
        <v>862</v>
      </c>
      <c r="E112" s="22" t="s">
        <v>1730</v>
      </c>
      <c r="F112" s="42">
        <v>39661</v>
      </c>
    </row>
    <row r="113" spans="1:6" x14ac:dyDescent="0.2">
      <c r="A113" s="30">
        <v>10508</v>
      </c>
      <c r="B113" s="22" t="s">
        <v>1577</v>
      </c>
      <c r="C113" s="22" t="s">
        <v>115</v>
      </c>
      <c r="D113" s="22" t="s">
        <v>863</v>
      </c>
      <c r="E113" s="23" t="s">
        <v>812</v>
      </c>
      <c r="F113" s="42">
        <v>39667</v>
      </c>
    </row>
    <row r="114" spans="1:6" x14ac:dyDescent="0.2">
      <c r="A114" s="30">
        <v>10608</v>
      </c>
      <c r="B114" s="22" t="s">
        <v>1578</v>
      </c>
      <c r="C114" s="22" t="s">
        <v>115</v>
      </c>
      <c r="D114" s="22" t="s">
        <v>863</v>
      </c>
      <c r="E114" s="23" t="s">
        <v>812</v>
      </c>
      <c r="F114" s="42">
        <v>39667</v>
      </c>
    </row>
    <row r="115" spans="1:6" x14ac:dyDescent="0.2">
      <c r="A115" s="30">
        <v>10708</v>
      </c>
      <c r="B115" s="22" t="s">
        <v>1579</v>
      </c>
      <c r="C115" s="82" t="s">
        <v>1460</v>
      </c>
      <c r="D115" s="22" t="s">
        <v>1026</v>
      </c>
      <c r="E115" s="22" t="s">
        <v>1728</v>
      </c>
      <c r="F115" s="42">
        <v>39668</v>
      </c>
    </row>
    <row r="116" spans="1:6" x14ac:dyDescent="0.2">
      <c r="A116" s="30">
        <v>10808</v>
      </c>
      <c r="B116" s="22" t="s">
        <v>1580</v>
      </c>
      <c r="C116" s="23" t="s">
        <v>839</v>
      </c>
      <c r="D116" s="22" t="s">
        <v>863</v>
      </c>
      <c r="E116" s="1" t="s">
        <v>829</v>
      </c>
      <c r="F116" s="42">
        <v>39672</v>
      </c>
    </row>
    <row r="117" spans="1:6" x14ac:dyDescent="0.2">
      <c r="A117" s="30">
        <v>10908</v>
      </c>
      <c r="B117" s="22" t="s">
        <v>1581</v>
      </c>
      <c r="C117" s="23" t="s">
        <v>1474</v>
      </c>
      <c r="D117" s="22" t="s">
        <v>862</v>
      </c>
      <c r="E117" s="1" t="s">
        <v>829</v>
      </c>
      <c r="F117" s="42">
        <v>39672</v>
      </c>
    </row>
    <row r="118" spans="1:6" x14ac:dyDescent="0.2">
      <c r="A118" s="30">
        <v>11108</v>
      </c>
      <c r="B118" s="22" t="s">
        <v>1582</v>
      </c>
      <c r="C118" s="22" t="s">
        <v>1669</v>
      </c>
      <c r="D118" s="22" t="s">
        <v>863</v>
      </c>
      <c r="E118" s="22" t="s">
        <v>1183</v>
      </c>
      <c r="F118" s="42">
        <v>39674</v>
      </c>
    </row>
    <row r="119" spans="1:6" x14ac:dyDescent="0.2">
      <c r="A119" s="30">
        <v>11208</v>
      </c>
      <c r="B119" s="22" t="s">
        <v>1583</v>
      </c>
      <c r="C119" s="82" t="s">
        <v>1460</v>
      </c>
      <c r="D119" s="22" t="s">
        <v>862</v>
      </c>
      <c r="E119" s="1" t="s">
        <v>798</v>
      </c>
      <c r="F119" s="42">
        <v>39675</v>
      </c>
    </row>
    <row r="120" spans="1:6" x14ac:dyDescent="0.2">
      <c r="A120" s="30">
        <v>11308</v>
      </c>
      <c r="B120" s="22" t="s">
        <v>1584</v>
      </c>
      <c r="C120" s="98" t="s">
        <v>1138</v>
      </c>
      <c r="D120" s="22" t="s">
        <v>862</v>
      </c>
      <c r="E120" s="87" t="s">
        <v>1722</v>
      </c>
      <c r="F120" s="42">
        <v>39678</v>
      </c>
    </row>
    <row r="121" spans="1:6" x14ac:dyDescent="0.2">
      <c r="A121" s="30">
        <v>11408</v>
      </c>
      <c r="B121" s="22" t="s">
        <v>1585</v>
      </c>
      <c r="C121" s="22" t="s">
        <v>1669</v>
      </c>
      <c r="D121" s="22" t="s">
        <v>862</v>
      </c>
      <c r="E121" s="1" t="s">
        <v>1716</v>
      </c>
      <c r="F121" s="42">
        <v>39678</v>
      </c>
    </row>
    <row r="122" spans="1:6" x14ac:dyDescent="0.2">
      <c r="A122" s="30">
        <v>11508</v>
      </c>
      <c r="B122" s="22" t="s">
        <v>1586</v>
      </c>
      <c r="C122" s="43" t="s">
        <v>1696</v>
      </c>
      <c r="D122" s="22" t="s">
        <v>862</v>
      </c>
      <c r="E122" s="1" t="s">
        <v>1731</v>
      </c>
      <c r="F122" s="42">
        <v>39679</v>
      </c>
    </row>
    <row r="123" spans="1:6" x14ac:dyDescent="0.2">
      <c r="A123" s="30">
        <v>11608</v>
      </c>
      <c r="B123" s="22" t="s">
        <v>1587</v>
      </c>
      <c r="C123" s="43" t="s">
        <v>1697</v>
      </c>
      <c r="D123" s="82" t="s">
        <v>246</v>
      </c>
      <c r="E123" s="22" t="s">
        <v>1732</v>
      </c>
      <c r="F123" s="42">
        <v>39685</v>
      </c>
    </row>
    <row r="124" spans="1:6" x14ac:dyDescent="0.2">
      <c r="A124" s="30">
        <v>11708</v>
      </c>
      <c r="B124" s="22" t="s">
        <v>1588</v>
      </c>
      <c r="C124" s="82" t="s">
        <v>1460</v>
      </c>
      <c r="D124" s="22" t="s">
        <v>863</v>
      </c>
      <c r="E124" s="22" t="s">
        <v>1182</v>
      </c>
      <c r="F124" s="42">
        <v>39685</v>
      </c>
    </row>
    <row r="125" spans="1:6" x14ac:dyDescent="0.2">
      <c r="A125" s="30">
        <v>11808</v>
      </c>
      <c r="B125" s="22" t="s">
        <v>1589</v>
      </c>
      <c r="C125" s="23" t="s">
        <v>1437</v>
      </c>
      <c r="D125" s="22" t="s">
        <v>863</v>
      </c>
      <c r="E125" s="23" t="s">
        <v>812</v>
      </c>
      <c r="F125" s="42">
        <v>39686</v>
      </c>
    </row>
    <row r="126" spans="1:6" x14ac:dyDescent="0.2">
      <c r="A126" s="30">
        <v>11908</v>
      </c>
      <c r="B126" s="22" t="s">
        <v>1590</v>
      </c>
      <c r="C126" s="23" t="s">
        <v>1148</v>
      </c>
      <c r="D126" s="22" t="s">
        <v>863</v>
      </c>
      <c r="E126" s="1" t="s">
        <v>798</v>
      </c>
      <c r="F126" s="42">
        <v>39687</v>
      </c>
    </row>
    <row r="127" spans="1:6" x14ac:dyDescent="0.2">
      <c r="A127" s="30">
        <v>12008</v>
      </c>
      <c r="B127" s="22" t="s">
        <v>1591</v>
      </c>
      <c r="C127" s="82" t="s">
        <v>1698</v>
      </c>
      <c r="D127" s="22" t="s">
        <v>863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1592</v>
      </c>
      <c r="C128" s="43" t="s">
        <v>1699</v>
      </c>
      <c r="D128" s="22" t="s">
        <v>863</v>
      </c>
      <c r="E128" s="22" t="s">
        <v>1734</v>
      </c>
      <c r="F128" s="42">
        <v>39692</v>
      </c>
    </row>
    <row r="129" spans="1:6" x14ac:dyDescent="0.2">
      <c r="A129" s="30">
        <v>12208</v>
      </c>
      <c r="B129" s="22" t="s">
        <v>1593</v>
      </c>
      <c r="C129" s="43" t="s">
        <v>1699</v>
      </c>
      <c r="D129" s="22" t="s">
        <v>863</v>
      </c>
      <c r="E129" s="22" t="s">
        <v>1734</v>
      </c>
      <c r="F129" s="42">
        <v>39692</v>
      </c>
    </row>
    <row r="130" spans="1:6" x14ac:dyDescent="0.2">
      <c r="A130" s="30">
        <v>12308</v>
      </c>
      <c r="B130" s="22" t="s">
        <v>1594</v>
      </c>
      <c r="C130" s="23" t="s">
        <v>1447</v>
      </c>
      <c r="D130" s="22" t="s">
        <v>863</v>
      </c>
      <c r="E130" s="22" t="s">
        <v>1734</v>
      </c>
      <c r="F130" s="42">
        <v>39693</v>
      </c>
    </row>
    <row r="131" spans="1:6" x14ac:dyDescent="0.2">
      <c r="A131" s="30">
        <v>12408</v>
      </c>
      <c r="B131" s="22" t="s">
        <v>1595</v>
      </c>
      <c r="C131" s="23" t="s">
        <v>1447</v>
      </c>
      <c r="D131" s="22" t="s">
        <v>863</v>
      </c>
      <c r="E131" s="22" t="s">
        <v>1734</v>
      </c>
      <c r="F131" s="42">
        <v>39693</v>
      </c>
    </row>
    <row r="132" spans="1:6" x14ac:dyDescent="0.2">
      <c r="A132" s="30">
        <v>12508</v>
      </c>
      <c r="B132" s="22" t="s">
        <v>1596</v>
      </c>
      <c r="C132" s="43" t="s">
        <v>1700</v>
      </c>
      <c r="D132" s="22" t="s">
        <v>863</v>
      </c>
      <c r="E132" s="22" t="s">
        <v>803</v>
      </c>
      <c r="F132" s="42">
        <v>39699</v>
      </c>
    </row>
    <row r="133" spans="1:6" x14ac:dyDescent="0.2">
      <c r="A133" s="30">
        <v>12608</v>
      </c>
      <c r="B133" s="22" t="s">
        <v>1597</v>
      </c>
      <c r="C133" s="22" t="s">
        <v>843</v>
      </c>
      <c r="D133" s="22" t="s">
        <v>863</v>
      </c>
      <c r="E133" s="22" t="s">
        <v>831</v>
      </c>
      <c r="F133" s="42">
        <v>39703</v>
      </c>
    </row>
    <row r="134" spans="1:6" x14ac:dyDescent="0.2">
      <c r="A134" s="30">
        <v>12708</v>
      </c>
      <c r="B134" s="22" t="s">
        <v>1598</v>
      </c>
      <c r="C134" s="43" t="s">
        <v>1701</v>
      </c>
      <c r="D134" s="22" t="s">
        <v>863</v>
      </c>
      <c r="E134" s="22" t="s">
        <v>1735</v>
      </c>
      <c r="F134" s="42">
        <v>39714</v>
      </c>
    </row>
    <row r="135" spans="1:6" x14ac:dyDescent="0.2">
      <c r="A135" s="30">
        <v>12808</v>
      </c>
      <c r="B135" s="22" t="s">
        <v>1599</v>
      </c>
      <c r="C135" s="82" t="s">
        <v>1676</v>
      </c>
      <c r="D135" s="22" t="s">
        <v>862</v>
      </c>
      <c r="E135" s="1" t="s">
        <v>829</v>
      </c>
      <c r="F135" s="42">
        <v>39714</v>
      </c>
    </row>
    <row r="136" spans="1:6" x14ac:dyDescent="0.2">
      <c r="A136" s="30">
        <v>12908</v>
      </c>
      <c r="B136" s="22" t="s">
        <v>1600</v>
      </c>
      <c r="C136" s="98" t="s">
        <v>1138</v>
      </c>
      <c r="D136" s="22" t="s">
        <v>863</v>
      </c>
      <c r="E136" s="87" t="s">
        <v>1722</v>
      </c>
      <c r="F136" s="42">
        <v>39715</v>
      </c>
    </row>
    <row r="137" spans="1:6" x14ac:dyDescent="0.2">
      <c r="A137" s="30">
        <v>13108</v>
      </c>
      <c r="B137" s="22" t="s">
        <v>1602</v>
      </c>
      <c r="C137" s="9" t="s">
        <v>147</v>
      </c>
      <c r="D137" s="22" t="s">
        <v>863</v>
      </c>
      <c r="E137" s="22" t="s">
        <v>1188</v>
      </c>
      <c r="F137" s="42">
        <v>39717</v>
      </c>
    </row>
    <row r="138" spans="1:6" x14ac:dyDescent="0.2">
      <c r="A138" s="30">
        <v>13208</v>
      </c>
      <c r="B138" s="22" t="s">
        <v>1603</v>
      </c>
      <c r="C138" s="43" t="s">
        <v>1675</v>
      </c>
      <c r="D138" s="22" t="s">
        <v>863</v>
      </c>
      <c r="E138" s="22" t="s">
        <v>1194</v>
      </c>
      <c r="F138" s="42">
        <v>39720</v>
      </c>
    </row>
    <row r="139" spans="1:6" x14ac:dyDescent="0.2">
      <c r="A139" s="30">
        <v>13308</v>
      </c>
      <c r="B139" s="22" t="s">
        <v>1604</v>
      </c>
      <c r="C139" s="9" t="s">
        <v>147</v>
      </c>
      <c r="D139" s="22" t="s">
        <v>863</v>
      </c>
      <c r="E139" s="22" t="s">
        <v>1188</v>
      </c>
      <c r="F139" s="42">
        <v>39720</v>
      </c>
    </row>
    <row r="140" spans="1:6" x14ac:dyDescent="0.2">
      <c r="A140" s="30">
        <v>13008</v>
      </c>
      <c r="B140" s="22" t="s">
        <v>1601</v>
      </c>
      <c r="C140" s="43" t="s">
        <v>1702</v>
      </c>
      <c r="D140" s="22" t="s">
        <v>863</v>
      </c>
      <c r="E140" s="63" t="s">
        <v>797</v>
      </c>
      <c r="F140" s="42">
        <v>39723</v>
      </c>
    </row>
    <row r="141" spans="1:6" x14ac:dyDescent="0.2">
      <c r="A141" s="30">
        <v>13408</v>
      </c>
      <c r="B141" s="22" t="s">
        <v>1605</v>
      </c>
      <c r="C141" s="9" t="s">
        <v>147</v>
      </c>
      <c r="D141" s="22" t="s">
        <v>863</v>
      </c>
      <c r="E141" s="22" t="s">
        <v>1188</v>
      </c>
      <c r="F141" s="42">
        <v>39727</v>
      </c>
    </row>
    <row r="142" spans="1:6" x14ac:dyDescent="0.2">
      <c r="A142" s="30">
        <v>13508</v>
      </c>
      <c r="B142" s="22" t="s">
        <v>1606</v>
      </c>
      <c r="C142" s="98" t="s">
        <v>1138</v>
      </c>
      <c r="D142" s="22" t="s">
        <v>863</v>
      </c>
      <c r="E142" s="23" t="s">
        <v>795</v>
      </c>
      <c r="F142" s="42">
        <v>39727</v>
      </c>
    </row>
    <row r="143" spans="1:6" x14ac:dyDescent="0.2">
      <c r="A143" s="30">
        <v>13608</v>
      </c>
      <c r="B143" s="22" t="s">
        <v>1607</v>
      </c>
      <c r="C143" s="98" t="s">
        <v>1138</v>
      </c>
      <c r="D143" s="22" t="s">
        <v>862</v>
      </c>
      <c r="E143" s="87" t="s">
        <v>1722</v>
      </c>
      <c r="F143" s="42">
        <v>39727</v>
      </c>
    </row>
    <row r="144" spans="1:6" x14ac:dyDescent="0.2">
      <c r="A144" s="30">
        <v>13708</v>
      </c>
      <c r="B144" s="22" t="s">
        <v>1608</v>
      </c>
      <c r="C144" s="78" t="s">
        <v>2210</v>
      </c>
      <c r="D144" s="22" t="s">
        <v>863</v>
      </c>
      <c r="E144" s="1" t="s">
        <v>889</v>
      </c>
      <c r="F144" s="42">
        <v>39730</v>
      </c>
    </row>
    <row r="145" spans="1:6" x14ac:dyDescent="0.2">
      <c r="A145" s="30">
        <v>13808</v>
      </c>
      <c r="B145" s="22" t="s">
        <v>1609</v>
      </c>
      <c r="C145" s="9" t="s">
        <v>147</v>
      </c>
      <c r="D145" s="22" t="s">
        <v>863</v>
      </c>
      <c r="E145" s="22" t="s">
        <v>1188</v>
      </c>
      <c r="F145" s="42">
        <v>39737</v>
      </c>
    </row>
    <row r="146" spans="1:6" x14ac:dyDescent="0.2">
      <c r="A146" s="30">
        <v>13908</v>
      </c>
      <c r="B146" s="22" t="s">
        <v>1610</v>
      </c>
      <c r="C146" s="23" t="s">
        <v>1457</v>
      </c>
      <c r="D146" s="22" t="s">
        <v>863</v>
      </c>
      <c r="E146" s="23" t="s">
        <v>812</v>
      </c>
      <c r="F146" s="42">
        <v>39741</v>
      </c>
    </row>
    <row r="147" spans="1:6" x14ac:dyDescent="0.2">
      <c r="A147" s="30">
        <v>14008</v>
      </c>
      <c r="B147" s="22" t="s">
        <v>1611</v>
      </c>
      <c r="C147" s="22" t="s">
        <v>843</v>
      </c>
      <c r="D147" s="22" t="s">
        <v>863</v>
      </c>
      <c r="E147" s="1" t="s">
        <v>798</v>
      </c>
      <c r="F147" s="42">
        <v>39742</v>
      </c>
    </row>
    <row r="148" spans="1:6" x14ac:dyDescent="0.2">
      <c r="A148" s="30">
        <v>14108</v>
      </c>
      <c r="B148" s="22" t="s">
        <v>1612</v>
      </c>
      <c r="C148" s="23" t="s">
        <v>982</v>
      </c>
      <c r="D148" s="22" t="s">
        <v>863</v>
      </c>
      <c r="E148" s="22" t="s">
        <v>1188</v>
      </c>
      <c r="F148" s="42">
        <v>39744</v>
      </c>
    </row>
    <row r="149" spans="1:6" x14ac:dyDescent="0.2">
      <c r="A149" s="30">
        <v>14208</v>
      </c>
      <c r="B149" s="22" t="s">
        <v>1613</v>
      </c>
      <c r="C149" s="23" t="s">
        <v>982</v>
      </c>
      <c r="D149" s="22" t="s">
        <v>863</v>
      </c>
      <c r="E149" s="22" t="s">
        <v>1188</v>
      </c>
      <c r="F149" s="42">
        <v>39744</v>
      </c>
    </row>
    <row r="150" spans="1:6" x14ac:dyDescent="0.2">
      <c r="A150" s="30">
        <v>14308</v>
      </c>
      <c r="B150" s="22" t="s">
        <v>1614</v>
      </c>
      <c r="C150" s="82" t="s">
        <v>1460</v>
      </c>
      <c r="D150" s="22" t="s">
        <v>863</v>
      </c>
      <c r="E150" s="22" t="s">
        <v>818</v>
      </c>
      <c r="F150" s="42">
        <v>39755</v>
      </c>
    </row>
    <row r="151" spans="1:6" x14ac:dyDescent="0.2">
      <c r="A151" s="30">
        <v>14408</v>
      </c>
      <c r="B151" s="22" t="s">
        <v>1615</v>
      </c>
      <c r="C151" s="23" t="s">
        <v>991</v>
      </c>
      <c r="D151" s="22" t="s">
        <v>862</v>
      </c>
      <c r="E151" s="22" t="s">
        <v>1182</v>
      </c>
      <c r="F151" s="42">
        <v>39756</v>
      </c>
    </row>
    <row r="152" spans="1:6" x14ac:dyDescent="0.2">
      <c r="A152" s="30">
        <v>14508</v>
      </c>
      <c r="B152" s="22" t="s">
        <v>1616</v>
      </c>
      <c r="C152" s="23" t="s">
        <v>991</v>
      </c>
      <c r="D152" s="22" t="s">
        <v>862</v>
      </c>
      <c r="E152" s="22" t="s">
        <v>1727</v>
      </c>
      <c r="F152" s="42">
        <v>39758</v>
      </c>
    </row>
    <row r="153" spans="1:6" x14ac:dyDescent="0.2">
      <c r="A153" s="30">
        <v>14608</v>
      </c>
      <c r="B153" s="22" t="s">
        <v>1617</v>
      </c>
      <c r="C153" s="43" t="s">
        <v>1703</v>
      </c>
      <c r="D153" s="22" t="s">
        <v>862</v>
      </c>
      <c r="E153" s="22" t="s">
        <v>1728</v>
      </c>
      <c r="F153" s="42">
        <v>39758</v>
      </c>
    </row>
    <row r="154" spans="1:6" x14ac:dyDescent="0.2">
      <c r="A154" s="30">
        <v>14708</v>
      </c>
      <c r="B154" s="22" t="s">
        <v>1618</v>
      </c>
      <c r="C154" s="43" t="s">
        <v>1703</v>
      </c>
      <c r="D154" s="22" t="s">
        <v>862</v>
      </c>
      <c r="E154" s="63" t="s">
        <v>877</v>
      </c>
      <c r="F154" s="42">
        <v>39758</v>
      </c>
    </row>
    <row r="155" spans="1:6" x14ac:dyDescent="0.2">
      <c r="A155" s="30">
        <v>14808</v>
      </c>
      <c r="B155" s="22" t="s">
        <v>1619</v>
      </c>
      <c r="C155" s="43" t="s">
        <v>1704</v>
      </c>
      <c r="D155" s="22" t="s">
        <v>1026</v>
      </c>
      <c r="E155" s="22" t="s">
        <v>803</v>
      </c>
      <c r="F155" s="42">
        <v>39758</v>
      </c>
    </row>
    <row r="156" spans="1:6" x14ac:dyDescent="0.2">
      <c r="A156" s="30">
        <v>14908</v>
      </c>
      <c r="B156" s="22" t="s">
        <v>1620</v>
      </c>
      <c r="C156" s="63" t="s">
        <v>195</v>
      </c>
      <c r="D156" s="22" t="s">
        <v>1198</v>
      </c>
      <c r="E156" s="1" t="s">
        <v>1716</v>
      </c>
      <c r="F156" s="42">
        <v>39759</v>
      </c>
    </row>
    <row r="157" spans="1:6" x14ac:dyDescent="0.2">
      <c r="A157" s="30">
        <v>15008</v>
      </c>
      <c r="B157" s="22" t="s">
        <v>1621</v>
      </c>
      <c r="C157" s="22" t="s">
        <v>843</v>
      </c>
      <c r="D157" s="22" t="s">
        <v>1198</v>
      </c>
      <c r="E157" s="1" t="s">
        <v>829</v>
      </c>
      <c r="F157" s="42">
        <v>39764</v>
      </c>
    </row>
    <row r="158" spans="1:6" x14ac:dyDescent="0.2">
      <c r="A158" s="30">
        <v>15108</v>
      </c>
      <c r="B158" s="22" t="s">
        <v>1622</v>
      </c>
      <c r="C158" s="23" t="s">
        <v>1447</v>
      </c>
      <c r="D158" s="22" t="s">
        <v>863</v>
      </c>
      <c r="E158" s="1" t="s">
        <v>827</v>
      </c>
      <c r="F158" s="42">
        <v>39766</v>
      </c>
    </row>
    <row r="159" spans="1:6" x14ac:dyDescent="0.2">
      <c r="A159" s="30">
        <v>15208</v>
      </c>
      <c r="B159" s="22" t="s">
        <v>1623</v>
      </c>
      <c r="C159" s="23" t="s">
        <v>839</v>
      </c>
      <c r="D159" s="22" t="s">
        <v>862</v>
      </c>
      <c r="E159" s="1" t="s">
        <v>798</v>
      </c>
      <c r="F159" s="44">
        <v>39770</v>
      </c>
    </row>
    <row r="160" spans="1:6" x14ac:dyDescent="0.2">
      <c r="A160" s="30">
        <v>15308</v>
      </c>
      <c r="B160" s="22" t="s">
        <v>1624</v>
      </c>
      <c r="C160" s="23" t="s">
        <v>851</v>
      </c>
      <c r="D160" s="22" t="s">
        <v>862</v>
      </c>
      <c r="E160" s="1" t="s">
        <v>798</v>
      </c>
      <c r="F160" s="44">
        <v>39770</v>
      </c>
    </row>
    <row r="161" spans="1:6" x14ac:dyDescent="0.2">
      <c r="A161" s="30">
        <v>15408</v>
      </c>
      <c r="B161" s="22" t="s">
        <v>1625</v>
      </c>
      <c r="C161" s="22" t="s">
        <v>1706</v>
      </c>
      <c r="D161" s="22" t="s">
        <v>863</v>
      </c>
      <c r="E161" s="22" t="s">
        <v>803</v>
      </c>
      <c r="F161" s="44">
        <v>39771</v>
      </c>
    </row>
    <row r="162" spans="1:6" x14ac:dyDescent="0.2">
      <c r="A162" s="30">
        <v>15508</v>
      </c>
      <c r="B162" s="22" t="s">
        <v>1626</v>
      </c>
      <c r="C162" s="23" t="s">
        <v>991</v>
      </c>
      <c r="D162" s="22" t="s">
        <v>863</v>
      </c>
      <c r="E162" s="22" t="s">
        <v>1194</v>
      </c>
      <c r="F162" s="44">
        <v>39771</v>
      </c>
    </row>
    <row r="163" spans="1:6" x14ac:dyDescent="0.2">
      <c r="A163" s="30">
        <v>15608</v>
      </c>
      <c r="B163" s="22" t="s">
        <v>1627</v>
      </c>
      <c r="C163" s="63" t="s">
        <v>1890</v>
      </c>
      <c r="D163" s="22" t="s">
        <v>863</v>
      </c>
      <c r="E163" s="87" t="s">
        <v>805</v>
      </c>
      <c r="F163" s="44">
        <v>39776</v>
      </c>
    </row>
    <row r="164" spans="1:6" x14ac:dyDescent="0.2">
      <c r="A164" s="30">
        <v>15708</v>
      </c>
      <c r="B164" s="22" t="s">
        <v>1628</v>
      </c>
      <c r="C164" s="63" t="s">
        <v>1890</v>
      </c>
      <c r="D164" s="22" t="s">
        <v>863</v>
      </c>
      <c r="E164" s="87" t="s">
        <v>805</v>
      </c>
      <c r="F164" s="44">
        <v>39776</v>
      </c>
    </row>
    <row r="165" spans="1:6" x14ac:dyDescent="0.2">
      <c r="A165" s="30">
        <v>15808</v>
      </c>
      <c r="B165" s="22" t="s">
        <v>1629</v>
      </c>
      <c r="C165" s="82" t="s">
        <v>1460</v>
      </c>
      <c r="D165" s="22" t="s">
        <v>863</v>
      </c>
      <c r="E165" s="22" t="s">
        <v>1182</v>
      </c>
      <c r="F165" s="44">
        <v>39776</v>
      </c>
    </row>
    <row r="166" spans="1:6" x14ac:dyDescent="0.2">
      <c r="A166" s="30">
        <v>15908</v>
      </c>
      <c r="B166" s="22" t="s">
        <v>1630</v>
      </c>
      <c r="C166" s="82" t="s">
        <v>1670</v>
      </c>
      <c r="D166" s="22" t="s">
        <v>863</v>
      </c>
      <c r="E166" s="63" t="s">
        <v>877</v>
      </c>
      <c r="F166" s="44">
        <v>39776</v>
      </c>
    </row>
    <row r="167" spans="1:6" x14ac:dyDescent="0.2">
      <c r="A167" s="30">
        <v>16008</v>
      </c>
      <c r="B167" s="22" t="s">
        <v>1631</v>
      </c>
      <c r="C167" s="82" t="s">
        <v>1670</v>
      </c>
      <c r="D167" s="22" t="s">
        <v>863</v>
      </c>
      <c r="E167" s="63" t="s">
        <v>877</v>
      </c>
      <c r="F167" s="44">
        <v>39777</v>
      </c>
    </row>
    <row r="168" spans="1:6" x14ac:dyDescent="0.2">
      <c r="A168" s="30">
        <v>16108</v>
      </c>
      <c r="B168" s="22" t="s">
        <v>1632</v>
      </c>
      <c r="C168" s="22" t="s">
        <v>1671</v>
      </c>
      <c r="D168" s="22" t="s">
        <v>863</v>
      </c>
      <c r="E168" s="63" t="s">
        <v>877</v>
      </c>
      <c r="F168" s="44">
        <v>39777</v>
      </c>
    </row>
    <row r="169" spans="1:6" x14ac:dyDescent="0.2">
      <c r="A169" s="30">
        <v>16208</v>
      </c>
      <c r="B169" s="22" t="s">
        <v>1633</v>
      </c>
      <c r="C169" s="23" t="s">
        <v>994</v>
      </c>
      <c r="D169" s="22" t="s">
        <v>863</v>
      </c>
      <c r="E169" s="22" t="s">
        <v>1728</v>
      </c>
      <c r="F169" s="44">
        <v>39777</v>
      </c>
    </row>
    <row r="170" spans="1:6" x14ac:dyDescent="0.2">
      <c r="A170" s="30">
        <v>16308</v>
      </c>
      <c r="B170" s="22" t="s">
        <v>1634</v>
      </c>
      <c r="C170" s="23" t="s">
        <v>994</v>
      </c>
      <c r="D170" s="22" t="s">
        <v>863</v>
      </c>
      <c r="E170" s="22" t="s">
        <v>1728</v>
      </c>
      <c r="F170" s="44">
        <v>39777</v>
      </c>
    </row>
    <row r="171" spans="1:6" x14ac:dyDescent="0.2">
      <c r="A171" s="30">
        <v>16408</v>
      </c>
      <c r="B171" s="22" t="s">
        <v>1635</v>
      </c>
      <c r="C171" s="82" t="s">
        <v>1670</v>
      </c>
      <c r="D171" s="22" t="s">
        <v>863</v>
      </c>
      <c r="E171" s="63" t="s">
        <v>877</v>
      </c>
      <c r="F171" s="44">
        <v>39778</v>
      </c>
    </row>
    <row r="172" spans="1:6" x14ac:dyDescent="0.2">
      <c r="A172" s="30">
        <v>16508</v>
      </c>
      <c r="B172" s="22" t="s">
        <v>1636</v>
      </c>
      <c r="C172" s="82" t="s">
        <v>1676</v>
      </c>
      <c r="D172" s="22" t="s">
        <v>863</v>
      </c>
      <c r="E172" s="22" t="s">
        <v>803</v>
      </c>
      <c r="F172" s="44">
        <v>39778</v>
      </c>
    </row>
    <row r="173" spans="1:6" x14ac:dyDescent="0.2">
      <c r="A173" s="61">
        <v>16608</v>
      </c>
      <c r="B173" s="45" t="s">
        <v>1637</v>
      </c>
      <c r="C173" s="45" t="s">
        <v>1704</v>
      </c>
      <c r="D173" s="45" t="s">
        <v>863</v>
      </c>
      <c r="E173" s="22" t="s">
        <v>803</v>
      </c>
      <c r="F173" s="44">
        <v>39779</v>
      </c>
    </row>
    <row r="174" spans="1:6" x14ac:dyDescent="0.2">
      <c r="A174" s="30">
        <v>16708</v>
      </c>
      <c r="B174" s="22" t="s">
        <v>1638</v>
      </c>
      <c r="C174" s="23" t="s">
        <v>1179</v>
      </c>
      <c r="D174" s="22" t="s">
        <v>863</v>
      </c>
      <c r="E174" s="23" t="s">
        <v>1189</v>
      </c>
      <c r="F174" s="44">
        <v>39793</v>
      </c>
    </row>
    <row r="175" spans="1:6" x14ac:dyDescent="0.2">
      <c r="A175" s="30">
        <v>16808</v>
      </c>
      <c r="B175" s="22" t="s">
        <v>1639</v>
      </c>
      <c r="C175" s="23" t="s">
        <v>1139</v>
      </c>
      <c r="D175" s="22" t="s">
        <v>862</v>
      </c>
      <c r="E175" s="1" t="s">
        <v>798</v>
      </c>
      <c r="F175" s="44">
        <v>39793</v>
      </c>
    </row>
    <row r="176" spans="1:6" x14ac:dyDescent="0.2">
      <c r="A176" s="61">
        <v>16908</v>
      </c>
      <c r="B176" s="45" t="s">
        <v>1640</v>
      </c>
      <c r="C176" s="82" t="s">
        <v>1460</v>
      </c>
      <c r="D176" s="22" t="s">
        <v>862</v>
      </c>
      <c r="E176" s="1" t="s">
        <v>1716</v>
      </c>
      <c r="F176" s="44">
        <v>39793</v>
      </c>
    </row>
    <row r="177" spans="1:6" x14ac:dyDescent="0.2">
      <c r="A177" s="61">
        <v>17008</v>
      </c>
      <c r="B177" s="45" t="s">
        <v>1641</v>
      </c>
      <c r="C177" s="45" t="s">
        <v>1710</v>
      </c>
      <c r="D177" s="45" t="s">
        <v>863</v>
      </c>
      <c r="E177" s="1" t="s">
        <v>878</v>
      </c>
      <c r="F177" s="44">
        <v>39794</v>
      </c>
    </row>
    <row r="178" spans="1:6" x14ac:dyDescent="0.2">
      <c r="A178" s="61">
        <v>17108</v>
      </c>
      <c r="B178" s="45" t="s">
        <v>1642</v>
      </c>
      <c r="C178" s="23" t="s">
        <v>843</v>
      </c>
      <c r="D178" s="45" t="s">
        <v>863</v>
      </c>
      <c r="E178" s="22" t="s">
        <v>1721</v>
      </c>
      <c r="F178" s="44">
        <v>39794</v>
      </c>
    </row>
    <row r="179" spans="1:6" x14ac:dyDescent="0.2">
      <c r="A179" s="61">
        <v>17208</v>
      </c>
      <c r="B179" s="45" t="s">
        <v>1643</v>
      </c>
      <c r="C179" s="78" t="s">
        <v>2230</v>
      </c>
      <c r="D179" s="45" t="s">
        <v>863</v>
      </c>
      <c r="E179" s="22" t="s">
        <v>1188</v>
      </c>
      <c r="F179" s="44">
        <v>39799</v>
      </c>
    </row>
    <row r="180" spans="1:6" x14ac:dyDescent="0.2">
      <c r="A180" s="61">
        <v>17308</v>
      </c>
      <c r="B180" s="45" t="s">
        <v>1644</v>
      </c>
      <c r="C180" s="23" t="s">
        <v>839</v>
      </c>
      <c r="D180" s="22" t="s">
        <v>862</v>
      </c>
      <c r="E180" s="22" t="s">
        <v>831</v>
      </c>
      <c r="F180" s="44">
        <v>39800</v>
      </c>
    </row>
    <row r="181" spans="1:6" x14ac:dyDescent="0.2">
      <c r="A181" s="61">
        <v>17408</v>
      </c>
      <c r="B181" s="45" t="s">
        <v>1645</v>
      </c>
      <c r="C181" s="22" t="s">
        <v>1669</v>
      </c>
      <c r="D181" s="45" t="s">
        <v>863</v>
      </c>
      <c r="E181" s="22" t="s">
        <v>831</v>
      </c>
      <c r="F181" s="44">
        <v>39800</v>
      </c>
    </row>
    <row r="182" spans="1:6" x14ac:dyDescent="0.2">
      <c r="A182" s="61">
        <v>17508</v>
      </c>
      <c r="B182" s="45" t="s">
        <v>1646</v>
      </c>
      <c r="C182" s="22" t="s">
        <v>1672</v>
      </c>
      <c r="D182" s="45" t="s">
        <v>863</v>
      </c>
      <c r="E182" s="22" t="s">
        <v>1721</v>
      </c>
      <c r="F182" s="44">
        <v>39800</v>
      </c>
    </row>
    <row r="183" spans="1:6" x14ac:dyDescent="0.2">
      <c r="A183" s="61">
        <v>17608</v>
      </c>
      <c r="B183" s="45" t="s">
        <v>1647</v>
      </c>
      <c r="C183" s="22" t="s">
        <v>1672</v>
      </c>
      <c r="D183" s="45" t="s">
        <v>863</v>
      </c>
      <c r="E183" s="22" t="s">
        <v>1721</v>
      </c>
      <c r="F183" s="44">
        <v>39800</v>
      </c>
    </row>
    <row r="184" spans="1:6" x14ac:dyDescent="0.2">
      <c r="A184" s="61">
        <v>17708</v>
      </c>
      <c r="B184" s="45" t="s">
        <v>1648</v>
      </c>
      <c r="C184" s="22" t="s">
        <v>1672</v>
      </c>
      <c r="D184" s="45" t="s">
        <v>863</v>
      </c>
      <c r="E184" s="22" t="s">
        <v>1721</v>
      </c>
      <c r="F184" s="44">
        <v>39800</v>
      </c>
    </row>
    <row r="185" spans="1:6" x14ac:dyDescent="0.2">
      <c r="A185" s="61">
        <v>17808</v>
      </c>
      <c r="B185" s="45" t="s">
        <v>1649</v>
      </c>
      <c r="C185" s="22" t="s">
        <v>1663</v>
      </c>
      <c r="D185" s="45" t="s">
        <v>863</v>
      </c>
      <c r="E185" s="22" t="s">
        <v>1721</v>
      </c>
      <c r="F185" s="44">
        <v>39804</v>
      </c>
    </row>
    <row r="186" spans="1:6" x14ac:dyDescent="0.2">
      <c r="A186" s="61">
        <v>17908</v>
      </c>
      <c r="B186" s="45" t="s">
        <v>1650</v>
      </c>
      <c r="C186" s="22" t="s">
        <v>1669</v>
      </c>
      <c r="D186" s="45" t="s">
        <v>863</v>
      </c>
      <c r="E186" s="22" t="s">
        <v>1183</v>
      </c>
      <c r="F186" s="44">
        <v>39804</v>
      </c>
    </row>
    <row r="187" spans="1:6" x14ac:dyDescent="0.2">
      <c r="A187" s="61">
        <v>18008</v>
      </c>
      <c r="B187" s="45" t="s">
        <v>1651</v>
      </c>
      <c r="C187" s="45" t="s">
        <v>1712</v>
      </c>
      <c r="D187" s="45" t="s">
        <v>863</v>
      </c>
      <c r="E187" s="45" t="s">
        <v>1737</v>
      </c>
      <c r="F187" s="44">
        <v>39805</v>
      </c>
    </row>
    <row r="188" spans="1:6" x14ac:dyDescent="0.2">
      <c r="A188" s="61">
        <v>18108</v>
      </c>
      <c r="B188" s="45" t="s">
        <v>1652</v>
      </c>
      <c r="C188" s="22" t="s">
        <v>1672</v>
      </c>
      <c r="D188" s="45" t="s">
        <v>863</v>
      </c>
      <c r="E188" s="22" t="s">
        <v>1721</v>
      </c>
      <c r="F188" s="44">
        <v>39805</v>
      </c>
    </row>
    <row r="189" spans="1:6" x14ac:dyDescent="0.2">
      <c r="A189" s="61">
        <v>18208</v>
      </c>
      <c r="B189" s="45" t="s">
        <v>1653</v>
      </c>
      <c r="C189" s="1" t="s">
        <v>673</v>
      </c>
      <c r="D189" s="45" t="s">
        <v>863</v>
      </c>
      <c r="E189" s="23" t="s">
        <v>812</v>
      </c>
      <c r="F189" s="44">
        <v>39805</v>
      </c>
    </row>
    <row r="190" spans="1:6" x14ac:dyDescent="0.2">
      <c r="A190" s="61">
        <v>18308</v>
      </c>
      <c r="B190" s="45" t="s">
        <v>1654</v>
      </c>
      <c r="C190" s="45" t="s">
        <v>1713</v>
      </c>
      <c r="D190" s="45" t="s">
        <v>863</v>
      </c>
      <c r="E190" s="22" t="s">
        <v>803</v>
      </c>
      <c r="F190" s="44">
        <v>39805</v>
      </c>
    </row>
    <row r="191" spans="1:6" x14ac:dyDescent="0.2">
      <c r="A191" s="61">
        <v>18408</v>
      </c>
      <c r="B191" s="45" t="s">
        <v>1655</v>
      </c>
      <c r="C191" s="97" t="s">
        <v>2232</v>
      </c>
      <c r="D191" s="45" t="s">
        <v>863</v>
      </c>
      <c r="E191" s="87" t="s">
        <v>1722</v>
      </c>
      <c r="F191" s="44">
        <v>39805</v>
      </c>
    </row>
    <row r="192" spans="1:6" x14ac:dyDescent="0.2">
      <c r="A192" s="61">
        <v>18508</v>
      </c>
      <c r="B192" s="45" t="s">
        <v>1656</v>
      </c>
      <c r="C192" s="22" t="s">
        <v>864</v>
      </c>
      <c r="D192" s="22" t="s">
        <v>862</v>
      </c>
      <c r="E192" s="1" t="s">
        <v>1716</v>
      </c>
      <c r="F192" s="44">
        <v>39805</v>
      </c>
    </row>
    <row r="193" spans="1:6" x14ac:dyDescent="0.2">
      <c r="A193" s="61">
        <v>18608</v>
      </c>
      <c r="B193" s="45" t="s">
        <v>1657</v>
      </c>
      <c r="C193" s="23" t="s">
        <v>1137</v>
      </c>
      <c r="D193" s="45" t="s">
        <v>863</v>
      </c>
      <c r="E193" s="22" t="s">
        <v>1734</v>
      </c>
      <c r="F193" s="44">
        <v>39806</v>
      </c>
    </row>
    <row r="194" spans="1:6" x14ac:dyDescent="0.2">
      <c r="A194" s="61">
        <v>18708</v>
      </c>
      <c r="B194" s="45" t="s">
        <v>1658</v>
      </c>
      <c r="C194" s="45" t="s">
        <v>1714</v>
      </c>
      <c r="D194" s="45" t="s">
        <v>863</v>
      </c>
      <c r="E194" s="65" t="s">
        <v>178</v>
      </c>
      <c r="F194" s="44">
        <v>39806</v>
      </c>
    </row>
    <row r="195" spans="1:6" x14ac:dyDescent="0.2">
      <c r="A195" s="61">
        <v>18808</v>
      </c>
      <c r="B195" s="45" t="s">
        <v>1659</v>
      </c>
      <c r="C195" s="23" t="s">
        <v>1148</v>
      </c>
      <c r="D195" s="45" t="s">
        <v>863</v>
      </c>
      <c r="E195" s="22" t="s">
        <v>1728</v>
      </c>
      <c r="F195" s="44">
        <v>39808</v>
      </c>
    </row>
    <row r="196" spans="1:6" x14ac:dyDescent="0.2">
      <c r="A196" s="61">
        <v>18908</v>
      </c>
      <c r="B196" s="45" t="s">
        <v>1660</v>
      </c>
      <c r="C196" s="97" t="s">
        <v>2243</v>
      </c>
      <c r="D196" s="45" t="s">
        <v>863</v>
      </c>
      <c r="E196" s="87" t="s">
        <v>1722</v>
      </c>
      <c r="F196" s="44">
        <v>39808</v>
      </c>
    </row>
    <row r="197" spans="1:6" x14ac:dyDescent="0.2">
      <c r="A197" s="61">
        <v>19008</v>
      </c>
      <c r="B197" s="45" t="s">
        <v>1661</v>
      </c>
      <c r="C197" s="97" t="s">
        <v>2226</v>
      </c>
      <c r="D197" s="45" t="s">
        <v>863</v>
      </c>
      <c r="E197" s="23" t="s">
        <v>795</v>
      </c>
      <c r="F197" s="44">
        <v>39811</v>
      </c>
    </row>
    <row r="198" spans="1:6" x14ac:dyDescent="0.2">
      <c r="A198" s="61">
        <v>19108</v>
      </c>
      <c r="B198" s="45" t="s">
        <v>1662</v>
      </c>
      <c r="C198" s="23" t="s">
        <v>851</v>
      </c>
      <c r="D198" s="45" t="s">
        <v>863</v>
      </c>
      <c r="E198" s="1" t="s">
        <v>1213</v>
      </c>
      <c r="F198" s="44">
        <v>39812</v>
      </c>
    </row>
    <row r="199" spans="1:6" x14ac:dyDescent="0.2">
      <c r="A199" s="61">
        <v>19208</v>
      </c>
      <c r="B199" s="97" t="s">
        <v>2217</v>
      </c>
      <c r="C199" s="1" t="s">
        <v>857</v>
      </c>
      <c r="D199" s="22" t="s">
        <v>863</v>
      </c>
      <c r="E199" s="1" t="s">
        <v>1731</v>
      </c>
      <c r="F199" s="44">
        <v>39813</v>
      </c>
    </row>
    <row r="200" spans="1:6" x14ac:dyDescent="0.2">
      <c r="A200" s="61">
        <v>19308</v>
      </c>
      <c r="B200" s="45" t="s">
        <v>1739</v>
      </c>
      <c r="C200" s="22" t="s">
        <v>635</v>
      </c>
      <c r="D200" s="22" t="s">
        <v>863</v>
      </c>
      <c r="E200" s="22" t="s">
        <v>1721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opLeftCell="A46" workbookViewId="0">
      <selection activeCell="D25" sqref="D25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263" t="s">
        <v>833</v>
      </c>
      <c r="C1" s="263"/>
      <c r="D1" s="263"/>
      <c r="E1" s="263"/>
      <c r="F1" s="10"/>
      <c r="G1" s="10"/>
      <c r="H1" s="5"/>
    </row>
    <row r="2" spans="1:9" ht="15" x14ac:dyDescent="0.25">
      <c r="B2" s="263" t="s">
        <v>834</v>
      </c>
      <c r="C2" s="263"/>
      <c r="D2" s="263"/>
      <c r="E2" s="263"/>
      <c r="F2" s="10"/>
      <c r="G2" s="10"/>
      <c r="H2" s="6"/>
    </row>
    <row r="3" spans="1:9" ht="15" x14ac:dyDescent="0.25">
      <c r="B3" s="263" t="s">
        <v>835</v>
      </c>
      <c r="C3" s="263"/>
      <c r="D3" s="263"/>
      <c r="E3" s="263"/>
      <c r="F3" s="10"/>
      <c r="G3" s="10"/>
      <c r="H3" s="7"/>
    </row>
    <row r="4" spans="1:9" x14ac:dyDescent="0.2">
      <c r="B4" s="263" t="s">
        <v>2495</v>
      </c>
      <c r="C4" s="263"/>
      <c r="D4" s="263"/>
      <c r="E4" s="263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4" t="s">
        <v>1027</v>
      </c>
      <c r="B6" s="27" t="s">
        <v>1028</v>
      </c>
      <c r="C6" s="27" t="s">
        <v>1029</v>
      </c>
      <c r="D6" s="296" t="s">
        <v>1030</v>
      </c>
      <c r="E6" s="296"/>
      <c r="F6" s="297"/>
    </row>
    <row r="7" spans="1:9" ht="13.5" thickBot="1" x14ac:dyDescent="0.25">
      <c r="A7" s="295"/>
      <c r="B7" s="298" t="s">
        <v>1204</v>
      </c>
      <c r="C7" s="296"/>
      <c r="D7" s="296"/>
      <c r="E7" s="27" t="s">
        <v>1199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107</v>
      </c>
      <c r="B9" s="23" t="s">
        <v>1226</v>
      </c>
      <c r="C9" s="23" t="s">
        <v>1428</v>
      </c>
      <c r="D9" s="23" t="s">
        <v>863</v>
      </c>
      <c r="E9" s="22" t="s">
        <v>1721</v>
      </c>
      <c r="F9" s="24">
        <v>39104</v>
      </c>
    </row>
    <row r="10" spans="1:9" ht="13.5" thickBot="1" x14ac:dyDescent="0.25">
      <c r="A10" s="31">
        <v>207</v>
      </c>
      <c r="B10" s="23" t="s">
        <v>1227</v>
      </c>
      <c r="C10" s="87" t="s">
        <v>1429</v>
      </c>
      <c r="D10" s="23" t="s">
        <v>1026</v>
      </c>
      <c r="E10" s="23" t="s">
        <v>812</v>
      </c>
      <c r="F10" s="24">
        <v>39104</v>
      </c>
    </row>
    <row r="11" spans="1:9" x14ac:dyDescent="0.2">
      <c r="A11" s="31">
        <v>307</v>
      </c>
      <c r="B11" s="23" t="s">
        <v>1228</v>
      </c>
      <c r="C11" s="23" t="s">
        <v>1430</v>
      </c>
      <c r="D11" s="23" t="s">
        <v>1026</v>
      </c>
      <c r="E11" s="22" t="s">
        <v>803</v>
      </c>
      <c r="F11" s="24">
        <v>39111</v>
      </c>
      <c r="H11" s="34" t="s">
        <v>1203</v>
      </c>
      <c r="I11" s="15">
        <f>COUNTIF($D$9:$D$5002,"PTE")</f>
        <v>33</v>
      </c>
    </row>
    <row r="12" spans="1:9" x14ac:dyDescent="0.2">
      <c r="A12" s="31">
        <v>407</v>
      </c>
      <c r="B12" s="23" t="s">
        <v>1229</v>
      </c>
      <c r="C12" s="23" t="s">
        <v>1431</v>
      </c>
      <c r="D12" s="23" t="s">
        <v>1026</v>
      </c>
      <c r="E12" s="1" t="s">
        <v>878</v>
      </c>
      <c r="F12" s="24">
        <v>39111</v>
      </c>
      <c r="H12" s="33" t="s">
        <v>1202</v>
      </c>
      <c r="I12" s="17">
        <f>COUNTIF($D$9:$D$5002,"PT")</f>
        <v>21</v>
      </c>
    </row>
    <row r="13" spans="1:9" x14ac:dyDescent="0.2">
      <c r="A13" s="31">
        <v>507</v>
      </c>
      <c r="B13" s="23" t="s">
        <v>1230</v>
      </c>
      <c r="C13" s="24" t="s">
        <v>1432</v>
      </c>
      <c r="D13" s="24" t="s">
        <v>1026</v>
      </c>
      <c r="E13" s="1" t="s">
        <v>878</v>
      </c>
      <c r="F13" s="24">
        <v>39111</v>
      </c>
      <c r="H13" s="33" t="s">
        <v>1201</v>
      </c>
      <c r="I13" s="17">
        <f>COUNTIF($D$9:$D$5002,"PF")</f>
        <v>130</v>
      </c>
    </row>
    <row r="14" spans="1:9" x14ac:dyDescent="0.2">
      <c r="A14" s="31">
        <v>607</v>
      </c>
      <c r="B14" s="23" t="s">
        <v>1231</v>
      </c>
      <c r="C14" s="23" t="s">
        <v>1433</v>
      </c>
      <c r="D14" s="23" t="s">
        <v>862</v>
      </c>
      <c r="E14" s="87" t="s">
        <v>1722</v>
      </c>
      <c r="F14" s="24">
        <v>39111</v>
      </c>
      <c r="H14" s="33" t="s">
        <v>1200</v>
      </c>
      <c r="I14" s="17">
        <f>COUNTIF($D$9:$D$5002,"PF/PTE")</f>
        <v>19</v>
      </c>
    </row>
    <row r="15" spans="1:9" ht="13.5" thickBot="1" x14ac:dyDescent="0.25">
      <c r="A15" s="31">
        <v>707</v>
      </c>
      <c r="B15" s="23" t="s">
        <v>1232</v>
      </c>
      <c r="C15" s="98" t="s">
        <v>1138</v>
      </c>
      <c r="D15" s="23" t="s">
        <v>1026</v>
      </c>
      <c r="E15" s="23" t="s">
        <v>812</v>
      </c>
      <c r="F15" s="24">
        <v>39111</v>
      </c>
      <c r="H15" s="32" t="s">
        <v>1199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1233</v>
      </c>
      <c r="C16" s="23" t="s">
        <v>1434</v>
      </c>
      <c r="D16" s="23" t="s">
        <v>1026</v>
      </c>
      <c r="E16" s="1" t="s">
        <v>878</v>
      </c>
      <c r="F16" s="24">
        <v>39111</v>
      </c>
    </row>
    <row r="17" spans="1:9" ht="13.5" thickBot="1" x14ac:dyDescent="0.25">
      <c r="A17" s="31">
        <v>907</v>
      </c>
      <c r="B17" s="23" t="s">
        <v>1234</v>
      </c>
      <c r="C17" s="98" t="s">
        <v>1138</v>
      </c>
      <c r="D17" s="23" t="s">
        <v>863</v>
      </c>
      <c r="E17" s="23" t="s">
        <v>812</v>
      </c>
      <c r="F17" s="24">
        <v>39113</v>
      </c>
      <c r="H17" s="35" t="s">
        <v>1205</v>
      </c>
      <c r="I17" s="36">
        <f>SUM(I11:I15)</f>
        <v>203</v>
      </c>
    </row>
    <row r="18" spans="1:9" x14ac:dyDescent="0.2">
      <c r="A18" s="31">
        <v>1007</v>
      </c>
      <c r="B18" s="23" t="s">
        <v>1235</v>
      </c>
      <c r="C18" s="23" t="s">
        <v>1435</v>
      </c>
      <c r="D18" s="23" t="s">
        <v>863</v>
      </c>
      <c r="E18" s="23" t="s">
        <v>812</v>
      </c>
      <c r="F18" s="24">
        <v>39113</v>
      </c>
    </row>
    <row r="19" spans="1:9" x14ac:dyDescent="0.2">
      <c r="A19" s="31">
        <v>1107</v>
      </c>
      <c r="B19" s="23" t="s">
        <v>1236</v>
      </c>
      <c r="C19" s="23" t="s">
        <v>1436</v>
      </c>
      <c r="D19" s="23" t="s">
        <v>1026</v>
      </c>
      <c r="E19" s="1" t="s">
        <v>878</v>
      </c>
      <c r="F19" s="24">
        <v>39122</v>
      </c>
    </row>
    <row r="20" spans="1:9" x14ac:dyDescent="0.2">
      <c r="A20" s="31">
        <v>1207</v>
      </c>
      <c r="B20" s="23" t="s">
        <v>1237</v>
      </c>
      <c r="C20" s="23" t="s">
        <v>1437</v>
      </c>
      <c r="D20" s="23" t="s">
        <v>1026</v>
      </c>
      <c r="E20" s="23" t="s">
        <v>812</v>
      </c>
      <c r="F20" s="24">
        <v>39122</v>
      </c>
    </row>
    <row r="21" spans="1:9" x14ac:dyDescent="0.2">
      <c r="A21" s="31">
        <v>1307</v>
      </c>
      <c r="B21" s="23" t="s">
        <v>1238</v>
      </c>
      <c r="C21" s="23" t="s">
        <v>1438</v>
      </c>
      <c r="D21" s="23" t="s">
        <v>1026</v>
      </c>
      <c r="E21" s="65" t="s">
        <v>178</v>
      </c>
      <c r="F21" s="24">
        <v>39126</v>
      </c>
    </row>
    <row r="22" spans="1:9" x14ac:dyDescent="0.2">
      <c r="A22" s="31">
        <v>1407</v>
      </c>
      <c r="B22" s="23" t="s">
        <v>1239</v>
      </c>
      <c r="C22" s="23" t="s">
        <v>1439</v>
      </c>
      <c r="D22" s="23" t="s">
        <v>862</v>
      </c>
      <c r="E22" s="87" t="s">
        <v>1722</v>
      </c>
      <c r="F22" s="24">
        <v>39139</v>
      </c>
    </row>
    <row r="23" spans="1:9" x14ac:dyDescent="0.2">
      <c r="A23" s="31">
        <v>1507</v>
      </c>
      <c r="B23" s="23" t="s">
        <v>1240</v>
      </c>
      <c r="C23" s="23" t="s">
        <v>1440</v>
      </c>
      <c r="D23" s="23" t="s">
        <v>863</v>
      </c>
      <c r="E23" s="22" t="s">
        <v>803</v>
      </c>
      <c r="F23" s="24">
        <v>39141</v>
      </c>
    </row>
    <row r="24" spans="1:9" x14ac:dyDescent="0.2">
      <c r="A24" s="31">
        <v>1607</v>
      </c>
      <c r="B24" s="23" t="s">
        <v>1241</v>
      </c>
      <c r="C24" s="22" t="s">
        <v>864</v>
      </c>
      <c r="D24" s="23" t="s">
        <v>862</v>
      </c>
      <c r="E24" s="1" t="s">
        <v>1716</v>
      </c>
      <c r="F24" s="24">
        <v>39141</v>
      </c>
    </row>
    <row r="25" spans="1:9" x14ac:dyDescent="0.2">
      <c r="A25" s="31">
        <v>1707</v>
      </c>
      <c r="B25" s="23" t="s">
        <v>1242</v>
      </c>
      <c r="C25" s="22" t="s">
        <v>864</v>
      </c>
      <c r="D25" s="23" t="s">
        <v>862</v>
      </c>
      <c r="E25" s="22" t="s">
        <v>884</v>
      </c>
      <c r="F25" s="24">
        <v>39153</v>
      </c>
    </row>
    <row r="26" spans="1:9" x14ac:dyDescent="0.2">
      <c r="A26" s="31">
        <v>1807</v>
      </c>
      <c r="B26" s="23" t="s">
        <v>1243</v>
      </c>
      <c r="C26" s="23" t="s">
        <v>636</v>
      </c>
      <c r="D26" s="23" t="s">
        <v>862</v>
      </c>
      <c r="E26" s="22" t="s">
        <v>1728</v>
      </c>
      <c r="F26" s="24">
        <v>39153</v>
      </c>
    </row>
    <row r="27" spans="1:9" x14ac:dyDescent="0.2">
      <c r="A27" s="31">
        <v>1907</v>
      </c>
      <c r="B27" s="23" t="s">
        <v>1244</v>
      </c>
      <c r="C27" s="22" t="s">
        <v>115</v>
      </c>
      <c r="D27" s="23" t="s">
        <v>1026</v>
      </c>
      <c r="E27" s="23" t="s">
        <v>812</v>
      </c>
      <c r="F27" s="24">
        <v>39155</v>
      </c>
    </row>
    <row r="28" spans="1:9" ht="25.5" x14ac:dyDescent="0.2">
      <c r="A28" s="31">
        <v>2007</v>
      </c>
      <c r="B28" s="23" t="s">
        <v>1245</v>
      </c>
      <c r="C28" s="23" t="s">
        <v>1441</v>
      </c>
      <c r="D28" s="23" t="s">
        <v>863</v>
      </c>
      <c r="E28" s="23" t="s">
        <v>891</v>
      </c>
      <c r="F28" s="24">
        <v>39155</v>
      </c>
    </row>
    <row r="29" spans="1:9" x14ac:dyDescent="0.2">
      <c r="A29" s="31">
        <v>2107</v>
      </c>
      <c r="B29" s="23" t="s">
        <v>1246</v>
      </c>
      <c r="C29" s="23" t="s">
        <v>1438</v>
      </c>
      <c r="D29" s="23" t="s">
        <v>863</v>
      </c>
      <c r="E29" s="65" t="s">
        <v>178</v>
      </c>
      <c r="F29" s="24">
        <v>39155</v>
      </c>
    </row>
    <row r="30" spans="1:9" x14ac:dyDescent="0.2">
      <c r="A30" s="31">
        <v>2207</v>
      </c>
      <c r="B30" s="23" t="s">
        <v>1247</v>
      </c>
      <c r="C30" s="1" t="s">
        <v>841</v>
      </c>
      <c r="D30" s="23" t="s">
        <v>862</v>
      </c>
      <c r="E30" s="22" t="s">
        <v>1183</v>
      </c>
      <c r="F30" s="24">
        <v>39157</v>
      </c>
    </row>
    <row r="31" spans="1:9" x14ac:dyDescent="0.2">
      <c r="A31" s="31">
        <v>2307</v>
      </c>
      <c r="B31" s="23" t="s">
        <v>1248</v>
      </c>
      <c r="C31" s="23" t="s">
        <v>1179</v>
      </c>
      <c r="D31" s="23" t="s">
        <v>863</v>
      </c>
      <c r="E31" s="1" t="s">
        <v>798</v>
      </c>
      <c r="F31" s="24">
        <v>39157</v>
      </c>
    </row>
    <row r="32" spans="1:9" x14ac:dyDescent="0.2">
      <c r="A32" s="31">
        <v>2407</v>
      </c>
      <c r="B32" s="23" t="s">
        <v>1249</v>
      </c>
      <c r="C32" s="78" t="s">
        <v>2241</v>
      </c>
      <c r="D32" s="23" t="s">
        <v>863</v>
      </c>
      <c r="E32" s="22" t="s">
        <v>803</v>
      </c>
      <c r="F32" s="24">
        <v>39157</v>
      </c>
    </row>
    <row r="33" spans="1:6" x14ac:dyDescent="0.2">
      <c r="A33" s="31">
        <v>2507</v>
      </c>
      <c r="B33" s="23" t="s">
        <v>1250</v>
      </c>
      <c r="C33" s="22" t="s">
        <v>1669</v>
      </c>
      <c r="D33" s="23" t="s">
        <v>1198</v>
      </c>
      <c r="E33" s="22" t="s">
        <v>831</v>
      </c>
      <c r="F33" s="24">
        <v>39161</v>
      </c>
    </row>
    <row r="34" spans="1:6" x14ac:dyDescent="0.2">
      <c r="A34" s="31">
        <v>2607</v>
      </c>
      <c r="B34" s="23" t="s">
        <v>1251</v>
      </c>
      <c r="C34" s="23" t="s">
        <v>1447</v>
      </c>
      <c r="D34" s="23" t="s">
        <v>863</v>
      </c>
      <c r="E34" s="22" t="s">
        <v>1734</v>
      </c>
      <c r="F34" s="24">
        <v>39163</v>
      </c>
    </row>
    <row r="35" spans="1:6" x14ac:dyDescent="0.2">
      <c r="A35" s="31">
        <v>2707</v>
      </c>
      <c r="B35" s="23" t="s">
        <v>1252</v>
      </c>
      <c r="C35" s="23" t="s">
        <v>991</v>
      </c>
      <c r="D35" s="23" t="s">
        <v>862</v>
      </c>
      <c r="E35" s="1" t="s">
        <v>827</v>
      </c>
      <c r="F35" s="24">
        <v>39163</v>
      </c>
    </row>
    <row r="36" spans="1:6" x14ac:dyDescent="0.2">
      <c r="A36" s="31">
        <v>2807</v>
      </c>
      <c r="B36" s="23" t="s">
        <v>1253</v>
      </c>
      <c r="C36" s="23" t="s">
        <v>1444</v>
      </c>
      <c r="D36" s="23" t="s">
        <v>863</v>
      </c>
      <c r="E36" s="87" t="s">
        <v>1722</v>
      </c>
      <c r="F36" s="24">
        <v>39163</v>
      </c>
    </row>
    <row r="37" spans="1:6" x14ac:dyDescent="0.2">
      <c r="A37" s="31">
        <v>2907</v>
      </c>
      <c r="B37" s="23" t="s">
        <v>1254</v>
      </c>
      <c r="C37" s="23" t="s">
        <v>839</v>
      </c>
      <c r="D37" s="23" t="s">
        <v>1026</v>
      </c>
      <c r="E37" s="22" t="s">
        <v>1721</v>
      </c>
      <c r="F37" s="24">
        <v>39167</v>
      </c>
    </row>
    <row r="38" spans="1:6" ht="25.5" x14ac:dyDescent="0.2">
      <c r="A38" s="31">
        <v>3007</v>
      </c>
      <c r="B38" s="23" t="s">
        <v>1255</v>
      </c>
      <c r="C38" s="23" t="s">
        <v>1445</v>
      </c>
      <c r="D38" s="23" t="s">
        <v>863</v>
      </c>
      <c r="E38" s="23" t="s">
        <v>1206</v>
      </c>
      <c r="F38" s="24">
        <v>39170</v>
      </c>
    </row>
    <row r="39" spans="1:6" x14ac:dyDescent="0.2">
      <c r="A39" s="31">
        <v>3107</v>
      </c>
      <c r="B39" s="23" t="s">
        <v>1256</v>
      </c>
      <c r="C39" s="23" t="s">
        <v>1446</v>
      </c>
      <c r="D39" s="23" t="s">
        <v>863</v>
      </c>
      <c r="E39" s="87" t="s">
        <v>1831</v>
      </c>
      <c r="F39" s="24">
        <v>39170</v>
      </c>
    </row>
    <row r="40" spans="1:6" x14ac:dyDescent="0.2">
      <c r="A40" s="31">
        <v>3207</v>
      </c>
      <c r="B40" s="23" t="s">
        <v>1257</v>
      </c>
      <c r="C40" s="23" t="s">
        <v>636</v>
      </c>
      <c r="D40" s="23" t="s">
        <v>863</v>
      </c>
      <c r="E40" s="23" t="s">
        <v>812</v>
      </c>
      <c r="F40" s="24">
        <v>39175</v>
      </c>
    </row>
    <row r="41" spans="1:6" x14ac:dyDescent="0.2">
      <c r="A41" s="31">
        <v>3307</v>
      </c>
      <c r="B41" s="23" t="s">
        <v>1258</v>
      </c>
      <c r="C41" s="23" t="s">
        <v>1158</v>
      </c>
      <c r="D41" s="23" t="s">
        <v>863</v>
      </c>
      <c r="E41" s="23" t="s">
        <v>812</v>
      </c>
      <c r="F41" s="24">
        <v>39175</v>
      </c>
    </row>
    <row r="42" spans="1:6" x14ac:dyDescent="0.2">
      <c r="A42" s="31">
        <v>3407</v>
      </c>
      <c r="B42" s="23" t="s">
        <v>1259</v>
      </c>
      <c r="C42" s="98" t="s">
        <v>1138</v>
      </c>
      <c r="D42" s="23" t="s">
        <v>863</v>
      </c>
      <c r="E42" s="63" t="s">
        <v>877</v>
      </c>
      <c r="F42" s="24">
        <v>39182</v>
      </c>
    </row>
    <row r="43" spans="1:6" x14ac:dyDescent="0.2">
      <c r="A43" s="31">
        <v>3507</v>
      </c>
      <c r="B43" s="23" t="s">
        <v>1260</v>
      </c>
      <c r="C43" s="23" t="s">
        <v>1447</v>
      </c>
      <c r="D43" s="23" t="s">
        <v>862</v>
      </c>
      <c r="E43" s="1" t="s">
        <v>1716</v>
      </c>
      <c r="F43" s="24">
        <v>39182</v>
      </c>
    </row>
    <row r="44" spans="1:6" x14ac:dyDescent="0.2">
      <c r="A44" s="31">
        <v>3607</v>
      </c>
      <c r="B44" s="23" t="s">
        <v>1261</v>
      </c>
      <c r="C44" s="98" t="s">
        <v>1138</v>
      </c>
      <c r="D44" s="23" t="s">
        <v>1198</v>
      </c>
      <c r="E44" s="1" t="s">
        <v>889</v>
      </c>
      <c r="F44" s="24">
        <v>39191</v>
      </c>
    </row>
    <row r="45" spans="1:6" x14ac:dyDescent="0.2">
      <c r="A45" s="31">
        <v>3707</v>
      </c>
      <c r="B45" s="23" t="s">
        <v>1262</v>
      </c>
      <c r="C45" s="98" t="s">
        <v>1138</v>
      </c>
      <c r="D45" s="23" t="s">
        <v>1198</v>
      </c>
      <c r="E45" s="1" t="s">
        <v>889</v>
      </c>
      <c r="F45" s="24">
        <v>39191</v>
      </c>
    </row>
    <row r="46" spans="1:6" x14ac:dyDescent="0.2">
      <c r="A46" s="31">
        <v>3807</v>
      </c>
      <c r="B46" s="23" t="s">
        <v>1263</v>
      </c>
      <c r="C46" s="98" t="s">
        <v>1138</v>
      </c>
      <c r="D46" s="23" t="s">
        <v>1198</v>
      </c>
      <c r="E46" s="1" t="s">
        <v>889</v>
      </c>
      <c r="F46" s="24">
        <v>39191</v>
      </c>
    </row>
    <row r="47" spans="1:6" x14ac:dyDescent="0.2">
      <c r="A47" s="31">
        <v>3907</v>
      </c>
      <c r="B47" s="23" t="s">
        <v>1264</v>
      </c>
      <c r="C47" s="78" t="s">
        <v>2245</v>
      </c>
      <c r="D47" s="23" t="s">
        <v>1198</v>
      </c>
      <c r="E47" s="1" t="s">
        <v>1716</v>
      </c>
      <c r="F47" s="24">
        <v>39198</v>
      </c>
    </row>
    <row r="48" spans="1:6" x14ac:dyDescent="0.2">
      <c r="A48" s="31">
        <v>4007</v>
      </c>
      <c r="B48" s="23" t="s">
        <v>1265</v>
      </c>
      <c r="C48" s="23" t="s">
        <v>1444</v>
      </c>
      <c r="D48" s="23" t="s">
        <v>863</v>
      </c>
      <c r="E48" s="87" t="s">
        <v>1722</v>
      </c>
      <c r="F48" s="24">
        <v>39199</v>
      </c>
    </row>
    <row r="49" spans="1:6" x14ac:dyDescent="0.2">
      <c r="A49" s="31">
        <v>4107</v>
      </c>
      <c r="B49" s="23" t="s">
        <v>1266</v>
      </c>
      <c r="C49" s="22" t="s">
        <v>1663</v>
      </c>
      <c r="D49" s="23" t="s">
        <v>862</v>
      </c>
      <c r="E49" s="22" t="s">
        <v>1188</v>
      </c>
      <c r="F49" s="24">
        <v>39206</v>
      </c>
    </row>
    <row r="50" spans="1:6" x14ac:dyDescent="0.2">
      <c r="A50" s="31">
        <v>4207</v>
      </c>
      <c r="B50" s="23" t="s">
        <v>1267</v>
      </c>
      <c r="C50" s="23" t="s">
        <v>1450</v>
      </c>
      <c r="D50" s="23" t="s">
        <v>863</v>
      </c>
      <c r="E50" s="23" t="s">
        <v>1208</v>
      </c>
      <c r="F50" s="24">
        <v>39210</v>
      </c>
    </row>
    <row r="51" spans="1:6" x14ac:dyDescent="0.2">
      <c r="A51" s="31">
        <v>4307</v>
      </c>
      <c r="B51" s="23" t="s">
        <v>1268</v>
      </c>
      <c r="C51" s="23" t="s">
        <v>1450</v>
      </c>
      <c r="D51" s="23" t="s">
        <v>863</v>
      </c>
      <c r="E51" s="23" t="s">
        <v>1208</v>
      </c>
      <c r="F51" s="24">
        <v>39210</v>
      </c>
    </row>
    <row r="52" spans="1:6" x14ac:dyDescent="0.2">
      <c r="A52" s="31">
        <v>4407</v>
      </c>
      <c r="B52" s="23" t="s">
        <v>1269</v>
      </c>
      <c r="C52" s="22" t="s">
        <v>115</v>
      </c>
      <c r="D52" s="23" t="s">
        <v>862</v>
      </c>
      <c r="E52" s="22" t="s">
        <v>1728</v>
      </c>
      <c r="F52" s="24">
        <v>39212</v>
      </c>
    </row>
    <row r="53" spans="1:6" x14ac:dyDescent="0.2">
      <c r="A53" s="31">
        <v>4507</v>
      </c>
      <c r="B53" s="23" t="s">
        <v>1270</v>
      </c>
      <c r="C53" s="22" t="s">
        <v>1667</v>
      </c>
      <c r="D53" s="23" t="s">
        <v>863</v>
      </c>
      <c r="E53" s="23" t="s">
        <v>1209</v>
      </c>
      <c r="F53" s="24">
        <v>39212</v>
      </c>
    </row>
    <row r="54" spans="1:6" x14ac:dyDescent="0.2">
      <c r="A54" s="31">
        <v>4607</v>
      </c>
      <c r="B54" s="23" t="s">
        <v>1271</v>
      </c>
      <c r="C54" s="23" t="s">
        <v>1159</v>
      </c>
      <c r="D54" s="23" t="s">
        <v>863</v>
      </c>
      <c r="E54" s="1" t="s">
        <v>798</v>
      </c>
      <c r="F54" s="24">
        <v>39213</v>
      </c>
    </row>
    <row r="55" spans="1:6" ht="38.25" x14ac:dyDescent="0.2">
      <c r="A55" s="31">
        <v>4707</v>
      </c>
      <c r="B55" s="23" t="s">
        <v>1272</v>
      </c>
      <c r="C55" s="23" t="s">
        <v>1452</v>
      </c>
      <c r="D55" s="23" t="s">
        <v>863</v>
      </c>
      <c r="E55" s="65" t="s">
        <v>178</v>
      </c>
      <c r="F55" s="24">
        <v>39216</v>
      </c>
    </row>
    <row r="56" spans="1:6" x14ac:dyDescent="0.2">
      <c r="A56" s="31">
        <v>4807</v>
      </c>
      <c r="B56" s="23" t="s">
        <v>1273</v>
      </c>
      <c r="C56" s="78" t="s">
        <v>854</v>
      </c>
      <c r="D56" s="23" t="s">
        <v>862</v>
      </c>
      <c r="E56" s="22" t="s">
        <v>1183</v>
      </c>
      <c r="F56" s="24">
        <v>39218</v>
      </c>
    </row>
    <row r="57" spans="1:6" x14ac:dyDescent="0.2">
      <c r="A57" s="31">
        <v>4907</v>
      </c>
      <c r="B57" s="23" t="s">
        <v>1274</v>
      </c>
      <c r="C57" s="22" t="s">
        <v>115</v>
      </c>
      <c r="D57" s="23" t="s">
        <v>863</v>
      </c>
      <c r="E57" s="63" t="s">
        <v>797</v>
      </c>
      <c r="F57" s="24">
        <v>39219</v>
      </c>
    </row>
    <row r="58" spans="1:6" x14ac:dyDescent="0.2">
      <c r="A58" s="31">
        <v>5007</v>
      </c>
      <c r="B58" s="23" t="s">
        <v>1275</v>
      </c>
      <c r="C58" s="23" t="s">
        <v>1148</v>
      </c>
      <c r="D58" s="23" t="s">
        <v>863</v>
      </c>
      <c r="E58" s="22" t="s">
        <v>884</v>
      </c>
      <c r="F58" s="24">
        <v>39219</v>
      </c>
    </row>
    <row r="59" spans="1:6" x14ac:dyDescent="0.2">
      <c r="A59" s="31">
        <v>5107</v>
      </c>
      <c r="B59" s="23" t="s">
        <v>1276</v>
      </c>
      <c r="C59" s="23" t="s">
        <v>1454</v>
      </c>
      <c r="D59" s="23" t="s">
        <v>862</v>
      </c>
      <c r="E59" s="22" t="s">
        <v>884</v>
      </c>
      <c r="F59" s="24">
        <v>39223</v>
      </c>
    </row>
    <row r="60" spans="1:6" x14ac:dyDescent="0.2">
      <c r="A60" s="31">
        <v>5207</v>
      </c>
      <c r="B60" s="23" t="s">
        <v>1277</v>
      </c>
      <c r="C60" s="23" t="s">
        <v>1158</v>
      </c>
      <c r="D60" s="23" t="s">
        <v>863</v>
      </c>
      <c r="E60" s="23" t="s">
        <v>812</v>
      </c>
      <c r="F60" s="24">
        <v>39227</v>
      </c>
    </row>
    <row r="61" spans="1:6" x14ac:dyDescent="0.2">
      <c r="A61" s="31">
        <v>5307</v>
      </c>
      <c r="B61" s="23" t="s">
        <v>1278</v>
      </c>
      <c r="C61" s="22" t="s">
        <v>864</v>
      </c>
      <c r="D61" s="23" t="s">
        <v>862</v>
      </c>
      <c r="E61" s="22" t="s">
        <v>1188</v>
      </c>
      <c r="F61" s="24">
        <v>39232</v>
      </c>
    </row>
    <row r="62" spans="1:6" x14ac:dyDescent="0.2">
      <c r="A62" s="31">
        <v>5407</v>
      </c>
      <c r="B62" s="23" t="s">
        <v>1279</v>
      </c>
      <c r="C62" s="23" t="s">
        <v>1171</v>
      </c>
      <c r="D62" s="23" t="s">
        <v>863</v>
      </c>
      <c r="E62" s="23" t="s">
        <v>812</v>
      </c>
      <c r="F62" s="24">
        <v>39232</v>
      </c>
    </row>
    <row r="63" spans="1:6" x14ac:dyDescent="0.2">
      <c r="A63" s="31">
        <v>5507</v>
      </c>
      <c r="B63" s="23" t="s">
        <v>1280</v>
      </c>
      <c r="C63" s="23" t="s">
        <v>1158</v>
      </c>
      <c r="D63" s="23" t="s">
        <v>863</v>
      </c>
      <c r="E63" s="23" t="s">
        <v>812</v>
      </c>
      <c r="F63" s="24">
        <v>39232</v>
      </c>
    </row>
    <row r="64" spans="1:6" x14ac:dyDescent="0.2">
      <c r="A64" s="31">
        <v>5607</v>
      </c>
      <c r="B64" s="23" t="s">
        <v>1281</v>
      </c>
      <c r="C64" s="23" t="s">
        <v>1447</v>
      </c>
      <c r="D64" s="23" t="s">
        <v>862</v>
      </c>
      <c r="E64" s="1" t="s">
        <v>827</v>
      </c>
      <c r="F64" s="24">
        <v>39232</v>
      </c>
    </row>
    <row r="65" spans="1:6" x14ac:dyDescent="0.2">
      <c r="A65" s="31">
        <v>5707</v>
      </c>
      <c r="B65" s="23" t="s">
        <v>1282</v>
      </c>
      <c r="C65" s="23" t="s">
        <v>1456</v>
      </c>
      <c r="D65" s="23" t="s">
        <v>862</v>
      </c>
      <c r="E65" s="65" t="s">
        <v>178</v>
      </c>
      <c r="F65" s="24">
        <v>39232</v>
      </c>
    </row>
    <row r="66" spans="1:6" x14ac:dyDescent="0.2">
      <c r="A66" s="31">
        <v>5807</v>
      </c>
      <c r="B66" s="23" t="s">
        <v>1283</v>
      </c>
      <c r="C66" s="81" t="s">
        <v>2219</v>
      </c>
      <c r="D66" s="23" t="s">
        <v>1198</v>
      </c>
      <c r="E66" s="63" t="s">
        <v>877</v>
      </c>
      <c r="F66" s="24">
        <v>39232</v>
      </c>
    </row>
    <row r="67" spans="1:6" x14ac:dyDescent="0.2">
      <c r="A67" s="31">
        <v>5907</v>
      </c>
      <c r="B67" s="23" t="s">
        <v>1284</v>
      </c>
      <c r="C67" s="81" t="s">
        <v>2219</v>
      </c>
      <c r="D67" s="23" t="s">
        <v>1198</v>
      </c>
      <c r="E67" s="63" t="s">
        <v>877</v>
      </c>
      <c r="F67" s="24">
        <v>39232</v>
      </c>
    </row>
    <row r="68" spans="1:6" x14ac:dyDescent="0.2">
      <c r="A68" s="31">
        <v>6007</v>
      </c>
      <c r="B68" s="23" t="s">
        <v>1285</v>
      </c>
      <c r="C68" s="78" t="s">
        <v>2240</v>
      </c>
      <c r="D68" s="23" t="s">
        <v>863</v>
      </c>
      <c r="E68" s="23" t="s">
        <v>795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863</v>
      </c>
      <c r="E69" s="22" t="s">
        <v>1721</v>
      </c>
      <c r="F69" s="24">
        <v>39239</v>
      </c>
    </row>
    <row r="70" spans="1:6" x14ac:dyDescent="0.2">
      <c r="A70" s="31">
        <v>6107</v>
      </c>
      <c r="B70" s="23" t="s">
        <v>1286</v>
      </c>
      <c r="C70" s="23" t="s">
        <v>1457</v>
      </c>
      <c r="D70" s="23" t="s">
        <v>863</v>
      </c>
      <c r="E70" s="23" t="s">
        <v>812</v>
      </c>
      <c r="F70" s="24">
        <v>39239</v>
      </c>
    </row>
    <row r="71" spans="1:6" x14ac:dyDescent="0.2">
      <c r="A71" s="31">
        <v>6207</v>
      </c>
      <c r="B71" s="23" t="s">
        <v>1287</v>
      </c>
      <c r="C71" s="78" t="s">
        <v>2225</v>
      </c>
      <c r="D71" s="23" t="s">
        <v>863</v>
      </c>
      <c r="E71" s="63" t="s">
        <v>877</v>
      </c>
      <c r="F71" s="24">
        <v>39239</v>
      </c>
    </row>
    <row r="72" spans="1:6" x14ac:dyDescent="0.2">
      <c r="A72" s="31">
        <v>6307</v>
      </c>
      <c r="B72" s="23" t="s">
        <v>1288</v>
      </c>
      <c r="C72" s="23" t="s">
        <v>1440</v>
      </c>
      <c r="D72" s="23" t="s">
        <v>863</v>
      </c>
      <c r="E72" s="22" t="s">
        <v>803</v>
      </c>
      <c r="F72" s="24">
        <v>39248</v>
      </c>
    </row>
    <row r="73" spans="1:6" x14ac:dyDescent="0.2">
      <c r="A73" s="31">
        <v>6407</v>
      </c>
      <c r="B73" s="23" t="s">
        <v>1289</v>
      </c>
      <c r="C73" s="23" t="s">
        <v>1165</v>
      </c>
      <c r="D73" s="23" t="s">
        <v>863</v>
      </c>
      <c r="E73" s="22" t="s">
        <v>1721</v>
      </c>
      <c r="F73" s="24">
        <v>39248</v>
      </c>
    </row>
    <row r="74" spans="1:6" x14ac:dyDescent="0.2">
      <c r="A74" s="31">
        <v>6507</v>
      </c>
      <c r="B74" s="23" t="s">
        <v>1290</v>
      </c>
      <c r="C74" s="23" t="s">
        <v>1165</v>
      </c>
      <c r="D74" s="23" t="s">
        <v>863</v>
      </c>
      <c r="E74" s="22" t="s">
        <v>1721</v>
      </c>
      <c r="F74" s="24">
        <v>39248</v>
      </c>
    </row>
    <row r="75" spans="1:6" x14ac:dyDescent="0.2">
      <c r="A75" s="31">
        <v>6607</v>
      </c>
      <c r="B75" s="23" t="s">
        <v>1291</v>
      </c>
      <c r="C75" s="23" t="s">
        <v>1435</v>
      </c>
      <c r="D75" s="23" t="s">
        <v>863</v>
      </c>
      <c r="E75" s="23" t="s">
        <v>812</v>
      </c>
      <c r="F75" s="24">
        <v>39255</v>
      </c>
    </row>
    <row r="76" spans="1:6" x14ac:dyDescent="0.2">
      <c r="A76" s="31">
        <v>6707</v>
      </c>
      <c r="B76" s="23" t="s">
        <v>1292</v>
      </c>
      <c r="C76" s="98" t="s">
        <v>1138</v>
      </c>
      <c r="D76" s="23" t="s">
        <v>1198</v>
      </c>
      <c r="E76" s="23" t="s">
        <v>1211</v>
      </c>
      <c r="F76" s="24">
        <v>39255</v>
      </c>
    </row>
    <row r="77" spans="1:6" x14ac:dyDescent="0.2">
      <c r="A77" s="31">
        <v>6807</v>
      </c>
      <c r="B77" s="23" t="s">
        <v>1293</v>
      </c>
      <c r="C77" s="23" t="s">
        <v>1146</v>
      </c>
      <c r="D77" s="23" t="s">
        <v>863</v>
      </c>
      <c r="E77" s="87" t="s">
        <v>805</v>
      </c>
      <c r="F77" s="24">
        <v>39255</v>
      </c>
    </row>
    <row r="78" spans="1:6" x14ac:dyDescent="0.2">
      <c r="A78" s="31">
        <v>6907</v>
      </c>
      <c r="B78" s="23" t="s">
        <v>1294</v>
      </c>
      <c r="C78" s="23" t="s">
        <v>1458</v>
      </c>
      <c r="D78" s="23" t="s">
        <v>863</v>
      </c>
      <c r="E78" s="23" t="s">
        <v>1212</v>
      </c>
      <c r="F78" s="24">
        <v>39255</v>
      </c>
    </row>
    <row r="79" spans="1:6" x14ac:dyDescent="0.2">
      <c r="A79" s="31">
        <v>7007</v>
      </c>
      <c r="B79" s="23" t="s">
        <v>1295</v>
      </c>
      <c r="C79" s="78" t="s">
        <v>2210</v>
      </c>
      <c r="D79" s="23" t="s">
        <v>863</v>
      </c>
      <c r="E79" s="87" t="s">
        <v>805</v>
      </c>
      <c r="F79" s="24">
        <v>39258</v>
      </c>
    </row>
    <row r="80" spans="1:6" x14ac:dyDescent="0.2">
      <c r="A80" s="31">
        <v>7107</v>
      </c>
      <c r="B80" s="23" t="s">
        <v>1296</v>
      </c>
      <c r="C80" s="23" t="s">
        <v>1431</v>
      </c>
      <c r="D80" s="23" t="s">
        <v>863</v>
      </c>
      <c r="E80" s="1" t="s">
        <v>878</v>
      </c>
      <c r="F80" s="24">
        <v>39258</v>
      </c>
    </row>
    <row r="81" spans="1:6" x14ac:dyDescent="0.2">
      <c r="A81" s="31">
        <v>7207</v>
      </c>
      <c r="B81" s="23" t="s">
        <v>1297</v>
      </c>
      <c r="C81" s="23" t="s">
        <v>1159</v>
      </c>
      <c r="D81" s="23" t="s">
        <v>863</v>
      </c>
      <c r="E81" s="22" t="s">
        <v>1721</v>
      </c>
      <c r="F81" s="24">
        <v>39261</v>
      </c>
    </row>
    <row r="82" spans="1:6" x14ac:dyDescent="0.2">
      <c r="A82" s="31">
        <v>7307</v>
      </c>
      <c r="B82" s="23" t="s">
        <v>1298</v>
      </c>
      <c r="C82" s="22" t="s">
        <v>1663</v>
      </c>
      <c r="D82" s="23" t="s">
        <v>863</v>
      </c>
      <c r="E82" s="22" t="s">
        <v>1728</v>
      </c>
      <c r="F82" s="24">
        <v>39273</v>
      </c>
    </row>
    <row r="83" spans="1:6" x14ac:dyDescent="0.2">
      <c r="A83" s="31">
        <v>7407</v>
      </c>
      <c r="B83" s="23" t="s">
        <v>1299</v>
      </c>
      <c r="C83" s="23" t="s">
        <v>1459</v>
      </c>
      <c r="D83" s="23" t="s">
        <v>862</v>
      </c>
      <c r="E83" s="1" t="s">
        <v>889</v>
      </c>
      <c r="F83" s="24">
        <v>39275</v>
      </c>
    </row>
    <row r="84" spans="1:6" x14ac:dyDescent="0.2">
      <c r="A84" s="31">
        <v>7507</v>
      </c>
      <c r="B84" s="23" t="s">
        <v>1300</v>
      </c>
      <c r="C84" s="23" t="s">
        <v>1447</v>
      </c>
      <c r="D84" s="23" t="s">
        <v>863</v>
      </c>
      <c r="E84" s="22" t="s">
        <v>884</v>
      </c>
      <c r="F84" s="24">
        <v>39290</v>
      </c>
    </row>
    <row r="85" spans="1:6" x14ac:dyDescent="0.2">
      <c r="A85" s="31">
        <v>7607</v>
      </c>
      <c r="B85" s="23" t="s">
        <v>1301</v>
      </c>
      <c r="C85" s="82" t="s">
        <v>1460</v>
      </c>
      <c r="D85" s="23" t="s">
        <v>862</v>
      </c>
      <c r="E85" s="22" t="s">
        <v>1194</v>
      </c>
      <c r="F85" s="24">
        <v>39290</v>
      </c>
    </row>
    <row r="86" spans="1:6" x14ac:dyDescent="0.2">
      <c r="A86" s="31">
        <v>7707</v>
      </c>
      <c r="B86" s="23" t="s">
        <v>1302</v>
      </c>
      <c r="C86" s="23" t="s">
        <v>1454</v>
      </c>
      <c r="D86" s="23" t="s">
        <v>862</v>
      </c>
      <c r="E86" s="1" t="s">
        <v>1213</v>
      </c>
      <c r="F86" s="24">
        <v>39290</v>
      </c>
    </row>
    <row r="87" spans="1:6" x14ac:dyDescent="0.2">
      <c r="A87" s="31">
        <v>7807</v>
      </c>
      <c r="B87" s="23" t="s">
        <v>1303</v>
      </c>
      <c r="C87" s="23" t="s">
        <v>851</v>
      </c>
      <c r="D87" s="23" t="s">
        <v>862</v>
      </c>
      <c r="E87" s="1" t="s">
        <v>1213</v>
      </c>
      <c r="F87" s="24">
        <v>39293</v>
      </c>
    </row>
    <row r="88" spans="1:6" x14ac:dyDescent="0.2">
      <c r="A88" s="31">
        <v>7907</v>
      </c>
      <c r="B88" s="23" t="s">
        <v>1304</v>
      </c>
      <c r="C88" s="78" t="s">
        <v>2221</v>
      </c>
      <c r="D88" s="23" t="s">
        <v>863</v>
      </c>
      <c r="E88" s="1" t="s">
        <v>878</v>
      </c>
      <c r="F88" s="24">
        <v>39293</v>
      </c>
    </row>
    <row r="89" spans="1:6" x14ac:dyDescent="0.2">
      <c r="A89" s="31">
        <v>8007</v>
      </c>
      <c r="B89" s="23" t="s">
        <v>1305</v>
      </c>
      <c r="C89" s="78" t="s">
        <v>2229</v>
      </c>
      <c r="D89" s="23" t="s">
        <v>863</v>
      </c>
      <c r="E89" s="87" t="s">
        <v>805</v>
      </c>
      <c r="F89" s="24">
        <v>39295</v>
      </c>
    </row>
    <row r="90" spans="1:6" x14ac:dyDescent="0.2">
      <c r="A90" s="31">
        <v>8107</v>
      </c>
      <c r="B90" s="23" t="s">
        <v>1306</v>
      </c>
      <c r="C90" s="23" t="s">
        <v>1155</v>
      </c>
      <c r="D90" s="23" t="s">
        <v>863</v>
      </c>
      <c r="E90" s="25" t="s">
        <v>892</v>
      </c>
      <c r="F90" s="24">
        <v>39296</v>
      </c>
    </row>
    <row r="91" spans="1:6" x14ac:dyDescent="0.2">
      <c r="A91" s="31">
        <v>8207</v>
      </c>
      <c r="B91" s="23" t="s">
        <v>1307</v>
      </c>
      <c r="C91" s="22" t="s">
        <v>1679</v>
      </c>
      <c r="D91" s="23" t="s">
        <v>863</v>
      </c>
      <c r="E91" s="87" t="s">
        <v>805</v>
      </c>
      <c r="F91" s="24">
        <v>39297</v>
      </c>
    </row>
    <row r="92" spans="1:6" x14ac:dyDescent="0.2">
      <c r="A92" s="31">
        <v>8307</v>
      </c>
      <c r="B92" s="23" t="s">
        <v>1308</v>
      </c>
      <c r="C92" s="23" t="s">
        <v>1179</v>
      </c>
      <c r="D92" s="23" t="s">
        <v>863</v>
      </c>
      <c r="E92" s="1" t="s">
        <v>878</v>
      </c>
      <c r="F92" s="24">
        <v>39302</v>
      </c>
    </row>
    <row r="93" spans="1:6" x14ac:dyDescent="0.2">
      <c r="A93" s="31">
        <v>8407</v>
      </c>
      <c r="B93" s="23" t="s">
        <v>1309</v>
      </c>
      <c r="C93" s="23" t="s">
        <v>1179</v>
      </c>
      <c r="D93" s="23" t="s">
        <v>863</v>
      </c>
      <c r="E93" s="1" t="s">
        <v>878</v>
      </c>
      <c r="F93" s="24">
        <v>39302</v>
      </c>
    </row>
    <row r="94" spans="1:6" x14ac:dyDescent="0.2">
      <c r="A94" s="31">
        <v>8507</v>
      </c>
      <c r="B94" s="23" t="s">
        <v>1310</v>
      </c>
      <c r="C94" s="23" t="s">
        <v>1179</v>
      </c>
      <c r="D94" s="23" t="s">
        <v>863</v>
      </c>
      <c r="E94" s="1" t="s">
        <v>878</v>
      </c>
      <c r="F94" s="24">
        <v>39302</v>
      </c>
    </row>
    <row r="95" spans="1:6" x14ac:dyDescent="0.2">
      <c r="A95" s="31">
        <v>8607</v>
      </c>
      <c r="B95" s="23" t="s">
        <v>1311</v>
      </c>
      <c r="C95" s="22" t="s">
        <v>1672</v>
      </c>
      <c r="D95" s="23" t="s">
        <v>863</v>
      </c>
      <c r="E95" s="22" t="s">
        <v>1721</v>
      </c>
      <c r="F95" s="24">
        <v>39302</v>
      </c>
    </row>
    <row r="96" spans="1:6" x14ac:dyDescent="0.2">
      <c r="A96" s="31">
        <v>8707</v>
      </c>
      <c r="B96" s="23" t="s">
        <v>1312</v>
      </c>
      <c r="C96" s="22" t="s">
        <v>1672</v>
      </c>
      <c r="D96" s="23" t="s">
        <v>863</v>
      </c>
      <c r="E96" s="22" t="s">
        <v>1721</v>
      </c>
      <c r="F96" s="24">
        <v>39302</v>
      </c>
    </row>
    <row r="97" spans="1:6" x14ac:dyDescent="0.2">
      <c r="A97" s="31">
        <v>8807</v>
      </c>
      <c r="B97" s="23" t="s">
        <v>1313</v>
      </c>
      <c r="C97" s="22" t="s">
        <v>1672</v>
      </c>
      <c r="D97" s="23" t="s">
        <v>863</v>
      </c>
      <c r="E97" s="22" t="s">
        <v>1721</v>
      </c>
      <c r="F97" s="24">
        <v>39302</v>
      </c>
    </row>
    <row r="98" spans="1:6" x14ac:dyDescent="0.2">
      <c r="A98" s="31">
        <v>8907</v>
      </c>
      <c r="B98" s="23" t="s">
        <v>1314</v>
      </c>
      <c r="C98" s="22" t="s">
        <v>1663</v>
      </c>
      <c r="D98" s="23" t="s">
        <v>863</v>
      </c>
      <c r="E98" s="22" t="s">
        <v>1728</v>
      </c>
      <c r="F98" s="24">
        <v>39302</v>
      </c>
    </row>
    <row r="99" spans="1:6" x14ac:dyDescent="0.2">
      <c r="A99" s="31">
        <v>9007</v>
      </c>
      <c r="B99" s="23" t="s">
        <v>1315</v>
      </c>
      <c r="C99" s="22" t="s">
        <v>1663</v>
      </c>
      <c r="D99" s="23" t="s">
        <v>863</v>
      </c>
      <c r="E99" s="22" t="s">
        <v>1728</v>
      </c>
      <c r="F99" s="24">
        <v>39302</v>
      </c>
    </row>
    <row r="100" spans="1:6" x14ac:dyDescent="0.2">
      <c r="A100" s="31">
        <v>9107</v>
      </c>
      <c r="B100" s="23" t="s">
        <v>1316</v>
      </c>
      <c r="C100" s="78" t="s">
        <v>2228</v>
      </c>
      <c r="D100" s="23" t="s">
        <v>863</v>
      </c>
      <c r="E100" s="22" t="s">
        <v>1721</v>
      </c>
      <c r="F100" s="24">
        <v>39303</v>
      </c>
    </row>
    <row r="101" spans="1:6" x14ac:dyDescent="0.2">
      <c r="A101" s="31">
        <v>9207</v>
      </c>
      <c r="B101" s="23" t="s">
        <v>1317</v>
      </c>
      <c r="C101" s="23" t="s">
        <v>1146</v>
      </c>
      <c r="D101" s="23" t="s">
        <v>863</v>
      </c>
      <c r="E101" s="22" t="s">
        <v>1728</v>
      </c>
      <c r="F101" s="24">
        <v>39303</v>
      </c>
    </row>
    <row r="102" spans="1:6" x14ac:dyDescent="0.2">
      <c r="A102" s="31">
        <v>9307</v>
      </c>
      <c r="B102" s="23" t="s">
        <v>1318</v>
      </c>
      <c r="C102" s="23" t="s">
        <v>1158</v>
      </c>
      <c r="D102" s="23" t="s">
        <v>863</v>
      </c>
      <c r="E102" s="23" t="s">
        <v>812</v>
      </c>
      <c r="F102" s="24">
        <v>39304</v>
      </c>
    </row>
    <row r="103" spans="1:6" x14ac:dyDescent="0.2">
      <c r="A103" s="31">
        <v>9407</v>
      </c>
      <c r="B103" s="23" t="s">
        <v>1319</v>
      </c>
      <c r="C103" s="23" t="s">
        <v>1158</v>
      </c>
      <c r="D103" s="23" t="s">
        <v>863</v>
      </c>
      <c r="E103" s="23" t="s">
        <v>812</v>
      </c>
      <c r="F103" s="24">
        <v>39304</v>
      </c>
    </row>
    <row r="104" spans="1:6" x14ac:dyDescent="0.2">
      <c r="A104" s="31">
        <v>9507</v>
      </c>
      <c r="B104" s="23" t="s">
        <v>1320</v>
      </c>
      <c r="C104" s="78" t="s">
        <v>2242</v>
      </c>
      <c r="D104" s="23" t="s">
        <v>863</v>
      </c>
      <c r="E104" s="87" t="s">
        <v>1722</v>
      </c>
      <c r="F104" s="24">
        <v>39308</v>
      </c>
    </row>
    <row r="105" spans="1:6" x14ac:dyDescent="0.2">
      <c r="A105" s="31">
        <v>9707</v>
      </c>
      <c r="B105" s="23" t="s">
        <v>1322</v>
      </c>
      <c r="C105" s="9" t="s">
        <v>147</v>
      </c>
      <c r="D105" s="23" t="s">
        <v>863</v>
      </c>
      <c r="E105" s="23" t="s">
        <v>795</v>
      </c>
      <c r="F105" s="24">
        <v>39309</v>
      </c>
    </row>
    <row r="106" spans="1:6" x14ac:dyDescent="0.2">
      <c r="A106" s="31">
        <v>9607</v>
      </c>
      <c r="B106" s="23" t="s">
        <v>1321</v>
      </c>
      <c r="C106" s="78" t="s">
        <v>2210</v>
      </c>
      <c r="D106" s="23" t="s">
        <v>863</v>
      </c>
      <c r="E106" s="22" t="s">
        <v>1728</v>
      </c>
      <c r="F106" s="24">
        <v>39311</v>
      </c>
    </row>
    <row r="107" spans="1:6" x14ac:dyDescent="0.2">
      <c r="A107" s="31">
        <v>9807</v>
      </c>
      <c r="B107" s="23" t="s">
        <v>1323</v>
      </c>
      <c r="C107" s="22" t="s">
        <v>1679</v>
      </c>
      <c r="D107" s="23" t="s">
        <v>863</v>
      </c>
      <c r="E107" s="87" t="s">
        <v>805</v>
      </c>
      <c r="F107" s="24">
        <v>39317</v>
      </c>
    </row>
    <row r="108" spans="1:6" x14ac:dyDescent="0.2">
      <c r="A108" s="31">
        <v>9907</v>
      </c>
      <c r="B108" s="23" t="s">
        <v>1324</v>
      </c>
      <c r="C108" s="22" t="s">
        <v>1679</v>
      </c>
      <c r="D108" s="23" t="s">
        <v>863</v>
      </c>
      <c r="E108" s="87" t="s">
        <v>805</v>
      </c>
      <c r="F108" s="24">
        <v>39317</v>
      </c>
    </row>
    <row r="109" spans="1:6" x14ac:dyDescent="0.2">
      <c r="A109" s="31">
        <v>10007</v>
      </c>
      <c r="B109" s="23" t="s">
        <v>1325</v>
      </c>
      <c r="C109" s="22" t="s">
        <v>1679</v>
      </c>
      <c r="D109" s="23" t="s">
        <v>863</v>
      </c>
      <c r="E109" s="87" t="s">
        <v>805</v>
      </c>
      <c r="F109" s="24">
        <v>39317</v>
      </c>
    </row>
    <row r="110" spans="1:6" x14ac:dyDescent="0.2">
      <c r="A110" s="31">
        <v>10107</v>
      </c>
      <c r="B110" s="23" t="s">
        <v>1326</v>
      </c>
      <c r="C110" s="23" t="s">
        <v>1462</v>
      </c>
      <c r="D110" s="23" t="s">
        <v>1026</v>
      </c>
      <c r="E110" s="22" t="s">
        <v>884</v>
      </c>
      <c r="F110" s="24">
        <v>39317</v>
      </c>
    </row>
    <row r="111" spans="1:6" x14ac:dyDescent="0.2">
      <c r="A111" s="31">
        <v>10207</v>
      </c>
      <c r="B111" s="23" t="s">
        <v>1327</v>
      </c>
      <c r="C111" s="24" t="s">
        <v>1158</v>
      </c>
      <c r="D111" s="24" t="s">
        <v>863</v>
      </c>
      <c r="E111" s="23" t="s">
        <v>812</v>
      </c>
      <c r="F111" s="24">
        <v>39318</v>
      </c>
    </row>
    <row r="112" spans="1:6" x14ac:dyDescent="0.2">
      <c r="A112" s="31">
        <v>10307</v>
      </c>
      <c r="B112" s="23" t="s">
        <v>1328</v>
      </c>
      <c r="C112" s="23" t="s">
        <v>1146</v>
      </c>
      <c r="D112" s="23" t="s">
        <v>863</v>
      </c>
      <c r="E112" s="87" t="s">
        <v>805</v>
      </c>
      <c r="F112" s="24">
        <v>39318</v>
      </c>
    </row>
    <row r="113" spans="1:6" x14ac:dyDescent="0.2">
      <c r="A113" s="31">
        <v>10407</v>
      </c>
      <c r="B113" s="23" t="s">
        <v>1329</v>
      </c>
      <c r="C113" s="22" t="s">
        <v>1665</v>
      </c>
      <c r="D113" s="23" t="s">
        <v>863</v>
      </c>
      <c r="E113" s="23" t="s">
        <v>1211</v>
      </c>
      <c r="F113" s="24">
        <v>39318</v>
      </c>
    </row>
    <row r="114" spans="1:6" x14ac:dyDescent="0.2">
      <c r="A114" s="31">
        <v>10507</v>
      </c>
      <c r="B114" s="23" t="s">
        <v>1330</v>
      </c>
      <c r="C114" s="23" t="s">
        <v>1146</v>
      </c>
      <c r="D114" s="23" t="s">
        <v>863</v>
      </c>
      <c r="E114" s="22" t="s">
        <v>1728</v>
      </c>
      <c r="F114" s="24">
        <v>39318</v>
      </c>
    </row>
    <row r="115" spans="1:6" x14ac:dyDescent="0.2">
      <c r="A115" s="31">
        <v>10607</v>
      </c>
      <c r="B115" s="23" t="s">
        <v>1331</v>
      </c>
      <c r="C115" s="78" t="s">
        <v>2210</v>
      </c>
      <c r="D115" s="23" t="s">
        <v>863</v>
      </c>
      <c r="E115" s="22" t="s">
        <v>1728</v>
      </c>
      <c r="F115" s="24">
        <v>39318</v>
      </c>
    </row>
    <row r="116" spans="1:6" x14ac:dyDescent="0.2">
      <c r="A116" s="31">
        <v>10707</v>
      </c>
      <c r="B116" s="23" t="s">
        <v>1332</v>
      </c>
      <c r="C116" s="63" t="s">
        <v>1890</v>
      </c>
      <c r="D116" s="23" t="s">
        <v>1026</v>
      </c>
      <c r="E116" s="22" t="s">
        <v>1721</v>
      </c>
      <c r="F116" s="24">
        <v>39318</v>
      </c>
    </row>
    <row r="117" spans="1:6" x14ac:dyDescent="0.2">
      <c r="A117" s="31">
        <v>10807</v>
      </c>
      <c r="B117" s="23" t="s">
        <v>1333</v>
      </c>
      <c r="C117" s="23" t="s">
        <v>1001</v>
      </c>
      <c r="D117" s="23" t="s">
        <v>862</v>
      </c>
      <c r="E117" s="22" t="s">
        <v>1188</v>
      </c>
      <c r="F117" s="24">
        <v>39321</v>
      </c>
    </row>
    <row r="118" spans="1:6" x14ac:dyDescent="0.2">
      <c r="A118" s="31">
        <v>10907</v>
      </c>
      <c r="B118" s="23" t="s">
        <v>1334</v>
      </c>
      <c r="C118" s="23" t="s">
        <v>1148</v>
      </c>
      <c r="D118" s="23" t="s">
        <v>863</v>
      </c>
      <c r="E118" s="22" t="s">
        <v>884</v>
      </c>
      <c r="F118" s="24">
        <v>39321</v>
      </c>
    </row>
    <row r="119" spans="1:6" x14ac:dyDescent="0.2">
      <c r="A119" s="31">
        <v>11007</v>
      </c>
      <c r="B119" s="23" t="s">
        <v>1335</v>
      </c>
      <c r="C119" s="81" t="s">
        <v>2216</v>
      </c>
      <c r="D119" s="23" t="s">
        <v>863</v>
      </c>
      <c r="E119" s="25" t="s">
        <v>892</v>
      </c>
      <c r="F119" s="24">
        <v>39321</v>
      </c>
    </row>
    <row r="120" spans="1:6" x14ac:dyDescent="0.2">
      <c r="A120" s="31">
        <v>11107</v>
      </c>
      <c r="B120" s="23" t="s">
        <v>1336</v>
      </c>
      <c r="C120" s="24" t="s">
        <v>1463</v>
      </c>
      <c r="D120" s="23" t="s">
        <v>1026</v>
      </c>
      <c r="E120" s="25" t="s">
        <v>892</v>
      </c>
      <c r="F120" s="24">
        <v>39325</v>
      </c>
    </row>
    <row r="121" spans="1:6" x14ac:dyDescent="0.2">
      <c r="A121" s="31">
        <v>11207</v>
      </c>
      <c r="B121" s="23" t="s">
        <v>1337</v>
      </c>
      <c r="C121" s="24" t="s">
        <v>1176</v>
      </c>
      <c r="D121" s="23" t="s">
        <v>1026</v>
      </c>
      <c r="E121" s="23" t="s">
        <v>1215</v>
      </c>
      <c r="F121" s="24">
        <v>39325</v>
      </c>
    </row>
    <row r="122" spans="1:6" x14ac:dyDescent="0.2">
      <c r="A122" s="31">
        <v>11307</v>
      </c>
      <c r="B122" s="23" t="s">
        <v>1338</v>
      </c>
      <c r="C122" s="98" t="s">
        <v>1138</v>
      </c>
      <c r="D122" s="23" t="s">
        <v>1026</v>
      </c>
      <c r="E122" s="1" t="s">
        <v>816</v>
      </c>
      <c r="F122" s="24">
        <v>39325</v>
      </c>
    </row>
    <row r="123" spans="1:6" x14ac:dyDescent="0.2">
      <c r="A123" s="31">
        <v>11407</v>
      </c>
      <c r="B123" s="23" t="s">
        <v>1339</v>
      </c>
      <c r="C123" s="22" t="s">
        <v>843</v>
      </c>
      <c r="D123" s="23" t="s">
        <v>1026</v>
      </c>
      <c r="E123" s="22" t="s">
        <v>803</v>
      </c>
      <c r="F123" s="24">
        <v>39325</v>
      </c>
    </row>
    <row r="124" spans="1:6" x14ac:dyDescent="0.2">
      <c r="A124" s="31">
        <v>11507</v>
      </c>
      <c r="B124" s="23" t="s">
        <v>1340</v>
      </c>
      <c r="C124" s="22" t="s">
        <v>1669</v>
      </c>
      <c r="D124" s="23" t="s">
        <v>863</v>
      </c>
      <c r="E124" s="22" t="s">
        <v>884</v>
      </c>
      <c r="F124" s="24">
        <v>39325</v>
      </c>
    </row>
    <row r="125" spans="1:6" x14ac:dyDescent="0.2">
      <c r="A125" s="31">
        <v>11607</v>
      </c>
      <c r="B125" s="23" t="s">
        <v>1341</v>
      </c>
      <c r="C125" s="24" t="s">
        <v>1464</v>
      </c>
      <c r="D125" s="23" t="s">
        <v>863</v>
      </c>
      <c r="E125" s="22" t="s">
        <v>1183</v>
      </c>
      <c r="F125" s="24">
        <v>39325</v>
      </c>
    </row>
    <row r="126" spans="1:6" x14ac:dyDescent="0.2">
      <c r="A126" s="31">
        <v>11707</v>
      </c>
      <c r="B126" s="23" t="s">
        <v>1342</v>
      </c>
      <c r="C126" s="23" t="s">
        <v>1464</v>
      </c>
      <c r="D126" s="23" t="s">
        <v>863</v>
      </c>
      <c r="E126" s="22" t="s">
        <v>1183</v>
      </c>
      <c r="F126" s="24">
        <v>39325</v>
      </c>
    </row>
    <row r="127" spans="1:6" x14ac:dyDescent="0.2">
      <c r="A127" s="31">
        <v>11807</v>
      </c>
      <c r="B127" s="23" t="s">
        <v>1343</v>
      </c>
      <c r="C127" s="78" t="s">
        <v>854</v>
      </c>
      <c r="D127" s="23" t="s">
        <v>863</v>
      </c>
      <c r="E127" s="22" t="s">
        <v>1183</v>
      </c>
      <c r="F127" s="24">
        <v>39325</v>
      </c>
    </row>
    <row r="128" spans="1:6" x14ac:dyDescent="0.2">
      <c r="A128" s="31">
        <v>11907</v>
      </c>
      <c r="B128" s="23" t="s">
        <v>1344</v>
      </c>
      <c r="C128" s="23" t="s">
        <v>1176</v>
      </c>
      <c r="D128" s="23" t="s">
        <v>863</v>
      </c>
      <c r="E128" s="87" t="s">
        <v>805</v>
      </c>
      <c r="F128" s="24">
        <v>39325</v>
      </c>
    </row>
    <row r="129" spans="1:6" x14ac:dyDescent="0.2">
      <c r="A129" s="31">
        <v>12007</v>
      </c>
      <c r="B129" s="23" t="s">
        <v>1345</v>
      </c>
      <c r="C129" s="22" t="s">
        <v>1665</v>
      </c>
      <c r="D129" s="23" t="s">
        <v>863</v>
      </c>
      <c r="E129" s="23" t="s">
        <v>879</v>
      </c>
      <c r="F129" s="24">
        <v>39325</v>
      </c>
    </row>
    <row r="130" spans="1:6" x14ac:dyDescent="0.2">
      <c r="A130" s="31">
        <v>12107</v>
      </c>
      <c r="B130" s="23" t="s">
        <v>1346</v>
      </c>
      <c r="C130" s="22" t="s">
        <v>1679</v>
      </c>
      <c r="D130" s="23" t="s">
        <v>863</v>
      </c>
      <c r="E130" s="87" t="s">
        <v>805</v>
      </c>
      <c r="F130" s="24">
        <v>39325</v>
      </c>
    </row>
    <row r="131" spans="1:6" x14ac:dyDescent="0.2">
      <c r="A131" s="31">
        <v>12207</v>
      </c>
      <c r="B131" s="23" t="s">
        <v>1347</v>
      </c>
      <c r="C131" s="98" t="s">
        <v>1138</v>
      </c>
      <c r="D131" s="23" t="s">
        <v>863</v>
      </c>
      <c r="E131" s="22" t="s">
        <v>1721</v>
      </c>
      <c r="F131" s="24">
        <v>39325</v>
      </c>
    </row>
    <row r="132" spans="1:6" x14ac:dyDescent="0.2">
      <c r="A132" s="31">
        <v>12307</v>
      </c>
      <c r="B132" s="23" t="s">
        <v>1348</v>
      </c>
      <c r="C132" s="82" t="s">
        <v>1676</v>
      </c>
      <c r="D132" s="23" t="s">
        <v>863</v>
      </c>
      <c r="E132" s="22" t="s">
        <v>803</v>
      </c>
      <c r="F132" s="24">
        <v>39325</v>
      </c>
    </row>
    <row r="133" spans="1:6" x14ac:dyDescent="0.2">
      <c r="A133" s="31">
        <v>12407</v>
      </c>
      <c r="B133" s="23" t="s">
        <v>1349</v>
      </c>
      <c r="C133" s="23" t="s">
        <v>1176</v>
      </c>
      <c r="D133" s="23" t="s">
        <v>863</v>
      </c>
      <c r="E133" s="87" t="s">
        <v>805</v>
      </c>
      <c r="F133" s="24">
        <v>39328</v>
      </c>
    </row>
    <row r="134" spans="1:6" x14ac:dyDescent="0.2">
      <c r="A134" s="31">
        <v>12507</v>
      </c>
      <c r="B134" s="23" t="s">
        <v>1350</v>
      </c>
      <c r="C134" s="82" t="s">
        <v>1676</v>
      </c>
      <c r="D134" s="23" t="s">
        <v>863</v>
      </c>
      <c r="E134" s="22" t="s">
        <v>803</v>
      </c>
      <c r="F134" s="24">
        <v>39328</v>
      </c>
    </row>
    <row r="135" spans="1:6" x14ac:dyDescent="0.2">
      <c r="A135" s="31">
        <v>12607</v>
      </c>
      <c r="B135" s="23" t="s">
        <v>1351</v>
      </c>
      <c r="C135" s="98" t="s">
        <v>1138</v>
      </c>
      <c r="D135" s="23" t="s">
        <v>863</v>
      </c>
      <c r="E135" s="63" t="s">
        <v>877</v>
      </c>
      <c r="F135" s="24">
        <v>39328</v>
      </c>
    </row>
    <row r="136" spans="1:6" x14ac:dyDescent="0.2">
      <c r="A136" s="31">
        <v>12707</v>
      </c>
      <c r="B136" s="23" t="s">
        <v>1352</v>
      </c>
      <c r="C136" s="23" t="s">
        <v>982</v>
      </c>
      <c r="D136" s="23" t="s">
        <v>1198</v>
      </c>
      <c r="E136" s="22" t="s">
        <v>1188</v>
      </c>
      <c r="F136" s="24">
        <v>39328</v>
      </c>
    </row>
    <row r="137" spans="1:6" x14ac:dyDescent="0.2">
      <c r="A137" s="31">
        <v>12807</v>
      </c>
      <c r="B137" s="23" t="s">
        <v>1353</v>
      </c>
      <c r="C137" s="23" t="s">
        <v>982</v>
      </c>
      <c r="D137" s="23" t="s">
        <v>1198</v>
      </c>
      <c r="E137" s="22" t="s">
        <v>1188</v>
      </c>
      <c r="F137" s="24">
        <v>39328</v>
      </c>
    </row>
    <row r="138" spans="1:6" x14ac:dyDescent="0.2">
      <c r="A138" s="31">
        <v>12907</v>
      </c>
      <c r="B138" s="23" t="s">
        <v>1354</v>
      </c>
      <c r="C138" s="23" t="s">
        <v>1467</v>
      </c>
      <c r="D138" s="23" t="s">
        <v>863</v>
      </c>
      <c r="E138" s="23" t="s">
        <v>812</v>
      </c>
      <c r="F138" s="24">
        <v>39329</v>
      </c>
    </row>
    <row r="139" spans="1:6" x14ac:dyDescent="0.2">
      <c r="A139" s="31">
        <v>13007</v>
      </c>
      <c r="B139" s="23" t="s">
        <v>1355</v>
      </c>
      <c r="C139" s="23" t="s">
        <v>1437</v>
      </c>
      <c r="D139" s="23" t="s">
        <v>863</v>
      </c>
      <c r="E139" s="23" t="s">
        <v>812</v>
      </c>
      <c r="F139" s="24">
        <v>39329</v>
      </c>
    </row>
    <row r="140" spans="1:6" x14ac:dyDescent="0.2">
      <c r="A140" s="31">
        <v>13107</v>
      </c>
      <c r="B140" s="23" t="s">
        <v>1356</v>
      </c>
      <c r="C140" s="23" t="s">
        <v>1437</v>
      </c>
      <c r="D140" s="23" t="s">
        <v>863</v>
      </c>
      <c r="E140" s="23" t="s">
        <v>812</v>
      </c>
      <c r="F140" s="24">
        <v>39329</v>
      </c>
    </row>
    <row r="141" spans="1:6" x14ac:dyDescent="0.2">
      <c r="A141" s="31">
        <v>13207</v>
      </c>
      <c r="B141" s="23" t="s">
        <v>1357</v>
      </c>
      <c r="C141" s="23" t="s">
        <v>1158</v>
      </c>
      <c r="D141" s="23" t="s">
        <v>863</v>
      </c>
      <c r="E141" s="23" t="s">
        <v>812</v>
      </c>
      <c r="F141" s="24">
        <v>39329</v>
      </c>
    </row>
    <row r="142" spans="1:6" x14ac:dyDescent="0.2">
      <c r="A142" s="31">
        <v>13307</v>
      </c>
      <c r="B142" s="23" t="s">
        <v>1358</v>
      </c>
      <c r="C142" s="78" t="s">
        <v>2236</v>
      </c>
      <c r="D142" s="23" t="s">
        <v>863</v>
      </c>
      <c r="E142" s="23" t="s">
        <v>795</v>
      </c>
      <c r="F142" s="24">
        <v>39331</v>
      </c>
    </row>
    <row r="143" spans="1:6" x14ac:dyDescent="0.2">
      <c r="A143" s="31">
        <v>13407</v>
      </c>
      <c r="B143" s="23" t="s">
        <v>1359</v>
      </c>
      <c r="C143" s="23" t="s">
        <v>997</v>
      </c>
      <c r="D143" s="23" t="s">
        <v>863</v>
      </c>
      <c r="E143" s="23" t="s">
        <v>795</v>
      </c>
      <c r="F143" s="24">
        <v>39331</v>
      </c>
    </row>
    <row r="144" spans="1:6" x14ac:dyDescent="0.2">
      <c r="A144" s="31">
        <v>13507</v>
      </c>
      <c r="B144" s="23" t="s">
        <v>1360</v>
      </c>
      <c r="C144" s="98" t="s">
        <v>1138</v>
      </c>
      <c r="D144" s="23" t="s">
        <v>863</v>
      </c>
      <c r="E144" s="1" t="s">
        <v>816</v>
      </c>
      <c r="F144" s="24">
        <v>39337</v>
      </c>
    </row>
    <row r="145" spans="1:6" ht="38.25" x14ac:dyDescent="0.2">
      <c r="A145" s="31">
        <v>13607</v>
      </c>
      <c r="B145" s="23" t="s">
        <v>1361</v>
      </c>
      <c r="C145" s="23" t="s">
        <v>1468</v>
      </c>
      <c r="D145" s="23" t="s">
        <v>863</v>
      </c>
      <c r="E145" s="23" t="s">
        <v>1218</v>
      </c>
      <c r="F145" s="24">
        <v>39342</v>
      </c>
    </row>
    <row r="146" spans="1:6" ht="38.25" x14ac:dyDescent="0.2">
      <c r="A146" s="31">
        <v>13707</v>
      </c>
      <c r="B146" s="23" t="s">
        <v>1362</v>
      </c>
      <c r="C146" s="23" t="s">
        <v>1468</v>
      </c>
      <c r="D146" s="23" t="s">
        <v>863</v>
      </c>
      <c r="E146" s="23" t="s">
        <v>1218</v>
      </c>
      <c r="F146" s="24">
        <v>39342</v>
      </c>
    </row>
    <row r="147" spans="1:6" ht="38.25" x14ac:dyDescent="0.2">
      <c r="A147" s="31">
        <v>13807</v>
      </c>
      <c r="B147" s="23" t="s">
        <v>1363</v>
      </c>
      <c r="C147" s="23" t="s">
        <v>1468</v>
      </c>
      <c r="D147" s="23" t="s">
        <v>863</v>
      </c>
      <c r="E147" s="23" t="s">
        <v>1218</v>
      </c>
      <c r="F147" s="24">
        <v>39342</v>
      </c>
    </row>
    <row r="148" spans="1:6" x14ac:dyDescent="0.2">
      <c r="A148" s="31">
        <v>13907</v>
      </c>
      <c r="B148" s="23" t="s">
        <v>1364</v>
      </c>
      <c r="C148" s="22" t="s">
        <v>1665</v>
      </c>
      <c r="D148" s="23" t="s">
        <v>863</v>
      </c>
      <c r="E148" s="87" t="s">
        <v>825</v>
      </c>
      <c r="F148" s="24">
        <v>39342</v>
      </c>
    </row>
    <row r="149" spans="1:6" x14ac:dyDescent="0.2">
      <c r="A149" s="31">
        <v>14007</v>
      </c>
      <c r="B149" s="23" t="s">
        <v>1365</v>
      </c>
      <c r="C149" s="98" t="s">
        <v>1138</v>
      </c>
      <c r="D149" s="23" t="s">
        <v>863</v>
      </c>
      <c r="E149" s="1" t="s">
        <v>816</v>
      </c>
      <c r="F149" s="24">
        <v>39345</v>
      </c>
    </row>
    <row r="150" spans="1:6" x14ac:dyDescent="0.2">
      <c r="A150" s="31">
        <v>14107</v>
      </c>
      <c r="B150" s="23" t="s">
        <v>1366</v>
      </c>
      <c r="C150" s="23" t="s">
        <v>1015</v>
      </c>
      <c r="D150" s="23" t="s">
        <v>863</v>
      </c>
      <c r="E150" s="65" t="s">
        <v>178</v>
      </c>
      <c r="F150" s="24">
        <v>39351</v>
      </c>
    </row>
    <row r="151" spans="1:6" x14ac:dyDescent="0.2">
      <c r="A151" s="31">
        <v>14207</v>
      </c>
      <c r="B151" s="23" t="s">
        <v>1367</v>
      </c>
      <c r="C151" s="9" t="s">
        <v>147</v>
      </c>
      <c r="D151" s="23" t="s">
        <v>1198</v>
      </c>
      <c r="E151" s="22" t="s">
        <v>1194</v>
      </c>
      <c r="F151" s="24">
        <v>39351</v>
      </c>
    </row>
    <row r="152" spans="1:6" x14ac:dyDescent="0.2">
      <c r="A152" s="31">
        <v>14307</v>
      </c>
      <c r="B152" s="23" t="s">
        <v>1368</v>
      </c>
      <c r="C152" s="78" t="s">
        <v>2225</v>
      </c>
      <c r="D152" s="23" t="s">
        <v>863</v>
      </c>
      <c r="E152" s="63" t="s">
        <v>877</v>
      </c>
      <c r="F152" s="24">
        <v>39356</v>
      </c>
    </row>
    <row r="153" spans="1:6" x14ac:dyDescent="0.2">
      <c r="A153" s="31">
        <v>14507</v>
      </c>
      <c r="B153" s="23" t="s">
        <v>1369</v>
      </c>
      <c r="C153" s="63" t="s">
        <v>195</v>
      </c>
      <c r="D153" s="23" t="s">
        <v>862</v>
      </c>
      <c r="E153" s="87" t="s">
        <v>1722</v>
      </c>
      <c r="F153" s="24">
        <v>39356</v>
      </c>
    </row>
    <row r="154" spans="1:6" x14ac:dyDescent="0.2">
      <c r="A154" s="31">
        <v>14607</v>
      </c>
      <c r="B154" s="23" t="s">
        <v>1370</v>
      </c>
      <c r="C154" s="98" t="s">
        <v>1138</v>
      </c>
      <c r="D154" s="23" t="s">
        <v>1026</v>
      </c>
      <c r="E154" s="25" t="s">
        <v>892</v>
      </c>
      <c r="F154" s="24">
        <v>39363</v>
      </c>
    </row>
    <row r="155" spans="1:6" x14ac:dyDescent="0.2">
      <c r="A155" s="31">
        <v>14707</v>
      </c>
      <c r="B155" s="23" t="s">
        <v>1371</v>
      </c>
      <c r="C155" s="23" t="s">
        <v>1469</v>
      </c>
      <c r="D155" s="23" t="s">
        <v>1026</v>
      </c>
      <c r="E155" s="23" t="s">
        <v>872</v>
      </c>
      <c r="F155" s="24">
        <v>39365</v>
      </c>
    </row>
    <row r="156" spans="1:6" x14ac:dyDescent="0.2">
      <c r="A156" s="31">
        <v>14807</v>
      </c>
      <c r="B156" s="23" t="s">
        <v>1372</v>
      </c>
      <c r="C156" s="23" t="s">
        <v>1462</v>
      </c>
      <c r="D156" s="23" t="s">
        <v>863</v>
      </c>
      <c r="E156" s="22" t="s">
        <v>884</v>
      </c>
      <c r="F156" s="24">
        <v>39370</v>
      </c>
    </row>
    <row r="157" spans="1:6" x14ac:dyDescent="0.2">
      <c r="A157" s="31">
        <v>14907</v>
      </c>
      <c r="B157" s="23" t="s">
        <v>1373</v>
      </c>
      <c r="C157" s="23" t="s">
        <v>991</v>
      </c>
      <c r="D157" s="23" t="s">
        <v>863</v>
      </c>
      <c r="E157" s="1" t="s">
        <v>827</v>
      </c>
      <c r="F157" s="24">
        <v>39373</v>
      </c>
    </row>
    <row r="158" spans="1:6" x14ac:dyDescent="0.2">
      <c r="A158" s="31">
        <v>15007</v>
      </c>
      <c r="B158" s="23" t="s">
        <v>1374</v>
      </c>
      <c r="C158" s="22" t="s">
        <v>1665</v>
      </c>
      <c r="D158" s="23" t="s">
        <v>1026</v>
      </c>
      <c r="E158" s="23" t="s">
        <v>1219</v>
      </c>
      <c r="F158" s="24">
        <v>39374</v>
      </c>
    </row>
    <row r="159" spans="1:6" x14ac:dyDescent="0.2">
      <c r="A159" s="31">
        <v>15107</v>
      </c>
      <c r="B159" s="23" t="s">
        <v>1375</v>
      </c>
      <c r="C159" s="23" t="s">
        <v>1159</v>
      </c>
      <c r="D159" s="23" t="s">
        <v>863</v>
      </c>
      <c r="E159" s="22" t="s">
        <v>884</v>
      </c>
      <c r="F159" s="24">
        <v>39378</v>
      </c>
    </row>
    <row r="160" spans="1:6" x14ac:dyDescent="0.2">
      <c r="A160" s="31">
        <v>15207</v>
      </c>
      <c r="B160" s="23" t="s">
        <v>1376</v>
      </c>
      <c r="C160" s="23" t="s">
        <v>1470</v>
      </c>
      <c r="D160" s="23" t="s">
        <v>863</v>
      </c>
      <c r="E160" s="1" t="s">
        <v>878</v>
      </c>
      <c r="F160" s="24">
        <v>39380</v>
      </c>
    </row>
    <row r="161" spans="1:6" x14ac:dyDescent="0.2">
      <c r="A161" s="31">
        <v>15307</v>
      </c>
      <c r="B161" s="23" t="s">
        <v>1377</v>
      </c>
      <c r="C161" s="23" t="s">
        <v>991</v>
      </c>
      <c r="D161" s="23" t="s">
        <v>863</v>
      </c>
      <c r="E161" s="63" t="s">
        <v>877</v>
      </c>
      <c r="F161" s="24">
        <v>39380</v>
      </c>
    </row>
    <row r="162" spans="1:6" x14ac:dyDescent="0.2">
      <c r="A162" s="31">
        <v>15407</v>
      </c>
      <c r="B162" s="23" t="s">
        <v>1378</v>
      </c>
      <c r="C162" s="23" t="s">
        <v>1438</v>
      </c>
      <c r="D162" s="23" t="s">
        <v>863</v>
      </c>
      <c r="E162" s="65" t="s">
        <v>178</v>
      </c>
      <c r="F162" s="24">
        <v>39381</v>
      </c>
    </row>
    <row r="163" spans="1:6" x14ac:dyDescent="0.2">
      <c r="A163" s="31">
        <v>15507</v>
      </c>
      <c r="B163" s="23" t="s">
        <v>1379</v>
      </c>
      <c r="C163" s="22" t="s">
        <v>1665</v>
      </c>
      <c r="D163" s="23" t="s">
        <v>863</v>
      </c>
      <c r="E163" s="23" t="s">
        <v>879</v>
      </c>
      <c r="F163" s="24">
        <v>39386</v>
      </c>
    </row>
    <row r="164" spans="1:6" x14ac:dyDescent="0.2">
      <c r="A164" s="31">
        <v>15607</v>
      </c>
      <c r="B164" s="23" t="s">
        <v>1380</v>
      </c>
      <c r="C164" s="23" t="s">
        <v>991</v>
      </c>
      <c r="D164" s="23" t="s">
        <v>863</v>
      </c>
      <c r="E164" s="63" t="s">
        <v>877</v>
      </c>
      <c r="F164" s="24">
        <v>39386</v>
      </c>
    </row>
    <row r="165" spans="1:6" x14ac:dyDescent="0.2">
      <c r="A165" s="31">
        <v>15707</v>
      </c>
      <c r="B165" s="23" t="s">
        <v>1381</v>
      </c>
      <c r="C165" s="23" t="s">
        <v>991</v>
      </c>
      <c r="D165" s="23" t="s">
        <v>863</v>
      </c>
      <c r="E165" s="63" t="s">
        <v>877</v>
      </c>
      <c r="F165" s="24">
        <v>39386</v>
      </c>
    </row>
    <row r="166" spans="1:6" x14ac:dyDescent="0.2">
      <c r="A166" s="31">
        <v>15807</v>
      </c>
      <c r="B166" s="23" t="s">
        <v>1382</v>
      </c>
      <c r="C166" s="22" t="s">
        <v>843</v>
      </c>
      <c r="D166" s="23" t="s">
        <v>863</v>
      </c>
      <c r="E166" s="23" t="s">
        <v>812</v>
      </c>
      <c r="F166" s="24">
        <v>39386</v>
      </c>
    </row>
    <row r="167" spans="1:6" x14ac:dyDescent="0.2">
      <c r="A167" s="31">
        <v>15907</v>
      </c>
      <c r="B167" s="23" t="s">
        <v>1383</v>
      </c>
      <c r="C167" s="23" t="s">
        <v>1471</v>
      </c>
      <c r="D167" s="23" t="s">
        <v>863</v>
      </c>
      <c r="E167" s="1" t="s">
        <v>878</v>
      </c>
      <c r="F167" s="24">
        <v>39387</v>
      </c>
    </row>
    <row r="168" spans="1:6" x14ac:dyDescent="0.2">
      <c r="A168" s="31">
        <v>16007</v>
      </c>
      <c r="B168" s="23" t="s">
        <v>1384</v>
      </c>
      <c r="C168" s="22" t="s">
        <v>1669</v>
      </c>
      <c r="D168" s="23" t="s">
        <v>862</v>
      </c>
      <c r="E168" s="63" t="s">
        <v>877</v>
      </c>
      <c r="F168" s="24">
        <v>39392</v>
      </c>
    </row>
    <row r="169" spans="1:6" x14ac:dyDescent="0.2">
      <c r="A169" s="31">
        <v>16107</v>
      </c>
      <c r="B169" s="23" t="s">
        <v>1385</v>
      </c>
      <c r="C169" s="23" t="s">
        <v>1447</v>
      </c>
      <c r="D169" s="23" t="s">
        <v>1198</v>
      </c>
      <c r="E169" s="1" t="s">
        <v>1716</v>
      </c>
      <c r="F169" s="24">
        <v>39394</v>
      </c>
    </row>
    <row r="170" spans="1:6" x14ac:dyDescent="0.2">
      <c r="A170" s="31">
        <v>16207</v>
      </c>
      <c r="B170" s="23" t="s">
        <v>1386</v>
      </c>
      <c r="C170" s="23" t="s">
        <v>1447</v>
      </c>
      <c r="D170" s="23" t="s">
        <v>1198</v>
      </c>
      <c r="E170" s="1" t="s">
        <v>1716</v>
      </c>
      <c r="F170" s="24">
        <v>39394</v>
      </c>
    </row>
    <row r="171" spans="1:6" x14ac:dyDescent="0.2">
      <c r="A171" s="31">
        <v>16307</v>
      </c>
      <c r="B171" s="23" t="s">
        <v>1387</v>
      </c>
      <c r="C171" s="23" t="s">
        <v>1139</v>
      </c>
      <c r="D171" s="23" t="s">
        <v>1198</v>
      </c>
      <c r="E171" s="22" t="s">
        <v>831</v>
      </c>
      <c r="F171" s="24">
        <v>39398</v>
      </c>
    </row>
    <row r="172" spans="1:6" x14ac:dyDescent="0.2">
      <c r="A172" s="31">
        <v>16407</v>
      </c>
      <c r="B172" s="23" t="s">
        <v>1388</v>
      </c>
      <c r="C172" s="9" t="s">
        <v>147</v>
      </c>
      <c r="D172" s="23" t="s">
        <v>863</v>
      </c>
      <c r="E172" s="22" t="s">
        <v>1194</v>
      </c>
      <c r="F172" s="24">
        <v>39398</v>
      </c>
    </row>
    <row r="173" spans="1:6" x14ac:dyDescent="0.2">
      <c r="A173" s="31">
        <v>16507</v>
      </c>
      <c r="B173" s="23" t="s">
        <v>1389</v>
      </c>
      <c r="C173" s="22" t="s">
        <v>843</v>
      </c>
      <c r="D173" s="23" t="s">
        <v>863</v>
      </c>
      <c r="E173" s="1" t="s">
        <v>816</v>
      </c>
      <c r="F173" s="24">
        <v>39399</v>
      </c>
    </row>
    <row r="174" spans="1:6" x14ac:dyDescent="0.2">
      <c r="A174" s="31">
        <v>16607</v>
      </c>
      <c r="B174" s="23" t="s">
        <v>1390</v>
      </c>
      <c r="C174" s="82" t="s">
        <v>1460</v>
      </c>
      <c r="D174" s="23" t="s">
        <v>863</v>
      </c>
      <c r="E174" s="22" t="s">
        <v>1194</v>
      </c>
      <c r="F174" s="24">
        <v>39399</v>
      </c>
    </row>
    <row r="175" spans="1:6" x14ac:dyDescent="0.2">
      <c r="A175" s="31">
        <v>16707</v>
      </c>
      <c r="B175" s="23" t="s">
        <v>1391</v>
      </c>
      <c r="C175" s="82" t="s">
        <v>1460</v>
      </c>
      <c r="D175" s="23" t="s">
        <v>862</v>
      </c>
      <c r="E175" s="22" t="s">
        <v>1182</v>
      </c>
      <c r="F175" s="24">
        <v>39408</v>
      </c>
    </row>
    <row r="176" spans="1:6" x14ac:dyDescent="0.2">
      <c r="A176" s="31">
        <v>16807</v>
      </c>
      <c r="B176" s="23" t="s">
        <v>1392</v>
      </c>
      <c r="C176" s="82" t="s">
        <v>1460</v>
      </c>
      <c r="D176" s="23" t="s">
        <v>862</v>
      </c>
      <c r="E176" s="22" t="s">
        <v>1727</v>
      </c>
      <c r="F176" s="24">
        <v>39408</v>
      </c>
    </row>
    <row r="177" spans="1:6" x14ac:dyDescent="0.2">
      <c r="A177" s="31">
        <v>16907</v>
      </c>
      <c r="B177" s="23" t="s">
        <v>1393</v>
      </c>
      <c r="C177" s="78" t="s">
        <v>854</v>
      </c>
      <c r="D177" s="23" t="s">
        <v>1198</v>
      </c>
      <c r="E177" s="22" t="s">
        <v>1183</v>
      </c>
      <c r="F177" s="24">
        <v>39409</v>
      </c>
    </row>
    <row r="178" spans="1:6" x14ac:dyDescent="0.2">
      <c r="A178" s="31">
        <v>17007</v>
      </c>
      <c r="B178" s="23" t="s">
        <v>1394</v>
      </c>
      <c r="C178" s="23" t="s">
        <v>991</v>
      </c>
      <c r="D178" s="23" t="s">
        <v>862</v>
      </c>
      <c r="E178" s="23" t="s">
        <v>1221</v>
      </c>
      <c r="F178" s="24">
        <v>39414</v>
      </c>
    </row>
    <row r="179" spans="1:6" ht="25.5" x14ac:dyDescent="0.2">
      <c r="A179" s="31">
        <v>17107</v>
      </c>
      <c r="B179" s="23" t="s">
        <v>1395</v>
      </c>
      <c r="C179" s="23" t="s">
        <v>1159</v>
      </c>
      <c r="D179" s="23" t="s">
        <v>862</v>
      </c>
      <c r="E179" s="63" t="s">
        <v>877</v>
      </c>
      <c r="F179" s="24">
        <v>39414</v>
      </c>
    </row>
    <row r="180" spans="1:6" x14ac:dyDescent="0.2">
      <c r="A180" s="31">
        <v>17207</v>
      </c>
      <c r="B180" s="23" t="s">
        <v>1396</v>
      </c>
      <c r="C180" s="22" t="s">
        <v>843</v>
      </c>
      <c r="D180" s="23" t="s">
        <v>862</v>
      </c>
      <c r="E180" s="23" t="s">
        <v>1222</v>
      </c>
      <c r="F180" s="24">
        <v>39414</v>
      </c>
    </row>
    <row r="181" spans="1:6" x14ac:dyDescent="0.2">
      <c r="A181" s="31">
        <v>17307</v>
      </c>
      <c r="B181" s="23" t="s">
        <v>1397</v>
      </c>
      <c r="C181" s="23" t="s">
        <v>839</v>
      </c>
      <c r="D181" s="23" t="s">
        <v>862</v>
      </c>
      <c r="E181" s="1" t="s">
        <v>829</v>
      </c>
      <c r="F181" s="24">
        <v>39416</v>
      </c>
    </row>
    <row r="182" spans="1:6" x14ac:dyDescent="0.2">
      <c r="A182" s="31">
        <v>17407</v>
      </c>
      <c r="B182" s="23" t="s">
        <v>1398</v>
      </c>
      <c r="C182" s="23" t="s">
        <v>839</v>
      </c>
      <c r="D182" s="23" t="s">
        <v>862</v>
      </c>
      <c r="E182" s="22" t="s">
        <v>1183</v>
      </c>
      <c r="F182" s="24">
        <v>39416</v>
      </c>
    </row>
    <row r="183" spans="1:6" x14ac:dyDescent="0.2">
      <c r="A183" s="31">
        <v>17507</v>
      </c>
      <c r="B183" s="23" t="s">
        <v>1399</v>
      </c>
      <c r="C183" s="22" t="s">
        <v>1669</v>
      </c>
      <c r="D183" s="23" t="s">
        <v>862</v>
      </c>
      <c r="E183" s="22" t="s">
        <v>1183</v>
      </c>
      <c r="F183" s="24">
        <v>39421</v>
      </c>
    </row>
    <row r="184" spans="1:6" x14ac:dyDescent="0.2">
      <c r="A184" s="31">
        <v>17607</v>
      </c>
      <c r="B184" s="23" t="s">
        <v>1400</v>
      </c>
      <c r="C184" s="24" t="s">
        <v>1437</v>
      </c>
      <c r="D184" s="23" t="s">
        <v>863</v>
      </c>
      <c r="E184" s="23" t="s">
        <v>812</v>
      </c>
      <c r="F184" s="24">
        <v>39421</v>
      </c>
    </row>
    <row r="185" spans="1:6" x14ac:dyDescent="0.2">
      <c r="A185" s="31">
        <v>17707</v>
      </c>
      <c r="B185" s="23" t="s">
        <v>1401</v>
      </c>
      <c r="C185" s="24" t="s">
        <v>1472</v>
      </c>
      <c r="D185" s="23" t="s">
        <v>863</v>
      </c>
      <c r="E185" s="23" t="s">
        <v>812</v>
      </c>
      <c r="F185" s="24">
        <v>39422</v>
      </c>
    </row>
    <row r="186" spans="1:6" x14ac:dyDescent="0.2">
      <c r="A186" s="31">
        <v>17907</v>
      </c>
      <c r="B186" s="23" t="s">
        <v>1403</v>
      </c>
      <c r="C186" s="1" t="s">
        <v>146</v>
      </c>
      <c r="D186" s="23" t="s">
        <v>1026</v>
      </c>
      <c r="E186" s="23" t="s">
        <v>812</v>
      </c>
      <c r="F186" s="24">
        <v>39422</v>
      </c>
    </row>
    <row r="187" spans="1:6" x14ac:dyDescent="0.2">
      <c r="A187" s="31">
        <v>17807</v>
      </c>
      <c r="B187" s="23" t="s">
        <v>1402</v>
      </c>
      <c r="C187" s="1" t="s">
        <v>841</v>
      </c>
      <c r="D187" s="23" t="s">
        <v>1198</v>
      </c>
      <c r="E187" s="22" t="s">
        <v>1183</v>
      </c>
      <c r="F187" s="24">
        <v>39422</v>
      </c>
    </row>
    <row r="188" spans="1:6" x14ac:dyDescent="0.2">
      <c r="A188" s="31">
        <v>18007</v>
      </c>
      <c r="B188" s="23" t="s">
        <v>1404</v>
      </c>
      <c r="C188" s="23" t="s">
        <v>1454</v>
      </c>
      <c r="D188" s="23" t="s">
        <v>863</v>
      </c>
      <c r="E188" s="1" t="s">
        <v>1213</v>
      </c>
      <c r="F188" s="24">
        <v>39423</v>
      </c>
    </row>
    <row r="189" spans="1:6" x14ac:dyDescent="0.2">
      <c r="A189" s="31">
        <v>18107</v>
      </c>
      <c r="B189" s="23" t="s">
        <v>1405</v>
      </c>
      <c r="C189" s="78" t="s">
        <v>2214</v>
      </c>
      <c r="D189" s="23" t="s">
        <v>863</v>
      </c>
      <c r="E189" s="23" t="s">
        <v>812</v>
      </c>
      <c r="F189" s="24">
        <v>39423</v>
      </c>
    </row>
    <row r="190" spans="1:6" x14ac:dyDescent="0.2">
      <c r="A190" s="31">
        <v>18207</v>
      </c>
      <c r="B190" s="23" t="s">
        <v>1406</v>
      </c>
      <c r="C190" s="23" t="s">
        <v>1454</v>
      </c>
      <c r="D190" s="23" t="s">
        <v>863</v>
      </c>
      <c r="E190" s="1" t="s">
        <v>1213</v>
      </c>
      <c r="F190" s="24">
        <v>39426</v>
      </c>
    </row>
    <row r="191" spans="1:6" x14ac:dyDescent="0.2">
      <c r="A191" s="31">
        <v>18307</v>
      </c>
      <c r="B191" s="23" t="s">
        <v>1407</v>
      </c>
      <c r="C191" s="22" t="s">
        <v>1679</v>
      </c>
      <c r="D191" s="23" t="s">
        <v>863</v>
      </c>
      <c r="E191" s="23" t="s">
        <v>1224</v>
      </c>
      <c r="F191" s="24">
        <v>39427</v>
      </c>
    </row>
    <row r="192" spans="1:6" x14ac:dyDescent="0.2">
      <c r="A192" s="31">
        <v>18407</v>
      </c>
      <c r="B192" s="23" t="s">
        <v>1408</v>
      </c>
      <c r="C192" s="22" t="s">
        <v>864</v>
      </c>
      <c r="D192" s="23" t="s">
        <v>863</v>
      </c>
      <c r="E192" s="22" t="s">
        <v>884</v>
      </c>
      <c r="F192" s="24">
        <v>39433</v>
      </c>
    </row>
    <row r="193" spans="1:6" x14ac:dyDescent="0.2">
      <c r="A193" s="31">
        <v>18507</v>
      </c>
      <c r="B193" s="23" t="s">
        <v>1409</v>
      </c>
      <c r="C193" s="22" t="s">
        <v>1679</v>
      </c>
      <c r="D193" s="23" t="s">
        <v>863</v>
      </c>
      <c r="E193" s="63" t="s">
        <v>797</v>
      </c>
      <c r="F193" s="24">
        <v>39433</v>
      </c>
    </row>
    <row r="194" spans="1:6" x14ac:dyDescent="0.2">
      <c r="A194" s="31">
        <v>18607</v>
      </c>
      <c r="B194" s="23" t="s">
        <v>1410</v>
      </c>
      <c r="C194" s="22" t="s">
        <v>864</v>
      </c>
      <c r="D194" s="23" t="s">
        <v>863</v>
      </c>
      <c r="E194" s="22" t="s">
        <v>884</v>
      </c>
      <c r="F194" s="24">
        <v>39433</v>
      </c>
    </row>
    <row r="195" spans="1:6" x14ac:dyDescent="0.2">
      <c r="A195" s="31">
        <v>18707</v>
      </c>
      <c r="B195" s="23" t="s">
        <v>1411</v>
      </c>
      <c r="C195" s="9" t="s">
        <v>147</v>
      </c>
      <c r="D195" s="23" t="s">
        <v>863</v>
      </c>
      <c r="E195" s="22" t="s">
        <v>884</v>
      </c>
      <c r="F195" s="24">
        <v>39433</v>
      </c>
    </row>
    <row r="196" spans="1:6" x14ac:dyDescent="0.2">
      <c r="A196" s="31">
        <v>18807</v>
      </c>
      <c r="B196" s="23" t="s">
        <v>1412</v>
      </c>
      <c r="C196" s="23" t="s">
        <v>1146</v>
      </c>
      <c r="D196" s="23" t="s">
        <v>863</v>
      </c>
      <c r="E196" s="87" t="s">
        <v>805</v>
      </c>
      <c r="F196" s="24">
        <v>39433</v>
      </c>
    </row>
    <row r="197" spans="1:6" x14ac:dyDescent="0.2">
      <c r="A197" s="31">
        <v>18907</v>
      </c>
      <c r="B197" s="23" t="s">
        <v>1413</v>
      </c>
      <c r="C197" s="23" t="s">
        <v>1146</v>
      </c>
      <c r="D197" s="23" t="s">
        <v>863</v>
      </c>
      <c r="E197" s="87" t="s">
        <v>805</v>
      </c>
      <c r="F197" s="24">
        <v>39433</v>
      </c>
    </row>
    <row r="198" spans="1:6" x14ac:dyDescent="0.2">
      <c r="A198" s="31">
        <v>19007</v>
      </c>
      <c r="B198" s="23" t="s">
        <v>1414</v>
      </c>
      <c r="C198" s="22" t="s">
        <v>1663</v>
      </c>
      <c r="D198" s="23" t="s">
        <v>1198</v>
      </c>
      <c r="E198" s="22" t="s">
        <v>1188</v>
      </c>
      <c r="F198" s="24">
        <v>39433</v>
      </c>
    </row>
    <row r="199" spans="1:6" x14ac:dyDescent="0.2">
      <c r="A199" s="31">
        <v>19107</v>
      </c>
      <c r="B199" s="23" t="s">
        <v>1415</v>
      </c>
      <c r="C199" s="23" t="s">
        <v>1474</v>
      </c>
      <c r="D199" s="23" t="s">
        <v>862</v>
      </c>
      <c r="E199" s="22" t="s">
        <v>1734</v>
      </c>
      <c r="F199" s="24">
        <v>39433</v>
      </c>
    </row>
    <row r="200" spans="1:6" x14ac:dyDescent="0.2">
      <c r="A200" s="31">
        <v>19207</v>
      </c>
      <c r="B200" s="23" t="s">
        <v>1416</v>
      </c>
      <c r="C200" s="82" t="s">
        <v>1460</v>
      </c>
      <c r="D200" s="23" t="s">
        <v>862</v>
      </c>
      <c r="E200" s="23" t="s">
        <v>795</v>
      </c>
      <c r="F200" s="24">
        <v>39433</v>
      </c>
    </row>
    <row r="201" spans="1:6" x14ac:dyDescent="0.2">
      <c r="A201" s="31">
        <v>19307</v>
      </c>
      <c r="B201" s="23" t="s">
        <v>1417</v>
      </c>
      <c r="C201" s="23" t="s">
        <v>1179</v>
      </c>
      <c r="D201" s="23" t="s">
        <v>863</v>
      </c>
      <c r="E201" s="1" t="s">
        <v>878</v>
      </c>
      <c r="F201" s="24">
        <v>39436</v>
      </c>
    </row>
    <row r="202" spans="1:6" x14ac:dyDescent="0.2">
      <c r="A202" s="31">
        <v>19407</v>
      </c>
      <c r="B202" s="23" t="s">
        <v>1418</v>
      </c>
      <c r="C202" s="1" t="s">
        <v>840</v>
      </c>
      <c r="D202" s="23" t="s">
        <v>863</v>
      </c>
      <c r="E202" s="63" t="s">
        <v>797</v>
      </c>
      <c r="F202" s="24">
        <v>39436</v>
      </c>
    </row>
    <row r="203" spans="1:6" x14ac:dyDescent="0.2">
      <c r="A203" s="31">
        <v>19507</v>
      </c>
      <c r="B203" s="23" t="s">
        <v>1419</v>
      </c>
      <c r="C203" s="24" t="s">
        <v>1475</v>
      </c>
      <c r="D203" s="23" t="s">
        <v>863</v>
      </c>
      <c r="E203" s="22" t="s">
        <v>1721</v>
      </c>
      <c r="F203" s="24">
        <v>39436</v>
      </c>
    </row>
    <row r="204" spans="1:6" x14ac:dyDescent="0.2">
      <c r="A204" s="31">
        <v>19607</v>
      </c>
      <c r="B204" s="23" t="s">
        <v>1420</v>
      </c>
      <c r="C204" s="22" t="s">
        <v>1680</v>
      </c>
      <c r="D204" s="23" t="s">
        <v>863</v>
      </c>
      <c r="E204" s="23" t="s">
        <v>812</v>
      </c>
      <c r="F204" s="24">
        <v>39436</v>
      </c>
    </row>
    <row r="205" spans="1:6" x14ac:dyDescent="0.2">
      <c r="A205" s="31">
        <v>19707</v>
      </c>
      <c r="B205" s="23" t="s">
        <v>1421</v>
      </c>
      <c r="C205" s="22" t="s">
        <v>1672</v>
      </c>
      <c r="D205" s="23" t="s">
        <v>1198</v>
      </c>
      <c r="E205" s="22" t="s">
        <v>1188</v>
      </c>
      <c r="F205" s="24">
        <v>39436</v>
      </c>
    </row>
    <row r="206" spans="1:6" x14ac:dyDescent="0.2">
      <c r="A206" s="31">
        <v>19807</v>
      </c>
      <c r="B206" s="23" t="s">
        <v>1422</v>
      </c>
      <c r="C206" s="82" t="s">
        <v>1676</v>
      </c>
      <c r="D206" s="23" t="s">
        <v>862</v>
      </c>
      <c r="E206" s="22" t="s">
        <v>1194</v>
      </c>
      <c r="F206" s="24">
        <v>39436</v>
      </c>
    </row>
    <row r="207" spans="1:6" x14ac:dyDescent="0.2">
      <c r="A207" s="31">
        <v>19907</v>
      </c>
      <c r="B207" s="23" t="s">
        <v>1423</v>
      </c>
      <c r="C207" s="23" t="s">
        <v>1007</v>
      </c>
      <c r="D207" s="23" t="s">
        <v>863</v>
      </c>
      <c r="E207" s="23" t="s">
        <v>1225</v>
      </c>
      <c r="F207" s="24">
        <v>39436</v>
      </c>
    </row>
    <row r="208" spans="1:6" x14ac:dyDescent="0.2">
      <c r="A208" s="31">
        <v>20007</v>
      </c>
      <c r="B208" s="23" t="s">
        <v>1424</v>
      </c>
      <c r="C208" s="23" t="s">
        <v>991</v>
      </c>
      <c r="D208" s="23" t="s">
        <v>863</v>
      </c>
      <c r="E208" s="63" t="s">
        <v>877</v>
      </c>
      <c r="F208" s="24">
        <v>39437</v>
      </c>
    </row>
    <row r="209" spans="1:6" x14ac:dyDescent="0.2">
      <c r="A209" s="31">
        <v>20107</v>
      </c>
      <c r="B209" s="23" t="s">
        <v>1425</v>
      </c>
      <c r="C209" s="23" t="s">
        <v>1139</v>
      </c>
      <c r="D209" s="23" t="s">
        <v>863</v>
      </c>
      <c r="E209" s="87" t="s">
        <v>1722</v>
      </c>
      <c r="F209" s="24">
        <v>39437</v>
      </c>
    </row>
    <row r="210" spans="1:6" x14ac:dyDescent="0.2">
      <c r="A210" s="31">
        <v>20207</v>
      </c>
      <c r="B210" s="23" t="s">
        <v>1426</v>
      </c>
      <c r="C210" s="22" t="s">
        <v>1669</v>
      </c>
      <c r="D210" s="23" t="s">
        <v>1198</v>
      </c>
      <c r="E210" s="63" t="s">
        <v>877</v>
      </c>
      <c r="F210" s="24">
        <v>39440</v>
      </c>
    </row>
    <row r="211" spans="1:6" x14ac:dyDescent="0.2">
      <c r="A211" s="31">
        <v>20307</v>
      </c>
      <c r="B211" s="23" t="s">
        <v>1427</v>
      </c>
      <c r="C211" s="23" t="s">
        <v>991</v>
      </c>
      <c r="D211" s="23" t="s">
        <v>863</v>
      </c>
      <c r="E211" s="63" t="s">
        <v>877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28" workbookViewId="0">
      <selection activeCell="D77" sqref="D77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263" t="s">
        <v>833</v>
      </c>
      <c r="C1" s="263"/>
      <c r="D1" s="263"/>
      <c r="E1" s="263"/>
      <c r="F1" s="10"/>
      <c r="G1" s="10"/>
      <c r="H1" s="5"/>
    </row>
    <row r="2" spans="1:9" ht="15" x14ac:dyDescent="0.25">
      <c r="B2" s="263" t="s">
        <v>834</v>
      </c>
      <c r="C2" s="263"/>
      <c r="D2" s="263"/>
      <c r="E2" s="263"/>
      <c r="F2" s="10"/>
      <c r="G2" s="10"/>
      <c r="H2" s="6"/>
    </row>
    <row r="3" spans="1:9" ht="15" x14ac:dyDescent="0.25">
      <c r="B3" s="263" t="s">
        <v>835</v>
      </c>
      <c r="C3" s="263"/>
      <c r="D3" s="263"/>
      <c r="E3" s="263"/>
      <c r="F3" s="10"/>
      <c r="G3" s="10"/>
      <c r="H3" s="7"/>
    </row>
    <row r="4" spans="1:9" x14ac:dyDescent="0.2">
      <c r="B4" s="263" t="s">
        <v>2495</v>
      </c>
      <c r="C4" s="263"/>
      <c r="D4" s="263"/>
      <c r="E4" s="263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4" t="s">
        <v>1027</v>
      </c>
      <c r="B6" s="27" t="s">
        <v>1028</v>
      </c>
      <c r="C6" s="27" t="s">
        <v>1029</v>
      </c>
      <c r="D6" s="296" t="s">
        <v>1030</v>
      </c>
      <c r="E6" s="296"/>
      <c r="F6" s="297"/>
    </row>
    <row r="7" spans="1:9" ht="13.5" thickBot="1" x14ac:dyDescent="0.25">
      <c r="A7" s="295"/>
      <c r="B7" s="298" t="s">
        <v>1204</v>
      </c>
      <c r="C7" s="296"/>
      <c r="D7" s="296"/>
      <c r="E7" s="27" t="s">
        <v>1199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106</v>
      </c>
      <c r="B9" s="23" t="s">
        <v>1031</v>
      </c>
      <c r="C9" s="23" t="s">
        <v>1137</v>
      </c>
      <c r="D9" s="23" t="s">
        <v>1026</v>
      </c>
      <c r="E9" s="22" t="s">
        <v>1728</v>
      </c>
      <c r="F9" s="24">
        <v>38728</v>
      </c>
    </row>
    <row r="10" spans="1:9" ht="13.5" thickBot="1" x14ac:dyDescent="0.25">
      <c r="A10" s="31">
        <v>206</v>
      </c>
      <c r="B10" s="23" t="s">
        <v>1032</v>
      </c>
      <c r="C10" s="23" t="s">
        <v>1137</v>
      </c>
      <c r="D10" s="23" t="s">
        <v>863</v>
      </c>
      <c r="E10" s="22" t="s">
        <v>1728</v>
      </c>
      <c r="F10" s="24">
        <v>38728</v>
      </c>
    </row>
    <row r="11" spans="1:9" x14ac:dyDescent="0.2">
      <c r="A11" s="31">
        <v>306</v>
      </c>
      <c r="B11" s="23" t="s">
        <v>1033</v>
      </c>
      <c r="C11" s="23" t="s">
        <v>843</v>
      </c>
      <c r="D11" s="23" t="s">
        <v>862</v>
      </c>
      <c r="E11" s="22" t="s">
        <v>831</v>
      </c>
      <c r="F11" s="24">
        <v>38730</v>
      </c>
      <c r="H11" s="34" t="s">
        <v>1203</v>
      </c>
      <c r="I11" s="15">
        <f>COUNTIF($D$9:$D$5003,"PTE")</f>
        <v>12</v>
      </c>
    </row>
    <row r="12" spans="1:9" x14ac:dyDescent="0.2">
      <c r="A12" s="31">
        <v>406</v>
      </c>
      <c r="B12" s="23" t="s">
        <v>1034</v>
      </c>
      <c r="C12" s="78" t="s">
        <v>2218</v>
      </c>
      <c r="D12" s="23" t="s">
        <v>863</v>
      </c>
      <c r="E12" s="23" t="s">
        <v>812</v>
      </c>
      <c r="F12" s="24">
        <v>38741</v>
      </c>
      <c r="H12" s="33" t="s">
        <v>1202</v>
      </c>
      <c r="I12" s="17">
        <f>COUNTIF($D$9:$D$5003,"PT")</f>
        <v>25</v>
      </c>
    </row>
    <row r="13" spans="1:9" x14ac:dyDescent="0.2">
      <c r="A13" s="31">
        <v>506</v>
      </c>
      <c r="B13" s="23" t="s">
        <v>1035</v>
      </c>
      <c r="C13" s="98" t="s">
        <v>1138</v>
      </c>
      <c r="D13" s="24" t="s">
        <v>863</v>
      </c>
      <c r="E13" s="22" t="s">
        <v>1182</v>
      </c>
      <c r="F13" s="24">
        <v>38744</v>
      </c>
      <c r="H13" s="33" t="s">
        <v>1201</v>
      </c>
      <c r="I13" s="17">
        <f>COUNTIF($D$9:$D$5003,"PF")</f>
        <v>66</v>
      </c>
    </row>
    <row r="14" spans="1:9" x14ac:dyDescent="0.2">
      <c r="A14" s="31">
        <v>606</v>
      </c>
      <c r="B14" s="23" t="s">
        <v>911</v>
      </c>
      <c r="C14" s="23" t="s">
        <v>1139</v>
      </c>
      <c r="D14" s="23" t="s">
        <v>1026</v>
      </c>
      <c r="E14" s="22" t="s">
        <v>1182</v>
      </c>
      <c r="F14" s="24">
        <v>38744</v>
      </c>
      <c r="H14" s="33" t="s">
        <v>1200</v>
      </c>
      <c r="I14" s="17">
        <f>COUNTIF($D$9:$D$5003,"PF/PTE")</f>
        <v>6</v>
      </c>
    </row>
    <row r="15" spans="1:9" ht="13.5" thickBot="1" x14ac:dyDescent="0.25">
      <c r="A15" s="31">
        <v>706</v>
      </c>
      <c r="B15" s="23" t="s">
        <v>1036</v>
      </c>
      <c r="C15" s="78" t="s">
        <v>2218</v>
      </c>
      <c r="D15" s="23" t="s">
        <v>863</v>
      </c>
      <c r="E15" s="22" t="s">
        <v>1721</v>
      </c>
      <c r="F15" s="24">
        <v>38757</v>
      </c>
      <c r="H15" s="32" t="s">
        <v>1199</v>
      </c>
      <c r="I15" s="19">
        <f>COUNTIF($D$9:$D$5003,"Pré-Mistura")</f>
        <v>1</v>
      </c>
    </row>
    <row r="16" spans="1:9" ht="13.5" thickBot="1" x14ac:dyDescent="0.25">
      <c r="A16" s="31">
        <v>806</v>
      </c>
      <c r="B16" s="23" t="s">
        <v>1037</v>
      </c>
      <c r="C16" s="23" t="s">
        <v>1139</v>
      </c>
      <c r="D16" s="23" t="s">
        <v>863</v>
      </c>
      <c r="E16" s="22" t="s">
        <v>1182</v>
      </c>
      <c r="F16" s="24">
        <v>38763</v>
      </c>
    </row>
    <row r="17" spans="1:9" ht="13.5" thickBot="1" x14ac:dyDescent="0.25">
      <c r="A17" s="31">
        <v>906</v>
      </c>
      <c r="B17" s="23" t="s">
        <v>1038</v>
      </c>
      <c r="C17" s="23" t="s">
        <v>1140</v>
      </c>
      <c r="D17" s="23" t="s">
        <v>1026</v>
      </c>
      <c r="E17" s="22" t="s">
        <v>803</v>
      </c>
      <c r="F17" s="24">
        <v>38770</v>
      </c>
      <c r="H17" s="35" t="s">
        <v>1205</v>
      </c>
      <c r="I17" s="36">
        <f>SUM(I11:I15)</f>
        <v>110</v>
      </c>
    </row>
    <row r="18" spans="1:9" x14ac:dyDescent="0.2">
      <c r="A18" s="31">
        <v>1006</v>
      </c>
      <c r="B18" s="23" t="s">
        <v>1039</v>
      </c>
      <c r="C18" s="23" t="s">
        <v>1141</v>
      </c>
      <c r="D18" s="23" t="s">
        <v>1026</v>
      </c>
      <c r="E18" s="1" t="s">
        <v>878</v>
      </c>
      <c r="F18" s="24">
        <v>38772</v>
      </c>
    </row>
    <row r="19" spans="1:9" x14ac:dyDescent="0.2">
      <c r="A19" s="31">
        <v>1106</v>
      </c>
      <c r="B19" s="23" t="s">
        <v>1040</v>
      </c>
      <c r="C19" s="22" t="s">
        <v>1663</v>
      </c>
      <c r="D19" s="23" t="s">
        <v>863</v>
      </c>
      <c r="E19" s="25" t="s">
        <v>892</v>
      </c>
      <c r="F19" s="24">
        <v>38772</v>
      </c>
    </row>
    <row r="20" spans="1:9" x14ac:dyDescent="0.2">
      <c r="A20" s="31">
        <v>1206</v>
      </c>
      <c r="B20" s="23" t="s">
        <v>1041</v>
      </c>
      <c r="C20" s="23" t="s">
        <v>1143</v>
      </c>
      <c r="D20" s="23" t="s">
        <v>863</v>
      </c>
      <c r="E20" s="1" t="s">
        <v>878</v>
      </c>
      <c r="F20" s="24">
        <v>38779</v>
      </c>
    </row>
    <row r="21" spans="1:9" x14ac:dyDescent="0.2">
      <c r="A21" s="31">
        <v>1306</v>
      </c>
      <c r="B21" s="23" t="s">
        <v>1042</v>
      </c>
      <c r="C21" s="23" t="s">
        <v>1144</v>
      </c>
      <c r="D21" s="23" t="s">
        <v>1026</v>
      </c>
      <c r="E21" s="22" t="s">
        <v>803</v>
      </c>
      <c r="F21" s="24">
        <v>38791</v>
      </c>
    </row>
    <row r="22" spans="1:9" x14ac:dyDescent="0.2">
      <c r="A22" s="31">
        <v>1406</v>
      </c>
      <c r="B22" s="23" t="s">
        <v>1043</v>
      </c>
      <c r="C22" s="23" t="s">
        <v>1145</v>
      </c>
      <c r="D22" s="23" t="s">
        <v>1026</v>
      </c>
      <c r="E22" s="87" t="s">
        <v>1722</v>
      </c>
      <c r="F22" s="24">
        <v>38792</v>
      </c>
    </row>
    <row r="23" spans="1:9" x14ac:dyDescent="0.2">
      <c r="A23" s="31">
        <v>1506</v>
      </c>
      <c r="B23" s="23" t="s">
        <v>1044</v>
      </c>
      <c r="C23" s="23" t="s">
        <v>1145</v>
      </c>
      <c r="D23" s="23" t="s">
        <v>863</v>
      </c>
      <c r="E23" s="87" t="s">
        <v>1722</v>
      </c>
      <c r="F23" s="24">
        <v>38792</v>
      </c>
    </row>
    <row r="24" spans="1:9" x14ac:dyDescent="0.2">
      <c r="A24" s="31">
        <v>1606</v>
      </c>
      <c r="B24" s="23" t="s">
        <v>1045</v>
      </c>
      <c r="C24" s="78" t="s">
        <v>2234</v>
      </c>
      <c r="D24" s="23" t="s">
        <v>863</v>
      </c>
      <c r="E24" s="22" t="s">
        <v>1728</v>
      </c>
      <c r="F24" s="24">
        <v>38798</v>
      </c>
    </row>
    <row r="25" spans="1:9" x14ac:dyDescent="0.2">
      <c r="A25" s="31">
        <v>1706</v>
      </c>
      <c r="B25" s="23" t="s">
        <v>1046</v>
      </c>
      <c r="C25" s="23" t="s">
        <v>1144</v>
      </c>
      <c r="D25" s="23" t="s">
        <v>863</v>
      </c>
      <c r="E25" s="22" t="s">
        <v>803</v>
      </c>
      <c r="F25" s="24">
        <v>38800</v>
      </c>
    </row>
    <row r="26" spans="1:9" x14ac:dyDescent="0.2">
      <c r="A26" s="31">
        <v>1806</v>
      </c>
      <c r="B26" s="23" t="s">
        <v>1047</v>
      </c>
      <c r="C26" s="23" t="s">
        <v>1146</v>
      </c>
      <c r="D26" s="23" t="s">
        <v>863</v>
      </c>
      <c r="E26" s="87" t="s">
        <v>805</v>
      </c>
      <c r="F26" s="24">
        <v>38805</v>
      </c>
    </row>
    <row r="27" spans="1:9" x14ac:dyDescent="0.2">
      <c r="A27" s="31">
        <v>1906</v>
      </c>
      <c r="B27" s="23" t="s">
        <v>1048</v>
      </c>
      <c r="C27" s="98" t="s">
        <v>1138</v>
      </c>
      <c r="D27" s="23" t="s">
        <v>863</v>
      </c>
      <c r="E27" s="63" t="s">
        <v>877</v>
      </c>
      <c r="F27" s="24">
        <v>38806</v>
      </c>
    </row>
    <row r="28" spans="1:9" x14ac:dyDescent="0.2">
      <c r="A28" s="31">
        <v>2006</v>
      </c>
      <c r="B28" s="78" t="s">
        <v>1892</v>
      </c>
      <c r="C28" s="23" t="s">
        <v>1147</v>
      </c>
      <c r="D28" s="23" t="s">
        <v>863</v>
      </c>
      <c r="E28" s="22" t="s">
        <v>1721</v>
      </c>
      <c r="F28" s="24">
        <v>38810</v>
      </c>
    </row>
    <row r="29" spans="1:9" x14ac:dyDescent="0.2">
      <c r="A29" s="31">
        <v>2106</v>
      </c>
      <c r="B29" s="23" t="s">
        <v>1049</v>
      </c>
      <c r="C29" s="23" t="s">
        <v>1148</v>
      </c>
      <c r="D29" s="23" t="s">
        <v>1026</v>
      </c>
      <c r="E29" s="22" t="s">
        <v>884</v>
      </c>
      <c r="F29" s="24">
        <v>38820</v>
      </c>
    </row>
    <row r="30" spans="1:9" x14ac:dyDescent="0.2">
      <c r="A30" s="31">
        <v>2206</v>
      </c>
      <c r="B30" s="23" t="s">
        <v>1050</v>
      </c>
      <c r="C30" s="22" t="s">
        <v>1669</v>
      </c>
      <c r="D30" s="23" t="s">
        <v>1026</v>
      </c>
      <c r="E30" s="22" t="s">
        <v>1183</v>
      </c>
      <c r="F30" s="24">
        <v>38824</v>
      </c>
    </row>
    <row r="31" spans="1:9" ht="25.5" x14ac:dyDescent="0.2">
      <c r="A31" s="31">
        <v>2306</v>
      </c>
      <c r="B31" s="23" t="s">
        <v>1051</v>
      </c>
      <c r="C31" s="22" t="s">
        <v>843</v>
      </c>
      <c r="D31" s="23" t="s">
        <v>862</v>
      </c>
      <c r="E31" s="63" t="s">
        <v>877</v>
      </c>
      <c r="F31" s="24">
        <v>38826</v>
      </c>
    </row>
    <row r="32" spans="1:9" x14ac:dyDescent="0.2">
      <c r="A32" s="31">
        <v>2406</v>
      </c>
      <c r="B32" s="23" t="s">
        <v>1052</v>
      </c>
      <c r="C32" s="23" t="s">
        <v>1149</v>
      </c>
      <c r="D32" s="23" t="s">
        <v>1026</v>
      </c>
      <c r="E32" s="1" t="s">
        <v>1723</v>
      </c>
      <c r="F32" s="24">
        <v>38840</v>
      </c>
    </row>
    <row r="33" spans="1:6" x14ac:dyDescent="0.2">
      <c r="A33" s="31">
        <v>2506</v>
      </c>
      <c r="B33" s="23" t="s">
        <v>1053</v>
      </c>
      <c r="C33" s="78" t="s">
        <v>2223</v>
      </c>
      <c r="D33" s="23" t="s">
        <v>863</v>
      </c>
      <c r="E33" s="22" t="s">
        <v>803</v>
      </c>
      <c r="F33" s="24">
        <v>38840</v>
      </c>
    </row>
    <row r="34" spans="1:6" x14ac:dyDescent="0.2">
      <c r="A34" s="31">
        <v>2606</v>
      </c>
      <c r="B34" s="23" t="s">
        <v>1054</v>
      </c>
      <c r="C34" s="22" t="s">
        <v>1669</v>
      </c>
      <c r="D34" s="23" t="s">
        <v>863</v>
      </c>
      <c r="E34" s="22" t="s">
        <v>1183</v>
      </c>
      <c r="F34" s="24">
        <v>38849</v>
      </c>
    </row>
    <row r="35" spans="1:6" x14ac:dyDescent="0.2">
      <c r="A35" s="31">
        <v>2706</v>
      </c>
      <c r="B35" s="23" t="s">
        <v>1055</v>
      </c>
      <c r="C35" s="23" t="s">
        <v>1150</v>
      </c>
      <c r="D35" s="23" t="s">
        <v>863</v>
      </c>
      <c r="E35" s="63" t="s">
        <v>877</v>
      </c>
      <c r="F35" s="24">
        <v>38867</v>
      </c>
    </row>
    <row r="36" spans="1:6" ht="25.5" x14ac:dyDescent="0.2">
      <c r="A36" s="31">
        <v>2806</v>
      </c>
      <c r="B36" s="23" t="s">
        <v>1056</v>
      </c>
      <c r="C36" s="23" t="s">
        <v>1151</v>
      </c>
      <c r="D36" s="23" t="s">
        <v>1199</v>
      </c>
      <c r="E36" s="23" t="s">
        <v>795</v>
      </c>
      <c r="F36" s="24">
        <v>38867</v>
      </c>
    </row>
    <row r="37" spans="1:6" x14ac:dyDescent="0.2">
      <c r="A37" s="31">
        <v>2906</v>
      </c>
      <c r="B37" s="23" t="s">
        <v>1057</v>
      </c>
      <c r="C37" s="23" t="s">
        <v>1152</v>
      </c>
      <c r="D37" s="23" t="s">
        <v>1026</v>
      </c>
      <c r="E37" s="23" t="s">
        <v>1184</v>
      </c>
      <c r="F37" s="24">
        <v>38867</v>
      </c>
    </row>
    <row r="38" spans="1:6" x14ac:dyDescent="0.2">
      <c r="A38" s="31">
        <v>3006</v>
      </c>
      <c r="B38" s="23" t="s">
        <v>1058</v>
      </c>
      <c r="C38" s="23" t="s">
        <v>1153</v>
      </c>
      <c r="D38" s="23" t="s">
        <v>1026</v>
      </c>
      <c r="E38" s="23" t="s">
        <v>1184</v>
      </c>
      <c r="F38" s="24">
        <v>38867</v>
      </c>
    </row>
    <row r="39" spans="1:6" x14ac:dyDescent="0.2">
      <c r="A39" s="31">
        <v>3206</v>
      </c>
      <c r="B39" s="23" t="s">
        <v>1060</v>
      </c>
      <c r="C39" s="98" t="s">
        <v>1138</v>
      </c>
      <c r="D39" s="23" t="s">
        <v>863</v>
      </c>
      <c r="E39" s="63" t="s">
        <v>877</v>
      </c>
      <c r="F39" s="24">
        <v>38874</v>
      </c>
    </row>
    <row r="40" spans="1:6" x14ac:dyDescent="0.2">
      <c r="A40" s="31">
        <v>3306</v>
      </c>
      <c r="B40" s="23" t="s">
        <v>1061</v>
      </c>
      <c r="C40" s="23" t="s">
        <v>1149</v>
      </c>
      <c r="D40" s="23" t="s">
        <v>863</v>
      </c>
      <c r="E40" s="1" t="s">
        <v>1723</v>
      </c>
      <c r="F40" s="24">
        <v>38887</v>
      </c>
    </row>
    <row r="41" spans="1:6" x14ac:dyDescent="0.2">
      <c r="A41" s="31">
        <v>3406</v>
      </c>
      <c r="B41" s="23" t="s">
        <v>1062</v>
      </c>
      <c r="C41" s="22" t="s">
        <v>843</v>
      </c>
      <c r="D41" s="23" t="s">
        <v>1198</v>
      </c>
      <c r="E41" s="22" t="s">
        <v>831</v>
      </c>
      <c r="F41" s="24">
        <v>38888</v>
      </c>
    </row>
    <row r="42" spans="1:6" x14ac:dyDescent="0.2">
      <c r="A42" s="31">
        <v>3506</v>
      </c>
      <c r="B42" s="23" t="s">
        <v>1063</v>
      </c>
      <c r="C42" s="23" t="s">
        <v>1154</v>
      </c>
      <c r="D42" s="23" t="s">
        <v>863</v>
      </c>
      <c r="E42" s="65" t="s">
        <v>178</v>
      </c>
      <c r="F42" s="24">
        <v>38897</v>
      </c>
    </row>
    <row r="43" spans="1:6" x14ac:dyDescent="0.2">
      <c r="A43" s="31">
        <v>3606</v>
      </c>
      <c r="B43" s="23" t="s">
        <v>1064</v>
      </c>
      <c r="C43" s="23" t="s">
        <v>1155</v>
      </c>
      <c r="D43" s="23" t="s">
        <v>863</v>
      </c>
      <c r="E43" s="25" t="s">
        <v>892</v>
      </c>
      <c r="F43" s="24">
        <v>38902</v>
      </c>
    </row>
    <row r="44" spans="1:6" x14ac:dyDescent="0.2">
      <c r="A44" s="31">
        <v>3706</v>
      </c>
      <c r="B44" s="23" t="s">
        <v>1065</v>
      </c>
      <c r="C44" s="78" t="s">
        <v>854</v>
      </c>
      <c r="D44" s="23" t="s">
        <v>1026</v>
      </c>
      <c r="E44" s="1" t="s">
        <v>827</v>
      </c>
      <c r="F44" s="24">
        <v>38902</v>
      </c>
    </row>
    <row r="45" spans="1:6" x14ac:dyDescent="0.2">
      <c r="A45" s="31">
        <v>3806</v>
      </c>
      <c r="B45" s="23" t="s">
        <v>1066</v>
      </c>
      <c r="C45" s="82" t="s">
        <v>1460</v>
      </c>
      <c r="D45" s="23" t="s">
        <v>863</v>
      </c>
      <c r="E45" s="22" t="s">
        <v>1182</v>
      </c>
      <c r="F45" s="24">
        <v>38911</v>
      </c>
    </row>
    <row r="46" spans="1:6" x14ac:dyDescent="0.2">
      <c r="A46" s="31">
        <v>3906</v>
      </c>
      <c r="B46" s="23" t="s">
        <v>1067</v>
      </c>
      <c r="C46" s="23" t="s">
        <v>1157</v>
      </c>
      <c r="D46" s="23" t="s">
        <v>863</v>
      </c>
      <c r="E46" s="23" t="s">
        <v>874</v>
      </c>
      <c r="F46" s="24">
        <v>38911</v>
      </c>
    </row>
    <row r="47" spans="1:6" x14ac:dyDescent="0.2">
      <c r="A47" s="31">
        <v>4006</v>
      </c>
      <c r="B47" s="23" t="s">
        <v>1068</v>
      </c>
      <c r="C47" s="23" t="s">
        <v>636</v>
      </c>
      <c r="D47" s="23" t="s">
        <v>863</v>
      </c>
      <c r="E47" s="23" t="s">
        <v>812</v>
      </c>
      <c r="F47" s="24">
        <v>38912</v>
      </c>
    </row>
    <row r="48" spans="1:6" x14ac:dyDescent="0.2">
      <c r="A48" s="31">
        <v>4106</v>
      </c>
      <c r="B48" s="23" t="s">
        <v>1069</v>
      </c>
      <c r="C48" s="78" t="s">
        <v>2237</v>
      </c>
      <c r="D48" s="23" t="s">
        <v>863</v>
      </c>
      <c r="E48" s="87" t="s">
        <v>1722</v>
      </c>
      <c r="F48" s="24">
        <v>38915</v>
      </c>
    </row>
    <row r="49" spans="1:6" x14ac:dyDescent="0.2">
      <c r="A49" s="31">
        <v>4206</v>
      </c>
      <c r="B49" s="23" t="s">
        <v>1070</v>
      </c>
      <c r="C49" s="22" t="s">
        <v>1669</v>
      </c>
      <c r="D49" s="23" t="s">
        <v>862</v>
      </c>
      <c r="E49" s="1" t="s">
        <v>1716</v>
      </c>
      <c r="F49" s="24">
        <v>38915</v>
      </c>
    </row>
    <row r="50" spans="1:6" x14ac:dyDescent="0.2">
      <c r="A50" s="31">
        <v>4306</v>
      </c>
      <c r="B50" s="23" t="s">
        <v>1071</v>
      </c>
      <c r="C50" s="78" t="s">
        <v>2245</v>
      </c>
      <c r="D50" s="23" t="s">
        <v>862</v>
      </c>
      <c r="E50" s="1" t="s">
        <v>1716</v>
      </c>
      <c r="F50" s="24">
        <v>38915</v>
      </c>
    </row>
    <row r="51" spans="1:6" x14ac:dyDescent="0.2">
      <c r="A51" s="31">
        <v>4406</v>
      </c>
      <c r="B51" s="23" t="s">
        <v>1072</v>
      </c>
      <c r="C51" s="22" t="s">
        <v>1666</v>
      </c>
      <c r="D51" s="23" t="s">
        <v>863</v>
      </c>
      <c r="E51" s="1" t="s">
        <v>878</v>
      </c>
      <c r="F51" s="24">
        <v>38915</v>
      </c>
    </row>
    <row r="52" spans="1:6" x14ac:dyDescent="0.2">
      <c r="A52" s="31">
        <v>4506</v>
      </c>
      <c r="B52" s="23" t="s">
        <v>1073</v>
      </c>
      <c r="C52" s="1" t="s">
        <v>599</v>
      </c>
      <c r="D52" s="23" t="s">
        <v>1026</v>
      </c>
      <c r="E52" s="87" t="s">
        <v>1722</v>
      </c>
      <c r="F52" s="24">
        <v>38922</v>
      </c>
    </row>
    <row r="53" spans="1:6" x14ac:dyDescent="0.2">
      <c r="A53" s="31">
        <v>4605</v>
      </c>
      <c r="B53" s="23" t="s">
        <v>1074</v>
      </c>
      <c r="C53" s="23" t="s">
        <v>1159</v>
      </c>
      <c r="D53" s="23" t="s">
        <v>1026</v>
      </c>
      <c r="E53" s="25" t="s">
        <v>886</v>
      </c>
      <c r="F53" s="24">
        <v>38930</v>
      </c>
    </row>
    <row r="54" spans="1:6" x14ac:dyDescent="0.2">
      <c r="A54" s="31">
        <v>4705</v>
      </c>
      <c r="B54" s="23" t="s">
        <v>1075</v>
      </c>
      <c r="C54" s="23" t="s">
        <v>1159</v>
      </c>
      <c r="D54" s="23" t="s">
        <v>1026</v>
      </c>
      <c r="E54" s="22" t="s">
        <v>1721</v>
      </c>
      <c r="F54" s="24">
        <v>38930</v>
      </c>
    </row>
    <row r="55" spans="1:6" x14ac:dyDescent="0.2">
      <c r="A55" s="31">
        <v>4806</v>
      </c>
      <c r="B55" s="23" t="s">
        <v>1076</v>
      </c>
      <c r="C55" s="23" t="s">
        <v>1160</v>
      </c>
      <c r="D55" s="23" t="s">
        <v>1026</v>
      </c>
      <c r="E55" s="22" t="s">
        <v>1721</v>
      </c>
      <c r="F55" s="24">
        <v>38930</v>
      </c>
    </row>
    <row r="56" spans="1:6" ht="25.5" x14ac:dyDescent="0.2">
      <c r="A56" s="31">
        <v>4906</v>
      </c>
      <c r="B56" s="23" t="s">
        <v>1077</v>
      </c>
      <c r="C56" s="23" t="s">
        <v>1161</v>
      </c>
      <c r="D56" s="23" t="s">
        <v>863</v>
      </c>
      <c r="E56" s="23" t="s">
        <v>874</v>
      </c>
      <c r="F56" s="24">
        <v>38932</v>
      </c>
    </row>
    <row r="57" spans="1:6" x14ac:dyDescent="0.2">
      <c r="A57" s="31">
        <v>5006</v>
      </c>
      <c r="B57" s="23" t="s">
        <v>1078</v>
      </c>
      <c r="C57" s="63" t="s">
        <v>195</v>
      </c>
      <c r="D57" s="23" t="s">
        <v>1198</v>
      </c>
      <c r="E57" s="1" t="s">
        <v>827</v>
      </c>
      <c r="F57" s="24">
        <v>38933</v>
      </c>
    </row>
    <row r="58" spans="1:6" x14ac:dyDescent="0.2">
      <c r="A58" s="31">
        <v>5106</v>
      </c>
      <c r="B58" s="23" t="s">
        <v>1079</v>
      </c>
      <c r="C58" s="23" t="s">
        <v>982</v>
      </c>
      <c r="D58" s="23" t="s">
        <v>862</v>
      </c>
      <c r="E58" s="22" t="s">
        <v>1188</v>
      </c>
      <c r="F58" s="24">
        <v>38938</v>
      </c>
    </row>
    <row r="59" spans="1:6" x14ac:dyDescent="0.2">
      <c r="A59" s="31">
        <v>5206</v>
      </c>
      <c r="B59" s="23" t="s">
        <v>1080</v>
      </c>
      <c r="C59" s="22" t="s">
        <v>1669</v>
      </c>
      <c r="D59" s="23" t="s">
        <v>862</v>
      </c>
      <c r="E59" s="22" t="s">
        <v>831</v>
      </c>
      <c r="F59" s="24">
        <v>38938</v>
      </c>
    </row>
    <row r="60" spans="1:6" ht="25.5" x14ac:dyDescent="0.2">
      <c r="A60" s="31">
        <v>5306</v>
      </c>
      <c r="B60" s="23" t="s">
        <v>1081</v>
      </c>
      <c r="C60" s="23" t="s">
        <v>1162</v>
      </c>
      <c r="D60" s="23" t="s">
        <v>863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1082</v>
      </c>
      <c r="C61" s="23" t="s">
        <v>1162</v>
      </c>
      <c r="D61" s="23" t="s">
        <v>863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1083</v>
      </c>
      <c r="C62" s="23" t="s">
        <v>1162</v>
      </c>
      <c r="D62" s="23" t="s">
        <v>863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1084</v>
      </c>
      <c r="C63" s="23" t="s">
        <v>1163</v>
      </c>
      <c r="D63" s="23" t="s">
        <v>863</v>
      </c>
      <c r="E63" s="23" t="s">
        <v>795</v>
      </c>
      <c r="F63" s="24">
        <v>38943</v>
      </c>
    </row>
    <row r="64" spans="1:6" x14ac:dyDescent="0.2">
      <c r="A64" s="31">
        <v>5706</v>
      </c>
      <c r="B64" s="23" t="s">
        <v>1085</v>
      </c>
      <c r="C64" s="23" t="s">
        <v>1159</v>
      </c>
      <c r="D64" s="23" t="s">
        <v>1026</v>
      </c>
      <c r="E64" s="23" t="s">
        <v>1189</v>
      </c>
      <c r="F64" s="24">
        <v>38943</v>
      </c>
    </row>
    <row r="65" spans="1:6" x14ac:dyDescent="0.2">
      <c r="A65" s="31">
        <v>5806</v>
      </c>
      <c r="B65" s="23" t="s">
        <v>1086</v>
      </c>
      <c r="C65" s="1" t="s">
        <v>848</v>
      </c>
      <c r="D65" s="24" t="s">
        <v>863</v>
      </c>
      <c r="E65" s="22" t="s">
        <v>1721</v>
      </c>
      <c r="F65" s="24">
        <v>38954</v>
      </c>
    </row>
    <row r="66" spans="1:6" x14ac:dyDescent="0.2">
      <c r="A66" s="31">
        <v>5906</v>
      </c>
      <c r="B66" s="23" t="s">
        <v>1087</v>
      </c>
      <c r="C66" s="1" t="s">
        <v>848</v>
      </c>
      <c r="D66" s="23" t="s">
        <v>1026</v>
      </c>
      <c r="E66" s="22" t="s">
        <v>1721</v>
      </c>
      <c r="F66" s="24">
        <v>38965</v>
      </c>
    </row>
    <row r="67" spans="1:6" x14ac:dyDescent="0.2">
      <c r="A67" s="31">
        <v>6006</v>
      </c>
      <c r="B67" s="23" t="s">
        <v>1088</v>
      </c>
      <c r="C67" s="22" t="s">
        <v>1677</v>
      </c>
      <c r="D67" s="23" t="s">
        <v>863</v>
      </c>
      <c r="E67" s="22" t="s">
        <v>803</v>
      </c>
      <c r="F67" s="24">
        <v>38968</v>
      </c>
    </row>
    <row r="68" spans="1:6" x14ac:dyDescent="0.2">
      <c r="A68" s="31">
        <v>6106</v>
      </c>
      <c r="B68" s="23" t="s">
        <v>1089</v>
      </c>
      <c r="C68" s="78" t="s">
        <v>854</v>
      </c>
      <c r="D68" s="23" t="s">
        <v>863</v>
      </c>
      <c r="E68" s="1" t="s">
        <v>827</v>
      </c>
      <c r="F68" s="24">
        <v>38974</v>
      </c>
    </row>
    <row r="69" spans="1:6" x14ac:dyDescent="0.2">
      <c r="A69" s="31">
        <v>6206</v>
      </c>
      <c r="B69" s="23" t="s">
        <v>1090</v>
      </c>
      <c r="C69" s="23" t="s">
        <v>1165</v>
      </c>
      <c r="D69" s="23" t="s">
        <v>1026</v>
      </c>
      <c r="E69" s="25" t="s">
        <v>886</v>
      </c>
      <c r="F69" s="24">
        <v>38979</v>
      </c>
    </row>
    <row r="70" spans="1:6" x14ac:dyDescent="0.2">
      <c r="A70" s="31">
        <v>6306</v>
      </c>
      <c r="B70" s="23" t="s">
        <v>1091</v>
      </c>
      <c r="C70" s="78" t="s">
        <v>2210</v>
      </c>
      <c r="D70" s="23" t="s">
        <v>863</v>
      </c>
      <c r="E70" s="87" t="s">
        <v>805</v>
      </c>
      <c r="F70" s="24">
        <v>38989</v>
      </c>
    </row>
    <row r="71" spans="1:6" x14ac:dyDescent="0.2">
      <c r="A71" s="31">
        <v>6506</v>
      </c>
      <c r="B71" s="23" t="s">
        <v>1092</v>
      </c>
      <c r="C71" s="23" t="s">
        <v>1166</v>
      </c>
      <c r="D71" s="23" t="s">
        <v>863</v>
      </c>
      <c r="E71" s="23" t="s">
        <v>874</v>
      </c>
      <c r="F71" s="24">
        <v>38999</v>
      </c>
    </row>
    <row r="72" spans="1:6" x14ac:dyDescent="0.2">
      <c r="A72" s="31">
        <v>6606</v>
      </c>
      <c r="B72" s="23" t="s">
        <v>1093</v>
      </c>
      <c r="C72" s="23" t="s">
        <v>330</v>
      </c>
      <c r="D72" s="23" t="s">
        <v>863</v>
      </c>
      <c r="E72" s="87" t="s">
        <v>805</v>
      </c>
      <c r="F72" s="24">
        <v>38999</v>
      </c>
    </row>
    <row r="73" spans="1:6" ht="25.5" x14ac:dyDescent="0.2">
      <c r="A73" s="31">
        <v>6706</v>
      </c>
      <c r="B73" s="23" t="s">
        <v>1094</v>
      </c>
      <c r="C73" s="23" t="s">
        <v>1167</v>
      </c>
      <c r="D73" s="23" t="s">
        <v>863</v>
      </c>
      <c r="E73" s="23" t="s">
        <v>795</v>
      </c>
      <c r="F73" s="24">
        <v>39000</v>
      </c>
    </row>
    <row r="74" spans="1:6" ht="38.25" x14ac:dyDescent="0.2">
      <c r="A74" s="31">
        <v>6806</v>
      </c>
      <c r="B74" s="23" t="s">
        <v>1095</v>
      </c>
      <c r="C74" s="23" t="s">
        <v>1168</v>
      </c>
      <c r="D74" s="23" t="s">
        <v>863</v>
      </c>
      <c r="E74" s="23" t="s">
        <v>874</v>
      </c>
      <c r="F74" s="24">
        <v>39006</v>
      </c>
    </row>
    <row r="75" spans="1:6" ht="25.5" x14ac:dyDescent="0.2">
      <c r="A75" s="31">
        <v>6906</v>
      </c>
      <c r="B75" s="23" t="s">
        <v>1096</v>
      </c>
      <c r="C75" s="23" t="s">
        <v>851</v>
      </c>
      <c r="D75" s="23" t="s">
        <v>862</v>
      </c>
      <c r="E75" s="1" t="s">
        <v>1716</v>
      </c>
      <c r="F75" s="24">
        <v>39008</v>
      </c>
    </row>
    <row r="76" spans="1:6" x14ac:dyDescent="0.2">
      <c r="A76" s="31">
        <v>7006</v>
      </c>
      <c r="B76" s="23" t="s">
        <v>1097</v>
      </c>
      <c r="C76" s="23" t="s">
        <v>1169</v>
      </c>
      <c r="D76" s="23" t="s">
        <v>1026</v>
      </c>
      <c r="E76" s="23" t="s">
        <v>795</v>
      </c>
      <c r="F76" s="24">
        <v>39008</v>
      </c>
    </row>
    <row r="77" spans="1:6" x14ac:dyDescent="0.2">
      <c r="A77" s="31">
        <v>7106</v>
      </c>
      <c r="B77" s="23" t="s">
        <v>1098</v>
      </c>
      <c r="C77" s="23" t="s">
        <v>839</v>
      </c>
      <c r="D77" s="23" t="s">
        <v>862</v>
      </c>
      <c r="E77" s="22" t="s">
        <v>1188</v>
      </c>
      <c r="F77" s="24">
        <v>39008</v>
      </c>
    </row>
    <row r="78" spans="1:6" x14ac:dyDescent="0.2">
      <c r="A78" s="31">
        <v>7206</v>
      </c>
      <c r="B78" s="23" t="s">
        <v>1099</v>
      </c>
      <c r="C78" s="23" t="s">
        <v>1169</v>
      </c>
      <c r="D78" s="23" t="s">
        <v>863</v>
      </c>
      <c r="E78" s="23" t="s">
        <v>795</v>
      </c>
      <c r="F78" s="24">
        <v>39020</v>
      </c>
    </row>
    <row r="79" spans="1:6" x14ac:dyDescent="0.2">
      <c r="A79" s="31">
        <v>7306</v>
      </c>
      <c r="B79" s="23" t="s">
        <v>1100</v>
      </c>
      <c r="C79" s="22" t="s">
        <v>1669</v>
      </c>
      <c r="D79" s="23" t="s">
        <v>1198</v>
      </c>
      <c r="E79" s="1" t="s">
        <v>1716</v>
      </c>
      <c r="F79" s="24">
        <v>39022</v>
      </c>
    </row>
    <row r="80" spans="1:6" x14ac:dyDescent="0.2">
      <c r="A80" s="31">
        <v>7406</v>
      </c>
      <c r="B80" s="23" t="s">
        <v>1101</v>
      </c>
      <c r="C80" s="22" t="s">
        <v>1669</v>
      </c>
      <c r="D80" s="23" t="s">
        <v>1198</v>
      </c>
      <c r="E80" s="1" t="s">
        <v>1716</v>
      </c>
      <c r="F80" s="24">
        <v>39022</v>
      </c>
    </row>
    <row r="81" spans="1:6" x14ac:dyDescent="0.2">
      <c r="A81" s="31">
        <v>7506</v>
      </c>
      <c r="B81" s="23" t="s">
        <v>1102</v>
      </c>
      <c r="C81" s="23" t="s">
        <v>636</v>
      </c>
      <c r="D81" s="23" t="s">
        <v>1026</v>
      </c>
      <c r="E81" s="23" t="s">
        <v>812</v>
      </c>
      <c r="F81" s="24">
        <v>39024</v>
      </c>
    </row>
    <row r="82" spans="1:6" x14ac:dyDescent="0.2">
      <c r="A82" s="31">
        <v>7606</v>
      </c>
      <c r="B82" s="23" t="s">
        <v>1103</v>
      </c>
      <c r="C82" s="23" t="s">
        <v>1171</v>
      </c>
      <c r="D82" s="23" t="s">
        <v>1026</v>
      </c>
      <c r="E82" s="23" t="s">
        <v>812</v>
      </c>
      <c r="F82" s="24">
        <v>39024</v>
      </c>
    </row>
    <row r="83" spans="1:6" x14ac:dyDescent="0.2">
      <c r="A83" s="31">
        <v>7706</v>
      </c>
      <c r="B83" s="23" t="s">
        <v>1104</v>
      </c>
      <c r="C83" s="23" t="s">
        <v>1435</v>
      </c>
      <c r="D83" s="23" t="s">
        <v>863</v>
      </c>
      <c r="E83" s="23" t="s">
        <v>812</v>
      </c>
      <c r="F83" s="24">
        <v>39028</v>
      </c>
    </row>
    <row r="84" spans="1:6" x14ac:dyDescent="0.2">
      <c r="A84" s="31">
        <v>7806</v>
      </c>
      <c r="B84" s="23" t="s">
        <v>1105</v>
      </c>
      <c r="C84" s="23" t="s">
        <v>1435</v>
      </c>
      <c r="D84" s="23" t="s">
        <v>863</v>
      </c>
      <c r="E84" s="23" t="s">
        <v>812</v>
      </c>
      <c r="F84" s="24">
        <v>39029</v>
      </c>
    </row>
    <row r="85" spans="1:6" x14ac:dyDescent="0.2">
      <c r="A85" s="31">
        <v>7906</v>
      </c>
      <c r="B85" s="23" t="s">
        <v>1106</v>
      </c>
      <c r="C85" s="23" t="s">
        <v>1435</v>
      </c>
      <c r="D85" s="23" t="s">
        <v>863</v>
      </c>
      <c r="E85" s="23" t="s">
        <v>812</v>
      </c>
      <c r="F85" s="24">
        <v>39029</v>
      </c>
    </row>
    <row r="86" spans="1:6" x14ac:dyDescent="0.2">
      <c r="A86" s="31">
        <v>8006</v>
      </c>
      <c r="B86" s="23" t="s">
        <v>1107</v>
      </c>
      <c r="C86" s="23" t="s">
        <v>1172</v>
      </c>
      <c r="D86" s="23" t="s">
        <v>863</v>
      </c>
      <c r="E86" s="1" t="s">
        <v>1723</v>
      </c>
      <c r="F86" s="24">
        <v>39037</v>
      </c>
    </row>
    <row r="87" spans="1:6" x14ac:dyDescent="0.2">
      <c r="A87" s="31">
        <v>8106</v>
      </c>
      <c r="B87" s="23" t="s">
        <v>1108</v>
      </c>
      <c r="C87" s="23" t="s">
        <v>1153</v>
      </c>
      <c r="D87" s="23" t="s">
        <v>863</v>
      </c>
      <c r="E87" s="23" t="s">
        <v>1191</v>
      </c>
      <c r="F87" s="24">
        <v>39038</v>
      </c>
    </row>
    <row r="88" spans="1:6" x14ac:dyDescent="0.2">
      <c r="A88" s="31">
        <v>8206</v>
      </c>
      <c r="B88" s="23" t="s">
        <v>1109</v>
      </c>
      <c r="C88" s="22" t="s">
        <v>843</v>
      </c>
      <c r="D88" s="23" t="s">
        <v>863</v>
      </c>
      <c r="E88" s="63" t="s">
        <v>877</v>
      </c>
      <c r="F88" s="24">
        <v>39038</v>
      </c>
    </row>
    <row r="89" spans="1:6" x14ac:dyDescent="0.2">
      <c r="A89" s="31">
        <v>8306</v>
      </c>
      <c r="B89" s="23" t="s">
        <v>1110</v>
      </c>
      <c r="C89" s="23" t="s">
        <v>1165</v>
      </c>
      <c r="D89" s="23" t="s">
        <v>863</v>
      </c>
      <c r="E89" s="1" t="s">
        <v>798</v>
      </c>
      <c r="F89" s="24">
        <v>39044</v>
      </c>
    </row>
    <row r="90" spans="1:6" x14ac:dyDescent="0.2">
      <c r="A90" s="31">
        <v>8406</v>
      </c>
      <c r="B90" s="23" t="s">
        <v>1111</v>
      </c>
      <c r="C90" s="78" t="s">
        <v>2245</v>
      </c>
      <c r="D90" s="23" t="s">
        <v>1198</v>
      </c>
      <c r="E90" s="1" t="s">
        <v>1716</v>
      </c>
      <c r="F90" s="24">
        <v>39055</v>
      </c>
    </row>
    <row r="91" spans="1:6" x14ac:dyDescent="0.2">
      <c r="A91" s="31">
        <v>8506</v>
      </c>
      <c r="B91" s="23" t="s">
        <v>1112</v>
      </c>
      <c r="C91" s="98" t="s">
        <v>1138</v>
      </c>
      <c r="D91" s="23" t="s">
        <v>1198</v>
      </c>
      <c r="E91" s="1" t="s">
        <v>889</v>
      </c>
      <c r="F91" s="24">
        <v>39055</v>
      </c>
    </row>
    <row r="92" spans="1:6" x14ac:dyDescent="0.2">
      <c r="A92" s="31">
        <v>8606</v>
      </c>
      <c r="B92" s="23" t="s">
        <v>1113</v>
      </c>
      <c r="C92" s="22" t="s">
        <v>1667</v>
      </c>
      <c r="D92" s="23" t="s">
        <v>863</v>
      </c>
      <c r="E92" s="1" t="s">
        <v>712</v>
      </c>
      <c r="F92" s="24">
        <v>39057</v>
      </c>
    </row>
    <row r="93" spans="1:6" x14ac:dyDescent="0.2">
      <c r="A93" s="31">
        <v>8706</v>
      </c>
      <c r="B93" s="23" t="s">
        <v>1114</v>
      </c>
      <c r="C93" s="23" t="s">
        <v>1153</v>
      </c>
      <c r="D93" s="23" t="s">
        <v>863</v>
      </c>
      <c r="E93" s="23" t="s">
        <v>1191</v>
      </c>
      <c r="F93" s="24">
        <v>39063</v>
      </c>
    </row>
    <row r="94" spans="1:6" x14ac:dyDescent="0.2">
      <c r="A94" s="31">
        <v>8806</v>
      </c>
      <c r="B94" s="23" t="s">
        <v>1115</v>
      </c>
      <c r="C94" s="78" t="s">
        <v>2233</v>
      </c>
      <c r="D94" s="23" t="s">
        <v>863</v>
      </c>
      <c r="E94" s="1" t="s">
        <v>878</v>
      </c>
      <c r="F94" s="24">
        <v>39071</v>
      </c>
    </row>
    <row r="95" spans="1:6" x14ac:dyDescent="0.2">
      <c r="A95" s="31">
        <v>8906</v>
      </c>
      <c r="B95" s="23" t="s">
        <v>1116</v>
      </c>
      <c r="C95" s="23" t="s">
        <v>1137</v>
      </c>
      <c r="D95" s="23" t="s">
        <v>862</v>
      </c>
      <c r="E95" s="22" t="s">
        <v>1734</v>
      </c>
      <c r="F95" s="24">
        <v>39071</v>
      </c>
    </row>
    <row r="96" spans="1:6" x14ac:dyDescent="0.2">
      <c r="A96" s="31">
        <v>9006</v>
      </c>
      <c r="B96" s="23" t="s">
        <v>1117</v>
      </c>
      <c r="C96" s="23" t="s">
        <v>1173</v>
      </c>
      <c r="D96" s="23" t="s">
        <v>862</v>
      </c>
      <c r="E96" s="87" t="s">
        <v>1722</v>
      </c>
      <c r="F96" s="24">
        <v>39071</v>
      </c>
    </row>
    <row r="97" spans="1:6" x14ac:dyDescent="0.2">
      <c r="A97" s="31">
        <v>9106</v>
      </c>
      <c r="B97" s="23" t="s">
        <v>1118</v>
      </c>
      <c r="C97" s="98" t="s">
        <v>1138</v>
      </c>
      <c r="D97" s="23" t="s">
        <v>863</v>
      </c>
      <c r="E97" s="1" t="s">
        <v>633</v>
      </c>
      <c r="F97" s="24">
        <v>39071</v>
      </c>
    </row>
    <row r="98" spans="1:6" x14ac:dyDescent="0.2">
      <c r="A98" s="31">
        <v>9206</v>
      </c>
      <c r="B98" s="23" t="s">
        <v>1119</v>
      </c>
      <c r="C98" s="63" t="s">
        <v>196</v>
      </c>
      <c r="D98" s="23" t="s">
        <v>1026</v>
      </c>
      <c r="E98" s="22" t="s">
        <v>884</v>
      </c>
      <c r="F98" s="24">
        <v>39071</v>
      </c>
    </row>
    <row r="99" spans="1:6" x14ac:dyDescent="0.2">
      <c r="A99" s="31">
        <v>9306</v>
      </c>
      <c r="B99" s="23" t="s">
        <v>1120</v>
      </c>
      <c r="C99" s="98" t="s">
        <v>1138</v>
      </c>
      <c r="D99" s="23" t="s">
        <v>863</v>
      </c>
      <c r="E99" s="1" t="s">
        <v>633</v>
      </c>
      <c r="F99" s="24">
        <v>39071</v>
      </c>
    </row>
    <row r="100" spans="1:6" x14ac:dyDescent="0.2">
      <c r="A100" s="31">
        <v>9506</v>
      </c>
      <c r="B100" s="23" t="s">
        <v>1121</v>
      </c>
      <c r="C100" s="23" t="s">
        <v>1157</v>
      </c>
      <c r="D100" s="23" t="s">
        <v>863</v>
      </c>
      <c r="E100" s="23" t="s">
        <v>874</v>
      </c>
      <c r="F100" s="24">
        <v>39071</v>
      </c>
    </row>
    <row r="101" spans="1:6" x14ac:dyDescent="0.2">
      <c r="A101" s="31">
        <v>9606</v>
      </c>
      <c r="B101" s="23" t="s">
        <v>1122</v>
      </c>
      <c r="C101" s="23" t="s">
        <v>1174</v>
      </c>
      <c r="D101" s="23" t="s">
        <v>863</v>
      </c>
      <c r="E101" s="23" t="s">
        <v>874</v>
      </c>
      <c r="F101" s="24">
        <v>39071</v>
      </c>
    </row>
    <row r="102" spans="1:6" x14ac:dyDescent="0.2">
      <c r="A102" s="31">
        <v>9706</v>
      </c>
      <c r="B102" s="23" t="s">
        <v>1123</v>
      </c>
      <c r="C102" s="78" t="s">
        <v>2211</v>
      </c>
      <c r="D102" s="23" t="s">
        <v>863</v>
      </c>
      <c r="E102" s="87" t="s">
        <v>825</v>
      </c>
      <c r="F102" s="24">
        <v>39072</v>
      </c>
    </row>
    <row r="103" spans="1:6" x14ac:dyDescent="0.2">
      <c r="A103" s="31">
        <v>9806</v>
      </c>
      <c r="B103" s="23" t="s">
        <v>1124</v>
      </c>
      <c r="C103" s="23" t="s">
        <v>1175</v>
      </c>
      <c r="D103" s="23" t="s">
        <v>862</v>
      </c>
      <c r="E103" s="23" t="s">
        <v>1193</v>
      </c>
      <c r="F103" s="24">
        <v>39072</v>
      </c>
    </row>
    <row r="104" spans="1:6" x14ac:dyDescent="0.2">
      <c r="A104" s="31">
        <v>9906</v>
      </c>
      <c r="B104" s="23" t="s">
        <v>1125</v>
      </c>
      <c r="C104" s="78" t="s">
        <v>2244</v>
      </c>
      <c r="D104" s="23" t="s">
        <v>863</v>
      </c>
      <c r="E104" s="87" t="s">
        <v>1722</v>
      </c>
      <c r="F104" s="24">
        <v>39072</v>
      </c>
    </row>
    <row r="105" spans="1:6" x14ac:dyDescent="0.2">
      <c r="A105" s="31">
        <v>10006</v>
      </c>
      <c r="B105" s="23" t="s">
        <v>1126</v>
      </c>
      <c r="C105" s="23" t="s">
        <v>1176</v>
      </c>
      <c r="D105" s="23" t="s">
        <v>863</v>
      </c>
      <c r="E105" s="87" t="s">
        <v>805</v>
      </c>
      <c r="F105" s="24">
        <v>39072</v>
      </c>
    </row>
    <row r="106" spans="1:6" x14ac:dyDescent="0.2">
      <c r="A106" s="31">
        <v>10106</v>
      </c>
      <c r="B106" s="23" t="s">
        <v>1127</v>
      </c>
      <c r="C106" s="23" t="s">
        <v>1177</v>
      </c>
      <c r="D106" s="23" t="s">
        <v>1026</v>
      </c>
      <c r="E106" s="22" t="s">
        <v>803</v>
      </c>
      <c r="F106" s="24">
        <v>39072</v>
      </c>
    </row>
    <row r="107" spans="1:6" x14ac:dyDescent="0.2">
      <c r="A107" s="31">
        <v>10206</v>
      </c>
      <c r="B107" s="23" t="s">
        <v>1128</v>
      </c>
      <c r="C107" s="22" t="s">
        <v>864</v>
      </c>
      <c r="D107" s="23" t="s">
        <v>862</v>
      </c>
      <c r="E107" s="22" t="s">
        <v>1194</v>
      </c>
      <c r="F107" s="24">
        <v>39073</v>
      </c>
    </row>
    <row r="108" spans="1:6" x14ac:dyDescent="0.2">
      <c r="A108" s="31">
        <v>10306</v>
      </c>
      <c r="B108" s="23" t="s">
        <v>1129</v>
      </c>
      <c r="C108" s="23" t="s">
        <v>1435</v>
      </c>
      <c r="D108" s="24" t="s">
        <v>863</v>
      </c>
      <c r="E108" s="23" t="s">
        <v>812</v>
      </c>
      <c r="F108" s="24">
        <v>39073</v>
      </c>
    </row>
    <row r="109" spans="1:6" x14ac:dyDescent="0.2">
      <c r="A109" s="31">
        <v>10406</v>
      </c>
      <c r="B109" s="23" t="s">
        <v>1130</v>
      </c>
      <c r="C109" s="98" t="s">
        <v>1138</v>
      </c>
      <c r="D109" s="23" t="s">
        <v>863</v>
      </c>
      <c r="E109" s="1" t="s">
        <v>798</v>
      </c>
      <c r="F109" s="24">
        <v>39077</v>
      </c>
    </row>
    <row r="110" spans="1:6" x14ac:dyDescent="0.2">
      <c r="A110" s="31">
        <v>10506</v>
      </c>
      <c r="B110" s="23" t="s">
        <v>1131</v>
      </c>
      <c r="C110" s="23" t="s">
        <v>1179</v>
      </c>
      <c r="D110" s="23" t="s">
        <v>1026</v>
      </c>
      <c r="E110" s="1" t="s">
        <v>798</v>
      </c>
      <c r="F110" s="24">
        <v>39077</v>
      </c>
    </row>
    <row r="111" spans="1:6" x14ac:dyDescent="0.2">
      <c r="A111" s="31">
        <v>10606</v>
      </c>
      <c r="B111" s="23" t="s">
        <v>1132</v>
      </c>
      <c r="C111" s="22" t="s">
        <v>843</v>
      </c>
      <c r="D111" s="23" t="s">
        <v>863</v>
      </c>
      <c r="E111" s="22" t="s">
        <v>1728</v>
      </c>
      <c r="F111" s="24">
        <v>39077</v>
      </c>
    </row>
    <row r="112" spans="1:6" x14ac:dyDescent="0.2">
      <c r="A112" s="31">
        <v>10706</v>
      </c>
      <c r="B112" s="23" t="s">
        <v>1133</v>
      </c>
      <c r="C112" s="23" t="s">
        <v>1435</v>
      </c>
      <c r="D112" s="23" t="s">
        <v>863</v>
      </c>
      <c r="E112" s="23" t="s">
        <v>812</v>
      </c>
      <c r="F112" s="24">
        <v>39078</v>
      </c>
    </row>
    <row r="113" spans="1:6" x14ac:dyDescent="0.2">
      <c r="A113" s="31">
        <v>10806</v>
      </c>
      <c r="B113" s="23" t="s">
        <v>1134</v>
      </c>
      <c r="C113" s="23" t="s">
        <v>1177</v>
      </c>
      <c r="D113" s="23" t="s">
        <v>863</v>
      </c>
      <c r="E113" s="22" t="s">
        <v>803</v>
      </c>
      <c r="F113" s="24">
        <v>39079</v>
      </c>
    </row>
    <row r="114" spans="1:6" x14ac:dyDescent="0.2">
      <c r="A114" s="31">
        <v>10906</v>
      </c>
      <c r="B114" s="23" t="s">
        <v>1135</v>
      </c>
      <c r="C114" s="22" t="s">
        <v>843</v>
      </c>
      <c r="D114" s="23" t="s">
        <v>863</v>
      </c>
      <c r="E114" s="22" t="s">
        <v>1728</v>
      </c>
      <c r="F114" s="24">
        <v>39080</v>
      </c>
    </row>
    <row r="115" spans="1:6" x14ac:dyDescent="0.2">
      <c r="A115" s="31">
        <v>11006</v>
      </c>
      <c r="B115" s="23" t="s">
        <v>1136</v>
      </c>
      <c r="C115" s="98" t="s">
        <v>1138</v>
      </c>
      <c r="D115" s="23" t="s">
        <v>863</v>
      </c>
      <c r="E115" s="22" t="s">
        <v>818</v>
      </c>
      <c r="F115" s="24">
        <v>39080</v>
      </c>
    </row>
    <row r="116" spans="1:6" x14ac:dyDescent="0.2">
      <c r="A116" s="31">
        <v>10806</v>
      </c>
      <c r="B116" s="23" t="s">
        <v>1134</v>
      </c>
      <c r="C116" s="23" t="s">
        <v>1180</v>
      </c>
      <c r="D116" s="23" t="s">
        <v>863</v>
      </c>
      <c r="E116" s="23" t="s">
        <v>869</v>
      </c>
      <c r="F116" s="24">
        <v>39079</v>
      </c>
    </row>
    <row r="117" spans="1:6" x14ac:dyDescent="0.2">
      <c r="A117" s="31">
        <v>10906</v>
      </c>
      <c r="B117" s="23" t="s">
        <v>1135</v>
      </c>
      <c r="C117" s="23" t="s">
        <v>987</v>
      </c>
      <c r="D117" s="23" t="s">
        <v>863</v>
      </c>
      <c r="E117" s="23" t="s">
        <v>1196</v>
      </c>
      <c r="F117" s="24">
        <v>39080</v>
      </c>
    </row>
    <row r="118" spans="1:6" x14ac:dyDescent="0.2">
      <c r="A118" s="31">
        <v>11006</v>
      </c>
      <c r="B118" s="23" t="s">
        <v>1136</v>
      </c>
      <c r="C118" s="23" t="s">
        <v>1011</v>
      </c>
      <c r="D118" s="23" t="s">
        <v>863</v>
      </c>
      <c r="E118" s="23" t="s">
        <v>1197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7"/>
  <sheetViews>
    <sheetView topLeftCell="A67" zoomScale="70" zoomScaleNormal="70" workbookViewId="0">
      <selection activeCell="O203" sqref="O203"/>
    </sheetView>
  </sheetViews>
  <sheetFormatPr defaultRowHeight="12.75" x14ac:dyDescent="0.2"/>
  <cols>
    <col min="1" max="1" width="29.85546875" style="104" customWidth="1"/>
    <col min="2" max="12" width="9.7109375" style="104" customWidth="1"/>
    <col min="13" max="14" width="9.140625" style="104"/>
    <col min="15" max="15" width="9.85546875" style="104" customWidth="1"/>
    <col min="16" max="16" width="3.7109375" style="104" customWidth="1"/>
    <col min="17" max="16384" width="9.140625" style="104"/>
  </cols>
  <sheetData>
    <row r="2" spans="1:17" ht="15.75" x14ac:dyDescent="0.25">
      <c r="B2" s="247" t="s">
        <v>2365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58"/>
      <c r="N2" s="258"/>
      <c r="O2" s="258"/>
    </row>
    <row r="3" spans="1:17" ht="15.75" x14ac:dyDescent="0.25">
      <c r="B3" s="247" t="s">
        <v>2442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59"/>
      <c r="N3" s="259"/>
      <c r="O3" s="259"/>
    </row>
    <row r="4" spans="1:17" ht="15.75" x14ac:dyDescent="0.25">
      <c r="B4" s="247" t="s">
        <v>835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59"/>
      <c r="N4" s="259"/>
      <c r="O4" s="259"/>
    </row>
    <row r="5" spans="1:17" ht="15.75" x14ac:dyDescent="0.25">
      <c r="B5" s="247" t="s">
        <v>2495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58"/>
      <c r="N5" s="258"/>
      <c r="O5" s="258"/>
    </row>
    <row r="6" spans="1:17" ht="13.5" thickBot="1" x14ac:dyDescent="0.25"/>
    <row r="7" spans="1:17" ht="21" thickBot="1" x14ac:dyDescent="0.35">
      <c r="A7" s="179"/>
      <c r="B7" s="260" t="s">
        <v>2364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1"/>
      <c r="O7" s="262"/>
    </row>
    <row r="8" spans="1:17" ht="15.75" thickBot="1" x14ac:dyDescent="0.3">
      <c r="A8" s="164" t="s">
        <v>792</v>
      </c>
      <c r="B8" s="163">
        <v>2005</v>
      </c>
      <c r="C8" s="163">
        <v>2006</v>
      </c>
      <c r="D8" s="163">
        <v>2007</v>
      </c>
      <c r="E8" s="163">
        <v>2008</v>
      </c>
      <c r="F8" s="163">
        <v>2009</v>
      </c>
      <c r="G8" s="163">
        <v>2010</v>
      </c>
      <c r="H8" s="163">
        <v>2011</v>
      </c>
      <c r="I8" s="163">
        <v>2012</v>
      </c>
      <c r="J8" s="163">
        <v>2013</v>
      </c>
      <c r="K8" s="163">
        <v>2014</v>
      </c>
      <c r="L8" s="163">
        <v>2015</v>
      </c>
      <c r="M8" s="163">
        <v>2016</v>
      </c>
      <c r="N8" s="163">
        <v>2017</v>
      </c>
      <c r="O8" s="163">
        <v>2018</v>
      </c>
      <c r="Q8" s="163" t="s">
        <v>1205</v>
      </c>
    </row>
    <row r="9" spans="1:17" ht="15" x14ac:dyDescent="0.2">
      <c r="A9" s="164" t="s">
        <v>1725</v>
      </c>
      <c r="B9" s="177">
        <f>COUNTIF('2005'!$E$2:$E$600,$A9)</f>
        <v>0</v>
      </c>
      <c r="C9" s="177">
        <f>COUNTIF('2006'!$E$2:$E$600,$A9)</f>
        <v>0</v>
      </c>
      <c r="D9" s="177">
        <f>COUNTIF('2007'!$E$2:$E$600,$A9)</f>
        <v>0</v>
      </c>
      <c r="E9" s="177">
        <f>COUNTIF('2008'!$E$2:$E$600,$A9)</f>
        <v>1</v>
      </c>
      <c r="F9" s="177">
        <f>COUNTIF('2009'!$E$2:$E$600,$A9)</f>
        <v>0</v>
      </c>
      <c r="G9" s="177">
        <f>COUNTIF('2010'!$E$2:$E$600,$A9)</f>
        <v>0</v>
      </c>
      <c r="H9" s="177">
        <f>COUNTIF('2011'!$E$2:$E$600,$A9)</f>
        <v>0</v>
      </c>
      <c r="I9" s="177">
        <f>COUNTIF('2012'!$E$2:$E$600,$A9)</f>
        <v>0</v>
      </c>
      <c r="J9" s="177">
        <f>COUNTIF('2013'!$E$2:$E$600,$A9)</f>
        <v>0</v>
      </c>
      <c r="K9" s="177">
        <f>COUNTIF('2014'!$E$2:$E$600,$A9)</f>
        <v>0</v>
      </c>
      <c r="L9" s="177">
        <f>COUNTIF('2015'!$E$2:$E$600,$A9)</f>
        <v>0</v>
      </c>
      <c r="M9" s="177">
        <f>COUNTIF('2016'!$E$2:$E$600,$A9)</f>
        <v>1</v>
      </c>
      <c r="N9" s="177">
        <f>COUNTIF('2017'!$E$2:$E$600,$A9)</f>
        <v>0</v>
      </c>
      <c r="O9" s="177">
        <f>COUNTIF('2018'!$E$2:$F$451,$A9)</f>
        <v>0</v>
      </c>
      <c r="Q9" s="177">
        <f t="shared" ref="Q9:Q40" si="0">SUM(B9:N9)</f>
        <v>2</v>
      </c>
    </row>
    <row r="10" spans="1:17" ht="15" x14ac:dyDescent="0.2">
      <c r="A10" s="164" t="s">
        <v>2332</v>
      </c>
      <c r="B10" s="177">
        <f>COUNTIF('2005'!$E$2:$E$600,$A10)</f>
        <v>0</v>
      </c>
      <c r="C10" s="177">
        <f>COUNTIF('2006'!$E$2:$E$600,$A10)</f>
        <v>0</v>
      </c>
      <c r="D10" s="177">
        <f>COUNTIF('2007'!$E$2:$E$600,$A10)</f>
        <v>0</v>
      </c>
      <c r="E10" s="177">
        <f>COUNTIF('2008'!$E$2:$E$600,$A10)</f>
        <v>0</v>
      </c>
      <c r="F10" s="177">
        <f>COUNTIF('2009'!$E$2:$E$600,$A10)</f>
        <v>0</v>
      </c>
      <c r="G10" s="177">
        <f>COUNTIF('2010'!$E$2:$E$600,$A10)</f>
        <v>0</v>
      </c>
      <c r="H10" s="177">
        <f>COUNTIF('2011'!$E$2:$E$600,$A10)</f>
        <v>0</v>
      </c>
      <c r="I10" s="177">
        <f>COUNTIF('2012'!$E$2:$E$600,$A10)</f>
        <v>0</v>
      </c>
      <c r="J10" s="177">
        <f>COUNTIF('2013'!$E$2:$E$600,$A10)</f>
        <v>0</v>
      </c>
      <c r="K10" s="177">
        <f>COUNTIF('2014'!$E$2:$E$600,$A10)</f>
        <v>0</v>
      </c>
      <c r="L10" s="177">
        <f>COUNTIF('2015'!$E$2:$E$600,$A10)</f>
        <v>9</v>
      </c>
      <c r="M10" s="177">
        <f>COUNTIF('2016'!$E$2:$E$600,$A10)</f>
        <v>13</v>
      </c>
      <c r="N10" s="177">
        <f>COUNTIF('2017'!$E$2:$E$600,$A10)</f>
        <v>19</v>
      </c>
      <c r="O10" s="177">
        <f>COUNTIF('2018'!$E$2:$F$451,$A10)</f>
        <v>0</v>
      </c>
      <c r="Q10" s="177">
        <f t="shared" si="0"/>
        <v>41</v>
      </c>
    </row>
    <row r="11" spans="1:17" ht="15" x14ac:dyDescent="0.2">
      <c r="A11" s="164" t="s">
        <v>1732</v>
      </c>
      <c r="B11" s="177">
        <f>COUNTIF('2005'!$E$2:$E$600,$A11)</f>
        <v>0</v>
      </c>
      <c r="C11" s="177">
        <f>COUNTIF('2006'!$E$2:$E$600,$A11)</f>
        <v>0</v>
      </c>
      <c r="D11" s="177">
        <f>COUNTIF('2007'!$E$2:$E$600,$A11)</f>
        <v>0</v>
      </c>
      <c r="E11" s="177">
        <f>COUNTIF('2008'!$E$2:$E$600,$A11)</f>
        <v>1</v>
      </c>
      <c r="F11" s="177">
        <f>COUNTIF('2009'!$E$2:$E$600,$A11)</f>
        <v>0</v>
      </c>
      <c r="G11" s="177">
        <f>COUNTIF('2010'!$E$2:$E$600,$A11)</f>
        <v>0</v>
      </c>
      <c r="H11" s="177">
        <f>COUNTIF('2011'!$E$2:$E$600,$A11)</f>
        <v>0</v>
      </c>
      <c r="I11" s="177">
        <f>COUNTIF('2012'!$E$2:$E$600,$A11)</f>
        <v>0</v>
      </c>
      <c r="J11" s="177">
        <f>COUNTIF('2013'!$E$2:$E$600,$A11)</f>
        <v>0</v>
      </c>
      <c r="K11" s="177">
        <f>COUNTIF('2014'!$E$2:$E$600,$A11)</f>
        <v>0</v>
      </c>
      <c r="L11" s="177">
        <f>COUNTIF('2015'!$E$2:$E$600,$A11)</f>
        <v>0</v>
      </c>
      <c r="M11" s="177">
        <f>COUNTIF('2016'!$E$2:$E$600,$A11)</f>
        <v>0</v>
      </c>
      <c r="N11" s="177">
        <f>COUNTIF('2017'!$E$2:$E$600,$A11)</f>
        <v>0</v>
      </c>
      <c r="O11" s="177">
        <f>COUNTIF('2018'!$E$2:$F$451,$A11)</f>
        <v>0</v>
      </c>
      <c r="Q11" s="177">
        <f t="shared" si="0"/>
        <v>1</v>
      </c>
    </row>
    <row r="12" spans="1:17" ht="15" x14ac:dyDescent="0.2">
      <c r="A12" s="164" t="s">
        <v>3709</v>
      </c>
      <c r="B12" s="177">
        <f>COUNTIF('2005'!$E$2:$E$600,$A12)</f>
        <v>0</v>
      </c>
      <c r="C12" s="177">
        <f>COUNTIF('2006'!$E$2:$E$600,$A12)</f>
        <v>0</v>
      </c>
      <c r="D12" s="177">
        <f>COUNTIF('2007'!$E$2:$E$600,$A12)</f>
        <v>0</v>
      </c>
      <c r="E12" s="177">
        <f>COUNTIF('2008'!$E$2:$E$600,$A12)</f>
        <v>0</v>
      </c>
      <c r="F12" s="177">
        <f>COUNTIF('2009'!$E$2:$E$600,$A12)</f>
        <v>0</v>
      </c>
      <c r="G12" s="177">
        <f>COUNTIF('2010'!$E$2:$E$600,$A12)</f>
        <v>0</v>
      </c>
      <c r="H12" s="177">
        <f>COUNTIF('2011'!$E$2:$E$600,$A12)</f>
        <v>0</v>
      </c>
      <c r="I12" s="177">
        <f>COUNTIF('2012'!$E$2:$E$600,$A12)</f>
        <v>0</v>
      </c>
      <c r="J12" s="177">
        <f>COUNTIF('2013'!$E$2:$E$600,$A12)</f>
        <v>0</v>
      </c>
      <c r="K12" s="177">
        <f>COUNTIF('2014'!$E$2:$E$600,$A12)</f>
        <v>0</v>
      </c>
      <c r="L12" s="177">
        <f>COUNTIF('2015'!$E$2:$E$600,$A12)</f>
        <v>0</v>
      </c>
      <c r="M12" s="177">
        <f>COUNTIF('2016'!$E$2:$E$600,$A12)</f>
        <v>0</v>
      </c>
      <c r="N12" s="177">
        <f>COUNTIF('2017'!$E$2:$E$600,$A12)</f>
        <v>0</v>
      </c>
      <c r="O12" s="177">
        <f>COUNTIF('2018'!$E$2:$F$451,$A12)</f>
        <v>0</v>
      </c>
      <c r="Q12" s="177">
        <f t="shared" si="0"/>
        <v>0</v>
      </c>
    </row>
    <row r="13" spans="1:17" ht="15" x14ac:dyDescent="0.2">
      <c r="A13" s="164" t="s">
        <v>2602</v>
      </c>
      <c r="B13" s="177">
        <f>COUNTIF('2005'!$E$2:$E$600,$A13)</f>
        <v>0</v>
      </c>
      <c r="C13" s="177">
        <f>COUNTIF('2006'!$E$2:$E$600,$A13)</f>
        <v>0</v>
      </c>
      <c r="D13" s="177">
        <f>COUNTIF('2007'!$E$2:$E$600,$A13)</f>
        <v>0</v>
      </c>
      <c r="E13" s="177">
        <f>COUNTIF('2008'!$E$2:$E$600,$A13)</f>
        <v>0</v>
      </c>
      <c r="F13" s="177">
        <f>COUNTIF('2009'!$E$2:$E$600,$A13)</f>
        <v>0</v>
      </c>
      <c r="G13" s="177">
        <f>COUNTIF('2010'!$E$2:$E$600,$A13)</f>
        <v>0</v>
      </c>
      <c r="H13" s="177">
        <f>COUNTIF('2011'!$E$2:$E$600,$A13)</f>
        <v>0</v>
      </c>
      <c r="I13" s="177">
        <f>COUNTIF('2012'!$E$2:$E$600,$A13)</f>
        <v>0</v>
      </c>
      <c r="J13" s="177">
        <f>COUNTIF('2013'!$E$2:$E$600,$A13)</f>
        <v>0</v>
      </c>
      <c r="K13" s="177">
        <f>COUNTIF('2014'!$E$2:$E$600,$A13)</f>
        <v>0</v>
      </c>
      <c r="L13" s="177">
        <f>COUNTIF('2015'!$E$2:$E$600,$A13)</f>
        <v>0</v>
      </c>
      <c r="M13" s="177">
        <f>COUNTIF('2016'!$E$2:$E$600,$A13)</f>
        <v>1</v>
      </c>
      <c r="N13" s="177">
        <f>COUNTIF('2017'!$E$2:$E$600,$A13)</f>
        <v>0</v>
      </c>
      <c r="O13" s="177">
        <f>COUNTIF('2018'!$E$2:$F$451,$A13)</f>
        <v>0</v>
      </c>
      <c r="Q13" s="177">
        <f t="shared" si="0"/>
        <v>1</v>
      </c>
    </row>
    <row r="14" spans="1:17" ht="15" x14ac:dyDescent="0.2">
      <c r="A14" s="164" t="s">
        <v>800</v>
      </c>
      <c r="B14" s="177">
        <f>COUNTIF('2005'!$E$2:$E$600,$A14)</f>
        <v>0</v>
      </c>
      <c r="C14" s="177">
        <f>COUNTIF('2006'!$E$2:$E$600,$A14)</f>
        <v>0</v>
      </c>
      <c r="D14" s="177">
        <f>COUNTIF('2007'!$E$2:$E$600,$A14)</f>
        <v>0</v>
      </c>
      <c r="E14" s="177">
        <f>COUNTIF('2008'!$E$2:$E$600,$A14)</f>
        <v>0</v>
      </c>
      <c r="F14" s="177">
        <f>COUNTIF('2009'!$E$2:$E$600,$A14)</f>
        <v>3</v>
      </c>
      <c r="G14" s="177">
        <f>COUNTIF('2010'!$E$2:$E$600,$A14)</f>
        <v>0</v>
      </c>
      <c r="H14" s="177">
        <f>COUNTIF('2011'!$E$2:$E$600,$A14)</f>
        <v>2</v>
      </c>
      <c r="I14" s="177">
        <f>COUNTIF('2012'!$E$2:$E$600,$A14)</f>
        <v>0</v>
      </c>
      <c r="J14" s="177">
        <f>COUNTIF('2013'!$E$2:$E$600,$A14)</f>
        <v>0</v>
      </c>
      <c r="K14" s="177">
        <f>COUNTIF('2014'!$E$2:$E$600,$A14)</f>
        <v>2</v>
      </c>
      <c r="L14" s="177">
        <f>COUNTIF('2015'!$E$2:$E$600,$A14)</f>
        <v>0</v>
      </c>
      <c r="M14" s="177">
        <f>COUNTIF('2016'!$E$2:$E$600,$A14)</f>
        <v>0</v>
      </c>
      <c r="N14" s="177">
        <f>COUNTIF('2017'!$E$2:$E$600,$A14)</f>
        <v>2</v>
      </c>
      <c r="O14" s="177">
        <f>COUNTIF('2018'!$E$2:$F$451,$A14)</f>
        <v>0</v>
      </c>
      <c r="Q14" s="177">
        <f t="shared" si="0"/>
        <v>9</v>
      </c>
    </row>
    <row r="15" spans="1:17" ht="15" x14ac:dyDescent="0.2">
      <c r="A15" s="164" t="s">
        <v>892</v>
      </c>
      <c r="B15" s="177">
        <f>COUNTIF('2005'!$E$2:$E$600,$A15)</f>
        <v>2</v>
      </c>
      <c r="C15" s="177">
        <f>COUNTIF('2006'!$E$2:$E$600,$A15)</f>
        <v>2</v>
      </c>
      <c r="D15" s="177">
        <f>COUNTIF('2007'!$E$2:$E$600,$A15)</f>
        <v>4</v>
      </c>
      <c r="E15" s="177">
        <f>COUNTIF('2008'!$E$2:$E$600,$A15)</f>
        <v>0</v>
      </c>
      <c r="F15" s="177">
        <f>COUNTIF('2009'!$E$2:$E$600,$A15)</f>
        <v>0</v>
      </c>
      <c r="G15" s="177">
        <f>COUNTIF('2010'!$E$2:$E$600,$A15)</f>
        <v>0</v>
      </c>
      <c r="H15" s="177">
        <f>COUNTIF('2011'!$E$2:$E$600,$A15)</f>
        <v>0</v>
      </c>
      <c r="I15" s="177">
        <f>COUNTIF('2012'!$E$2:$E$600,$A15)</f>
        <v>0</v>
      </c>
      <c r="J15" s="177">
        <f>COUNTIF('2013'!$E$2:$E$600,$A15)</f>
        <v>0</v>
      </c>
      <c r="K15" s="177">
        <f>COUNTIF('2014'!$E$2:$E$600,$A15)</f>
        <v>0</v>
      </c>
      <c r="L15" s="177">
        <f>COUNTIF('2015'!$E$2:$E$600,$A15)</f>
        <v>0</v>
      </c>
      <c r="M15" s="177">
        <f>COUNTIF('2016'!$E$2:$E$600,$A15)</f>
        <v>0</v>
      </c>
      <c r="N15" s="177">
        <f>COUNTIF('2017'!$E$2:$E$600,$A15)</f>
        <v>0</v>
      </c>
      <c r="O15" s="177">
        <f>COUNTIF('2018'!$E$2:$F$451,$A15)</f>
        <v>0</v>
      </c>
      <c r="Q15" s="177">
        <f t="shared" si="0"/>
        <v>8</v>
      </c>
    </row>
    <row r="16" spans="1:17" ht="15" x14ac:dyDescent="0.2">
      <c r="A16" s="164" t="s">
        <v>884</v>
      </c>
      <c r="B16" s="177">
        <f>COUNTIF('2005'!$E$2:$E$600,$A16)</f>
        <v>2</v>
      </c>
      <c r="C16" s="177">
        <f>COUNTIF('2006'!$E$2:$E$600,$A16)</f>
        <v>2</v>
      </c>
      <c r="D16" s="177">
        <f>COUNTIF('2007'!$E$2:$E$600,$A16)</f>
        <v>12</v>
      </c>
      <c r="E16" s="177">
        <f>COUNTIF('2008'!$E$2:$E$600,$A16)</f>
        <v>4</v>
      </c>
      <c r="F16" s="177">
        <f>COUNTIF('2009'!$E$2:$E$600,$A16)</f>
        <v>0</v>
      </c>
      <c r="G16" s="177">
        <f>COUNTIF('2010'!$E$2:$E$600,$A16)</f>
        <v>0</v>
      </c>
      <c r="H16" s="177">
        <f>COUNTIF('2011'!$E$2:$E$600,$A16)</f>
        <v>0</v>
      </c>
      <c r="I16" s="177">
        <f>COUNTIF('2012'!$E$2:$E$600,$A16)</f>
        <v>0</v>
      </c>
      <c r="J16" s="177">
        <f>COUNTIF('2013'!$E$2:$E$600,$A16)</f>
        <v>0</v>
      </c>
      <c r="K16" s="177">
        <f>COUNTIF('2014'!$E$2:$E$600,$A16)</f>
        <v>0</v>
      </c>
      <c r="L16" s="177">
        <f>COUNTIF('2015'!$E$2:$E$600,$A16)</f>
        <v>0</v>
      </c>
      <c r="M16" s="177">
        <f>COUNTIF('2016'!$E$2:$E$600,$A16)</f>
        <v>0</v>
      </c>
      <c r="N16" s="177">
        <f>COUNTIF('2017'!$E$2:$E$600,$A16)</f>
        <v>0</v>
      </c>
      <c r="O16" s="177">
        <f>COUNTIF('2018'!$E$2:$F$451,$A16)</f>
        <v>0</v>
      </c>
      <c r="Q16" s="177">
        <f t="shared" si="0"/>
        <v>20</v>
      </c>
    </row>
    <row r="17" spans="1:17" ht="15" x14ac:dyDescent="0.2">
      <c r="A17" s="164" t="s">
        <v>2841</v>
      </c>
      <c r="B17" s="177">
        <f>COUNTIF('2005'!$E$2:$E$600,$A17)</f>
        <v>0</v>
      </c>
      <c r="C17" s="177">
        <f>COUNTIF('2006'!$E$2:$E$600,$A17)</f>
        <v>0</v>
      </c>
      <c r="D17" s="177">
        <f>COUNTIF('2007'!$E$2:$E$600,$A17)</f>
        <v>0</v>
      </c>
      <c r="E17" s="177">
        <f>COUNTIF('2008'!$E$2:$E$600,$A17)</f>
        <v>0</v>
      </c>
      <c r="F17" s="177">
        <f>COUNTIF('2009'!$E$2:$E$600,$A17)</f>
        <v>0</v>
      </c>
      <c r="G17" s="177">
        <f>COUNTIF('2010'!$E$2:$E$600,$A17)</f>
        <v>0</v>
      </c>
      <c r="H17" s="177">
        <f>COUNTIF('2011'!$E$2:$E$600,$A17)</f>
        <v>0</v>
      </c>
      <c r="I17" s="177">
        <f>COUNTIF('2012'!$E$2:$E$600,$A17)</f>
        <v>0</v>
      </c>
      <c r="J17" s="177">
        <f>COUNTIF('2013'!$E$2:$E$600,$A17)</f>
        <v>0</v>
      </c>
      <c r="K17" s="177">
        <f>COUNTIF('2014'!$E$2:$E$600,$A17)</f>
        <v>0</v>
      </c>
      <c r="L17" s="177">
        <f>COUNTIF('2015'!$E$2:$E$600,$A17)</f>
        <v>0</v>
      </c>
      <c r="M17" s="177">
        <f>COUNTIF('2016'!$E$2:$E$600,$A17)</f>
        <v>1</v>
      </c>
      <c r="N17" s="177">
        <f>COUNTIF('2017'!$E$2:$E$600,$A17)</f>
        <v>0</v>
      </c>
      <c r="O17" s="177">
        <f>COUNTIF('2018'!$E$2:$F$451,$A17)</f>
        <v>2</v>
      </c>
      <c r="Q17" s="177">
        <f t="shared" si="0"/>
        <v>1</v>
      </c>
    </row>
    <row r="18" spans="1:17" ht="15" x14ac:dyDescent="0.2">
      <c r="A18" s="164" t="s">
        <v>2735</v>
      </c>
      <c r="B18" s="177">
        <f>COUNTIF('2005'!$E$2:$E$600,$A18)</f>
        <v>0</v>
      </c>
      <c r="C18" s="177">
        <f>COUNTIF('2006'!$E$2:$E$600,$A18)</f>
        <v>0</v>
      </c>
      <c r="D18" s="177">
        <f>COUNTIF('2007'!$E$2:$E$600,$A18)</f>
        <v>0</v>
      </c>
      <c r="E18" s="177">
        <f>COUNTIF('2008'!$E$2:$E$600,$A18)</f>
        <v>0</v>
      </c>
      <c r="F18" s="177">
        <f>COUNTIF('2009'!$E$2:$E$600,$A18)</f>
        <v>0</v>
      </c>
      <c r="G18" s="177">
        <f>COUNTIF('2010'!$E$2:$E$600,$A18)</f>
        <v>0</v>
      </c>
      <c r="H18" s="177">
        <f>COUNTIF('2011'!$E$2:$E$600,$A18)</f>
        <v>0</v>
      </c>
      <c r="I18" s="177">
        <f>COUNTIF('2012'!$E$2:$E$600,$A18)</f>
        <v>0</v>
      </c>
      <c r="J18" s="177">
        <f>COUNTIF('2013'!$E$2:$E$600,$A18)</f>
        <v>0</v>
      </c>
      <c r="K18" s="177">
        <f>COUNTIF('2014'!$E$2:$E$600,$A18)</f>
        <v>0</v>
      </c>
      <c r="L18" s="177">
        <f>COUNTIF('2015'!$E$2:$E$600,$A18)</f>
        <v>0</v>
      </c>
      <c r="M18" s="177">
        <f>COUNTIF('2016'!$E$2:$E$600,$A18)</f>
        <v>2</v>
      </c>
      <c r="N18" s="177">
        <f>COUNTIF('2017'!$E$2:$E$600,$A18)</f>
        <v>0</v>
      </c>
      <c r="O18" s="177">
        <f>COUNTIF('2018'!$E$2:$F$451,$A18)</f>
        <v>0</v>
      </c>
      <c r="Q18" s="177">
        <f t="shared" si="0"/>
        <v>2</v>
      </c>
    </row>
    <row r="19" spans="1:17" ht="15" x14ac:dyDescent="0.2">
      <c r="A19" s="164" t="s">
        <v>710</v>
      </c>
      <c r="B19" s="177">
        <f>COUNTIF('2005'!$E$2:$E$600,$A19)</f>
        <v>0</v>
      </c>
      <c r="C19" s="177">
        <f>COUNTIF('2006'!$E$2:$E$600,$A19)</f>
        <v>0</v>
      </c>
      <c r="D19" s="177">
        <f>COUNTIF('2007'!$E$2:$E$600,$A19)</f>
        <v>0</v>
      </c>
      <c r="E19" s="177">
        <f>COUNTIF('2008'!$E$2:$E$600,$A19)</f>
        <v>0</v>
      </c>
      <c r="F19" s="177">
        <f>COUNTIF('2009'!$E$2:$E$600,$A19)</f>
        <v>0</v>
      </c>
      <c r="G19" s="177">
        <f>COUNTIF('2010'!$E$2:$E$600,$A19)</f>
        <v>0</v>
      </c>
      <c r="H19" s="177">
        <f>COUNTIF('2011'!$E$2:$E$600,$A19)</f>
        <v>2</v>
      </c>
      <c r="I19" s="177">
        <f>COUNTIF('2012'!$E$2:$E$600,$A19)</f>
        <v>4</v>
      </c>
      <c r="J19" s="177">
        <f>COUNTIF('2013'!$E$2:$E$600,$A19)</f>
        <v>3</v>
      </c>
      <c r="K19" s="177">
        <f>COUNTIF('2014'!$E$2:$E$600,$A19)</f>
        <v>1</v>
      </c>
      <c r="L19" s="177">
        <f>COUNTIF('2015'!$E$2:$E$600,$A19)</f>
        <v>0</v>
      </c>
      <c r="M19" s="177">
        <f>COUNTIF('2016'!$E$2:$E$600,$A19)</f>
        <v>1</v>
      </c>
      <c r="N19" s="177">
        <f>COUNTIF('2017'!$E$2:$E$600,$A19)</f>
        <v>0</v>
      </c>
      <c r="O19" s="177">
        <f>COUNTIF('2018'!$E$2:$F$451,$A19)</f>
        <v>1</v>
      </c>
      <c r="Q19" s="177">
        <f t="shared" si="0"/>
        <v>11</v>
      </c>
    </row>
    <row r="20" spans="1:17" ht="15" x14ac:dyDescent="0.2">
      <c r="A20" s="164" t="s">
        <v>1858</v>
      </c>
      <c r="B20" s="177">
        <f>COUNTIF('2005'!$E$2:$E$600,$A20)</f>
        <v>0</v>
      </c>
      <c r="C20" s="177">
        <f>COUNTIF('2006'!$E$2:$E$600,$A20)</f>
        <v>0</v>
      </c>
      <c r="D20" s="177">
        <f>COUNTIF('2007'!$E$2:$E$600,$A20)</f>
        <v>0</v>
      </c>
      <c r="E20" s="177">
        <f>COUNTIF('2008'!$E$2:$E$600,$A20)</f>
        <v>0</v>
      </c>
      <c r="F20" s="177">
        <f>COUNTIF('2009'!$E$2:$E$600,$A20)</f>
        <v>0</v>
      </c>
      <c r="G20" s="177">
        <f>COUNTIF('2010'!$E$2:$E$600,$A20)</f>
        <v>0</v>
      </c>
      <c r="H20" s="177">
        <f>COUNTIF('2011'!$E$2:$E$600,$A20)</f>
        <v>0</v>
      </c>
      <c r="I20" s="177">
        <f>COUNTIF('2012'!$E$2:$E$600,$A20)</f>
        <v>0</v>
      </c>
      <c r="J20" s="177">
        <f>COUNTIF('2013'!$E$2:$E$600,$A20)</f>
        <v>1</v>
      </c>
      <c r="K20" s="177">
        <f>COUNTIF('2014'!$E$2:$E$600,$A20)</f>
        <v>0</v>
      </c>
      <c r="L20" s="177">
        <f>COUNTIF('2015'!$E$2:$E$600,$A20)</f>
        <v>0</v>
      </c>
      <c r="M20" s="177">
        <f>COUNTIF('2016'!$E$2:$E$600,$A20)</f>
        <v>0</v>
      </c>
      <c r="N20" s="177">
        <f>COUNTIF('2017'!$E$2:$E$600,$A20)</f>
        <v>0</v>
      </c>
      <c r="O20" s="177">
        <f>COUNTIF('2018'!$E$2:$F$451,$A20)</f>
        <v>0</v>
      </c>
      <c r="Q20" s="177">
        <f t="shared" si="0"/>
        <v>1</v>
      </c>
    </row>
    <row r="21" spans="1:17" ht="15" x14ac:dyDescent="0.2">
      <c r="A21" s="164" t="s">
        <v>552</v>
      </c>
      <c r="B21" s="177">
        <f>COUNTIF('2005'!$E$2:$E$600,$A21)</f>
        <v>0</v>
      </c>
      <c r="C21" s="177">
        <f>COUNTIF('2006'!$E$2:$E$600,$A21)</f>
        <v>0</v>
      </c>
      <c r="D21" s="177">
        <f>COUNTIF('2007'!$E$2:$E$600,$A21)</f>
        <v>0</v>
      </c>
      <c r="E21" s="177">
        <f>COUNTIF('2008'!$E$2:$E$600,$A21)</f>
        <v>0</v>
      </c>
      <c r="F21" s="177">
        <f>COUNTIF('2009'!$E$2:$E$600,$A21)</f>
        <v>0</v>
      </c>
      <c r="G21" s="177">
        <f>COUNTIF('2010'!$E$2:$E$600,$A21)</f>
        <v>0</v>
      </c>
      <c r="H21" s="177">
        <f>COUNTIF('2011'!$E$2:$E$600,$A21)</f>
        <v>1</v>
      </c>
      <c r="I21" s="177">
        <f>COUNTIF('2012'!$E$2:$E$600,$A21)</f>
        <v>2</v>
      </c>
      <c r="J21" s="177">
        <f>COUNTIF('2013'!$E$2:$E$600,$A21)</f>
        <v>3</v>
      </c>
      <c r="K21" s="177">
        <f>COUNTIF('2014'!$E$2:$E$600,$A21)</f>
        <v>3</v>
      </c>
      <c r="L21" s="177">
        <f>COUNTIF('2015'!$E$2:$E$600,$A21)</f>
        <v>3</v>
      </c>
      <c r="M21" s="177">
        <f>COUNTIF('2016'!$E$2:$E$600,$A21)</f>
        <v>0</v>
      </c>
      <c r="N21" s="177">
        <f>COUNTIF('2017'!$E$2:$E$600,$A21)</f>
        <v>5</v>
      </c>
      <c r="O21" s="177">
        <f>COUNTIF('2018'!$E$2:$F$451,$A21)</f>
        <v>0</v>
      </c>
      <c r="Q21" s="177">
        <f t="shared" si="0"/>
        <v>17</v>
      </c>
    </row>
    <row r="22" spans="1:17" ht="15" x14ac:dyDescent="0.2">
      <c r="A22" s="164" t="s">
        <v>3708</v>
      </c>
      <c r="B22" s="177">
        <f>COUNTIF('2005'!$E$2:$E$600,$A22)</f>
        <v>0</v>
      </c>
      <c r="C22" s="177">
        <f>COUNTIF('2006'!$E$2:$E$600,$A22)</f>
        <v>0</v>
      </c>
      <c r="D22" s="177">
        <f>COUNTIF('2007'!$E$2:$E$600,$A22)</f>
        <v>0</v>
      </c>
      <c r="E22" s="177">
        <f>COUNTIF('2008'!$E$2:$E$600,$A22)</f>
        <v>0</v>
      </c>
      <c r="F22" s="177">
        <f>COUNTIF('2009'!$E$2:$E$600,$A22)</f>
        <v>0</v>
      </c>
      <c r="G22" s="177">
        <f>COUNTIF('2010'!$E$2:$E$600,$A22)</f>
        <v>0</v>
      </c>
      <c r="H22" s="177">
        <f>COUNTIF('2011'!$E$2:$E$600,$A22)</f>
        <v>0</v>
      </c>
      <c r="I22" s="177">
        <f>COUNTIF('2012'!$E$2:$E$600,$A22)</f>
        <v>0</v>
      </c>
      <c r="J22" s="177">
        <f>COUNTIF('2013'!$E$2:$E$600,$A22)</f>
        <v>0</v>
      </c>
      <c r="K22" s="177">
        <f>COUNTIF('2014'!$E$2:$E$600,$A22)</f>
        <v>0</v>
      </c>
      <c r="L22" s="177">
        <f>COUNTIF('2015'!$E$2:$E$600,$A22)</f>
        <v>0</v>
      </c>
      <c r="M22" s="177">
        <f>COUNTIF('2016'!$E$2:$E$600,$A22)</f>
        <v>0</v>
      </c>
      <c r="N22" s="177">
        <f>COUNTIF('2017'!$E$2:$E$600,$A22)</f>
        <v>0</v>
      </c>
      <c r="O22" s="177">
        <f>COUNTIF('2018'!$E$2:$F$451,$A22)</f>
        <v>0</v>
      </c>
      <c r="Q22" s="177">
        <f t="shared" si="0"/>
        <v>0</v>
      </c>
    </row>
    <row r="23" spans="1:17" ht="15" x14ac:dyDescent="0.2">
      <c r="A23" s="164" t="s">
        <v>885</v>
      </c>
      <c r="B23" s="177">
        <f>COUNTIF('2005'!$E$2:$E$600,$A23)</f>
        <v>1</v>
      </c>
      <c r="C23" s="177">
        <f>COUNTIF('2006'!$E$2:$E$600,$A23)</f>
        <v>0</v>
      </c>
      <c r="D23" s="177">
        <f>COUNTIF('2007'!$E$2:$E$600,$A23)</f>
        <v>0</v>
      </c>
      <c r="E23" s="177">
        <f>COUNTIF('2008'!$E$2:$E$600,$A23)</f>
        <v>0</v>
      </c>
      <c r="F23" s="177">
        <f>COUNTIF('2009'!$E$2:$E$600,$A23)</f>
        <v>0</v>
      </c>
      <c r="G23" s="177">
        <f>COUNTIF('2010'!$E$2:$E$600,$A23)</f>
        <v>0</v>
      </c>
      <c r="H23" s="177">
        <f>COUNTIF('2011'!$E$2:$E$600,$A23)</f>
        <v>0</v>
      </c>
      <c r="I23" s="177">
        <f>COUNTIF('2012'!$E$2:$E$600,$A23)</f>
        <v>0</v>
      </c>
      <c r="J23" s="177">
        <f>COUNTIF('2013'!$E$2:$E$600,$A23)</f>
        <v>0</v>
      </c>
      <c r="K23" s="177">
        <f>COUNTIF('2014'!$E$2:$E$600,$A23)</f>
        <v>0</v>
      </c>
      <c r="L23" s="177">
        <f>COUNTIF('2015'!$E$2:$E$600,$A23)</f>
        <v>0</v>
      </c>
      <c r="M23" s="177">
        <f>COUNTIF('2016'!$E$2:$E$600,$A23)</f>
        <v>0</v>
      </c>
      <c r="N23" s="177">
        <f>COUNTIF('2017'!$E$2:$E$600,$A23)</f>
        <v>0</v>
      </c>
      <c r="O23" s="177">
        <f>COUNTIF('2018'!$E$2:$F$451,$A23)</f>
        <v>0</v>
      </c>
      <c r="Q23" s="177">
        <f t="shared" si="0"/>
        <v>1</v>
      </c>
    </row>
    <row r="24" spans="1:17" ht="15" x14ac:dyDescent="0.2">
      <c r="A24" s="164" t="s">
        <v>297</v>
      </c>
      <c r="B24" s="177">
        <f>COUNTIF('2005'!$E$2:$E$600,$A24)</f>
        <v>0</v>
      </c>
      <c r="C24" s="177">
        <f>COUNTIF('2006'!$E$2:$E$600,$A24)</f>
        <v>0</v>
      </c>
      <c r="D24" s="177">
        <f>COUNTIF('2007'!$E$2:$E$600,$A24)</f>
        <v>0</v>
      </c>
      <c r="E24" s="177">
        <f>COUNTIF('2008'!$E$2:$E$600,$A24)</f>
        <v>0</v>
      </c>
      <c r="F24" s="177">
        <f>COUNTIF('2009'!$E$2:$E$600,$A24)</f>
        <v>0</v>
      </c>
      <c r="G24" s="177">
        <f>COUNTIF('2010'!$E$2:$E$600,$A24)</f>
        <v>0</v>
      </c>
      <c r="H24" s="177">
        <f>COUNTIF('2011'!$E$2:$E$600,$A24)</f>
        <v>0</v>
      </c>
      <c r="I24" s="177">
        <f>COUNTIF('2012'!$E$2:$E$600,$A24)</f>
        <v>0</v>
      </c>
      <c r="J24" s="177">
        <f>COUNTIF('2013'!$E$2:$E$600,$A24)</f>
        <v>1</v>
      </c>
      <c r="K24" s="177">
        <f>COUNTIF('2014'!$E$2:$E$600,$A24)</f>
        <v>0</v>
      </c>
      <c r="L24" s="177">
        <f>COUNTIF('2015'!$E$2:$E$600,$A24)</f>
        <v>0</v>
      </c>
      <c r="M24" s="177">
        <f>COUNTIF('2016'!$E$2:$E$600,$A24)</f>
        <v>0</v>
      </c>
      <c r="N24" s="177">
        <f>COUNTIF('2017'!$E$2:$E$600,$A24)</f>
        <v>0</v>
      </c>
      <c r="O24" s="177">
        <f>COUNTIF('2018'!$E$2:$F$451,$A24)</f>
        <v>0</v>
      </c>
      <c r="Q24" s="177">
        <f t="shared" si="0"/>
        <v>1</v>
      </c>
    </row>
    <row r="25" spans="1:17" ht="15" x14ac:dyDescent="0.2">
      <c r="A25" s="164" t="s">
        <v>718</v>
      </c>
      <c r="B25" s="177">
        <f>COUNTIF('2005'!$E$2:$E$600,$A25)</f>
        <v>0</v>
      </c>
      <c r="C25" s="177">
        <f>COUNTIF('2006'!$E$2:$E$600,$A25)</f>
        <v>0</v>
      </c>
      <c r="D25" s="177">
        <f>COUNTIF('2007'!$E$2:$E$600,$A25)</f>
        <v>0</v>
      </c>
      <c r="E25" s="177">
        <f>COUNTIF('2008'!$E$2:$E$600,$A25)</f>
        <v>0</v>
      </c>
      <c r="F25" s="177">
        <f>COUNTIF('2009'!$E$2:$E$600,$A25)</f>
        <v>0</v>
      </c>
      <c r="G25" s="177">
        <f>COUNTIF('2010'!$E$2:$E$600,$A25)</f>
        <v>0</v>
      </c>
      <c r="H25" s="177">
        <f>COUNTIF('2011'!$E$2:$E$600,$A25)</f>
        <v>1</v>
      </c>
      <c r="I25" s="177">
        <f>COUNTIF('2012'!$E$2:$E$600,$A25)</f>
        <v>1</v>
      </c>
      <c r="J25" s="177">
        <f>COUNTIF('2013'!$E$2:$E$600,$A25)</f>
        <v>1</v>
      </c>
      <c r="K25" s="177">
        <f>COUNTIF('2014'!$E$2:$E$600,$A25)</f>
        <v>1</v>
      </c>
      <c r="L25" s="177">
        <f>COUNTIF('2015'!$E$2:$E$600,$A25)</f>
        <v>1</v>
      </c>
      <c r="M25" s="177">
        <f>COUNTIF('2016'!$E$2:$E$600,$A25)</f>
        <v>1</v>
      </c>
      <c r="N25" s="177">
        <f>COUNTIF('2017'!$E$2:$E$600,$A25)</f>
        <v>1</v>
      </c>
      <c r="O25" s="177">
        <f>COUNTIF('2018'!$E$2:$F$451,$A25)</f>
        <v>0</v>
      </c>
      <c r="Q25" s="177">
        <f t="shared" si="0"/>
        <v>7</v>
      </c>
    </row>
    <row r="26" spans="1:17" ht="15" x14ac:dyDescent="0.2">
      <c r="A26" s="164" t="s">
        <v>3251</v>
      </c>
      <c r="B26" s="177">
        <f>COUNTIF('2005'!$E$2:$E$600,$A26)</f>
        <v>0</v>
      </c>
      <c r="C26" s="177">
        <f>COUNTIF('2006'!$E$2:$E$600,$A26)</f>
        <v>0</v>
      </c>
      <c r="D26" s="177">
        <f>COUNTIF('2007'!$E$2:$E$600,$A26)</f>
        <v>0</v>
      </c>
      <c r="E26" s="177">
        <f>COUNTIF('2008'!$E$2:$E$600,$A26)</f>
        <v>0</v>
      </c>
      <c r="F26" s="177">
        <f>COUNTIF('2009'!$E$2:$E$600,$A26)</f>
        <v>0</v>
      </c>
      <c r="G26" s="177">
        <f>COUNTIF('2010'!$E$2:$E$600,$A26)</f>
        <v>0</v>
      </c>
      <c r="H26" s="177">
        <f>COUNTIF('2011'!$E$2:$E$600,$A26)</f>
        <v>0</v>
      </c>
      <c r="I26" s="177">
        <f>COUNTIF('2012'!$E$2:$E$600,$A26)</f>
        <v>0</v>
      </c>
      <c r="J26" s="177">
        <f>COUNTIF('2013'!$E$2:$E$600,$A26)</f>
        <v>0</v>
      </c>
      <c r="K26" s="177">
        <f>COUNTIF('2014'!$E$2:$E$600,$A26)</f>
        <v>0</v>
      </c>
      <c r="L26" s="177">
        <f>COUNTIF('2015'!$E$2:$E$600,$A26)</f>
        <v>0</v>
      </c>
      <c r="M26" s="177">
        <f>COUNTIF('2016'!$E$2:$E$600,$A26)</f>
        <v>0</v>
      </c>
      <c r="N26" s="177">
        <f>COUNTIF('2017'!$E$2:$E$600,$A26)</f>
        <v>1</v>
      </c>
      <c r="O26" s="177">
        <f>COUNTIF('2018'!$E$2:$F$451,$A26)</f>
        <v>0</v>
      </c>
      <c r="Q26" s="177">
        <f t="shared" si="0"/>
        <v>1</v>
      </c>
    </row>
    <row r="27" spans="1:17" ht="15" x14ac:dyDescent="0.2">
      <c r="A27" s="164" t="s">
        <v>697</v>
      </c>
      <c r="B27" s="177">
        <f>COUNTIF('2005'!$E$2:$E$600,$A27)</f>
        <v>0</v>
      </c>
      <c r="C27" s="177">
        <f>COUNTIF('2006'!$E$2:$E$600,$A27)</f>
        <v>0</v>
      </c>
      <c r="D27" s="177">
        <f>COUNTIF('2007'!$E$2:$E$600,$A27)</f>
        <v>0</v>
      </c>
      <c r="E27" s="177">
        <f>COUNTIF('2008'!$E$2:$E$600,$A27)</f>
        <v>0</v>
      </c>
      <c r="F27" s="177">
        <f>COUNTIF('2009'!$E$2:$E$600,$A27)</f>
        <v>0</v>
      </c>
      <c r="G27" s="177">
        <f>COUNTIF('2010'!$E$2:$E$600,$A27)</f>
        <v>0</v>
      </c>
      <c r="H27" s="177">
        <f>COUNTIF('2011'!$E$2:$E$600,$A27)</f>
        <v>0</v>
      </c>
      <c r="I27" s="177">
        <f>COUNTIF('2012'!$E$2:$E$600,$A27)</f>
        <v>13</v>
      </c>
      <c r="J27" s="177">
        <f>COUNTIF('2013'!$E$2:$E$600,$A27)</f>
        <v>3</v>
      </c>
      <c r="K27" s="177">
        <f>COUNTIF('2014'!$E$2:$E$600,$A27)</f>
        <v>5</v>
      </c>
      <c r="L27" s="177">
        <f>COUNTIF('2015'!$E$2:$E$600,$A27)</f>
        <v>5</v>
      </c>
      <c r="M27" s="177">
        <f>COUNTIF('2016'!$E$2:$E$600,$A27)</f>
        <v>0</v>
      </c>
      <c r="N27" s="177">
        <f>COUNTIF('2017'!$E$2:$E$600,$A27)</f>
        <v>0</v>
      </c>
      <c r="O27" s="177">
        <f>COUNTIF('2018'!$E$2:$F$451,$A27)</f>
        <v>0</v>
      </c>
      <c r="Q27" s="177">
        <f t="shared" si="0"/>
        <v>26</v>
      </c>
    </row>
    <row r="28" spans="1:17" ht="15" x14ac:dyDescent="0.2">
      <c r="A28" s="164" t="s">
        <v>684</v>
      </c>
      <c r="B28" s="177">
        <f>COUNTIF('2005'!$E$2:$E$600,$A28)</f>
        <v>0</v>
      </c>
      <c r="C28" s="177">
        <f>COUNTIF('2006'!$E$2:$E$600,$A28)</f>
        <v>0</v>
      </c>
      <c r="D28" s="177">
        <f>COUNTIF('2007'!$E$2:$E$600,$A28)</f>
        <v>0</v>
      </c>
      <c r="E28" s="177">
        <f>COUNTIF('2008'!$E$2:$E$600,$A28)</f>
        <v>0</v>
      </c>
      <c r="F28" s="177">
        <f>COUNTIF('2009'!$E$2:$E$600,$A28)</f>
        <v>0</v>
      </c>
      <c r="G28" s="177">
        <f>COUNTIF('2010'!$E$2:$E$600,$A28)</f>
        <v>0</v>
      </c>
      <c r="H28" s="177">
        <f>COUNTIF('2011'!$E$2:$E$600,$A28)</f>
        <v>0</v>
      </c>
      <c r="I28" s="177">
        <f>COUNTIF('2012'!$E$2:$E$600,$A28)</f>
        <v>6</v>
      </c>
      <c r="J28" s="177">
        <f>COUNTIF('2013'!$E$2:$E$600,$A28)</f>
        <v>5</v>
      </c>
      <c r="K28" s="177">
        <f>COUNTIF('2014'!$E$2:$E$600,$A28)</f>
        <v>8</v>
      </c>
      <c r="L28" s="177">
        <f>COUNTIF('2015'!$E$2:$E$600,$A28)</f>
        <v>2</v>
      </c>
      <c r="M28" s="177">
        <f>COUNTIF('2016'!$E$2:$E$600,$A28)</f>
        <v>6</v>
      </c>
      <c r="N28" s="177">
        <f>COUNTIF('2017'!$E$2:$E$600,$A28)</f>
        <v>0</v>
      </c>
      <c r="O28" s="177">
        <f>COUNTIF('2018'!$E$2:$F$451,$A28)</f>
        <v>0</v>
      </c>
      <c r="Q28" s="177">
        <f t="shared" si="0"/>
        <v>27</v>
      </c>
    </row>
    <row r="29" spans="1:17" ht="15" x14ac:dyDescent="0.2">
      <c r="A29" s="164" t="s">
        <v>3176</v>
      </c>
      <c r="B29" s="177">
        <f>COUNTIF('2005'!$E$2:$E$600,$A29)</f>
        <v>0</v>
      </c>
      <c r="C29" s="177">
        <f>COUNTIF('2006'!$E$2:$E$600,$A29)</f>
        <v>0</v>
      </c>
      <c r="D29" s="177">
        <f>COUNTIF('2007'!$E$2:$E$600,$A29)</f>
        <v>0</v>
      </c>
      <c r="E29" s="177">
        <f>COUNTIF('2008'!$E$2:$E$600,$A29)</f>
        <v>0</v>
      </c>
      <c r="F29" s="177">
        <f>COUNTIF('2009'!$E$2:$E$600,$A29)</f>
        <v>0</v>
      </c>
      <c r="G29" s="177">
        <f>COUNTIF('2010'!$E$2:$E$600,$A29)</f>
        <v>0</v>
      </c>
      <c r="H29" s="177">
        <f>COUNTIF('2011'!$E$2:$E$600,$A29)</f>
        <v>0</v>
      </c>
      <c r="I29" s="177">
        <f>COUNTIF('2012'!$E$2:$E$600,$A29)</f>
        <v>0</v>
      </c>
      <c r="J29" s="177">
        <f>COUNTIF('2013'!$E$2:$E$600,$A29)</f>
        <v>0</v>
      </c>
      <c r="K29" s="177">
        <f>COUNTIF('2014'!$E$2:$E$600,$A29)</f>
        <v>0</v>
      </c>
      <c r="L29" s="177">
        <f>COUNTIF('2015'!$E$2:$E$600,$A29)</f>
        <v>0</v>
      </c>
      <c r="M29" s="177">
        <f>COUNTIF('2016'!$E$2:$E$600,$A29)</f>
        <v>0</v>
      </c>
      <c r="N29" s="177">
        <f>COUNTIF('2017'!$E$2:$E$600,$A29)</f>
        <v>1</v>
      </c>
      <c r="O29" s="177">
        <f>COUNTIF('2018'!$E$2:$F$451,$A29)</f>
        <v>0</v>
      </c>
      <c r="Q29" s="177">
        <f t="shared" si="0"/>
        <v>1</v>
      </c>
    </row>
    <row r="30" spans="1:17" ht="15" x14ac:dyDescent="0.2">
      <c r="A30" s="164" t="s">
        <v>3350</v>
      </c>
      <c r="B30" s="177">
        <f>COUNTIF('2005'!$E$2:$E$600,$A30)</f>
        <v>0</v>
      </c>
      <c r="C30" s="177">
        <f>COUNTIF('2006'!$E$2:$E$600,$A30)</f>
        <v>0</v>
      </c>
      <c r="D30" s="177">
        <f>COUNTIF('2007'!$E$2:$E$600,$A30)</f>
        <v>0</v>
      </c>
      <c r="E30" s="177">
        <f>COUNTIF('2008'!$E$2:$E$600,$A30)</f>
        <v>0</v>
      </c>
      <c r="F30" s="177">
        <f>COUNTIF('2009'!$E$2:$E$600,$A30)</f>
        <v>0</v>
      </c>
      <c r="G30" s="177">
        <f>COUNTIF('2010'!$E$2:$E$600,$A30)</f>
        <v>0</v>
      </c>
      <c r="H30" s="177">
        <f>COUNTIF('2011'!$E$2:$E$600,$A30)</f>
        <v>0</v>
      </c>
      <c r="I30" s="177">
        <f>COUNTIF('2012'!$E$2:$E$600,$A30)</f>
        <v>0</v>
      </c>
      <c r="J30" s="177">
        <f>COUNTIF('2013'!$E$2:$E$600,$A30)</f>
        <v>0</v>
      </c>
      <c r="K30" s="177">
        <f>COUNTIF('2014'!$E$2:$E$600,$A30)</f>
        <v>0</v>
      </c>
      <c r="L30" s="177">
        <f>COUNTIF('2015'!$E$2:$E$600,$A30)</f>
        <v>0</v>
      </c>
      <c r="M30" s="177">
        <f>COUNTIF('2016'!$E$2:$E$600,$A30)</f>
        <v>0</v>
      </c>
      <c r="N30" s="177">
        <f>COUNTIF('2017'!$E$2:$E$600,$A30)</f>
        <v>1</v>
      </c>
      <c r="O30" s="177">
        <f>COUNTIF('2018'!$E$2:$F$451,$A30)</f>
        <v>0</v>
      </c>
      <c r="Q30" s="177">
        <f t="shared" si="0"/>
        <v>1</v>
      </c>
    </row>
    <row r="31" spans="1:17" ht="15" x14ac:dyDescent="0.2">
      <c r="A31" s="164" t="s">
        <v>882</v>
      </c>
      <c r="B31" s="177">
        <f>COUNTIF('2005'!$E$2:$E$600,$A31)</f>
        <v>1</v>
      </c>
      <c r="C31" s="177">
        <f>COUNTIF('2006'!$E$2:$E$600,$A31)</f>
        <v>0</v>
      </c>
      <c r="D31" s="177">
        <f>COUNTIF('2007'!$E$2:$E$600,$A31)</f>
        <v>0</v>
      </c>
      <c r="E31" s="177">
        <f>COUNTIF('2008'!$E$2:$E$600,$A31)</f>
        <v>0</v>
      </c>
      <c r="F31" s="177">
        <f>COUNTIF('2009'!$E$2:$E$600,$A31)</f>
        <v>0</v>
      </c>
      <c r="G31" s="177">
        <f>COUNTIF('2010'!$E$2:$E$600,$A31)</f>
        <v>0</v>
      </c>
      <c r="H31" s="177">
        <f>COUNTIF('2011'!$E$2:$E$600,$A31)</f>
        <v>0</v>
      </c>
      <c r="I31" s="177">
        <f>COUNTIF('2012'!$E$2:$E$600,$A31)</f>
        <v>0</v>
      </c>
      <c r="J31" s="177">
        <f>COUNTIF('2013'!$E$2:$E$600,$A31)</f>
        <v>0</v>
      </c>
      <c r="K31" s="177">
        <f>COUNTIF('2014'!$E$2:$E$600,$A31)</f>
        <v>0</v>
      </c>
      <c r="L31" s="177">
        <f>COUNTIF('2015'!$E$2:$E$600,$A31)</f>
        <v>0</v>
      </c>
      <c r="M31" s="177">
        <f>COUNTIF('2016'!$E$2:$E$600,$A31)</f>
        <v>0</v>
      </c>
      <c r="N31" s="177">
        <f>COUNTIF('2017'!$E$2:$E$600,$A31)</f>
        <v>0</v>
      </c>
      <c r="O31" s="177">
        <f>COUNTIF('2018'!$E$2:$F$451,$A31)</f>
        <v>0</v>
      </c>
      <c r="Q31" s="177">
        <f t="shared" si="0"/>
        <v>1</v>
      </c>
    </row>
    <row r="32" spans="1:17" ht="15" x14ac:dyDescent="0.2">
      <c r="A32" s="164" t="s">
        <v>2204</v>
      </c>
      <c r="B32" s="177">
        <f>COUNTIF('2005'!$E$2:$E$600,$A32)</f>
        <v>0</v>
      </c>
      <c r="C32" s="177">
        <f>COUNTIF('2006'!$E$2:$E$600,$A32)</f>
        <v>0</v>
      </c>
      <c r="D32" s="177">
        <f>COUNTIF('2007'!$E$2:$E$600,$A32)</f>
        <v>0</v>
      </c>
      <c r="E32" s="177">
        <f>COUNTIF('2008'!$E$2:$E$600,$A32)</f>
        <v>0</v>
      </c>
      <c r="F32" s="177">
        <f>COUNTIF('2009'!$E$2:$E$600,$A32)</f>
        <v>0</v>
      </c>
      <c r="G32" s="177">
        <f>COUNTIF('2010'!$E$2:$E$600,$A32)</f>
        <v>0</v>
      </c>
      <c r="H32" s="177">
        <f>COUNTIF('2011'!$E$2:$E$600,$A32)</f>
        <v>0</v>
      </c>
      <c r="I32" s="177">
        <f>COUNTIF('2012'!$E$2:$E$600,$A32)</f>
        <v>0</v>
      </c>
      <c r="J32" s="177">
        <f>COUNTIF('2013'!$E$2:$E$600,$A32)</f>
        <v>0</v>
      </c>
      <c r="K32" s="177">
        <f>COUNTIF('2014'!$E$2:$E$600,$A32)</f>
        <v>1</v>
      </c>
      <c r="L32" s="177">
        <f>COUNTIF('2015'!$E$2:$E$600,$A32)</f>
        <v>0</v>
      </c>
      <c r="M32" s="177">
        <f>COUNTIF('2016'!$E$2:$E$600,$A32)</f>
        <v>0</v>
      </c>
      <c r="N32" s="177">
        <f>COUNTIF('2017'!$E$2:$E$600,$A32)</f>
        <v>0</v>
      </c>
      <c r="O32" s="177">
        <f>COUNTIF('2018'!$E$2:$F$451,$A32)</f>
        <v>0</v>
      </c>
      <c r="Q32" s="177">
        <f t="shared" si="0"/>
        <v>1</v>
      </c>
    </row>
    <row r="33" spans="1:17" ht="15" x14ac:dyDescent="0.2">
      <c r="A33" s="164" t="s">
        <v>1723</v>
      </c>
      <c r="B33" s="177">
        <f>COUNTIF('2005'!$E$2:$E$600,$A33)</f>
        <v>1</v>
      </c>
      <c r="C33" s="177">
        <f>COUNTIF('2006'!$E$2:$E$600,$A33)</f>
        <v>3</v>
      </c>
      <c r="D33" s="177">
        <f>COUNTIF('2007'!$E$2:$E$600,$A33)</f>
        <v>0</v>
      </c>
      <c r="E33" s="177">
        <f>COUNTIF('2008'!$E$2:$E$600,$A33)</f>
        <v>1</v>
      </c>
      <c r="F33" s="177">
        <f>COUNTIF('2009'!$E$2:$E$600,$A33)</f>
        <v>0</v>
      </c>
      <c r="G33" s="177">
        <f>COUNTIF('2010'!$E$2:$E$600,$A33)</f>
        <v>0</v>
      </c>
      <c r="H33" s="177">
        <f>COUNTIF('2011'!$E$2:$E$600,$A33)</f>
        <v>1</v>
      </c>
      <c r="I33" s="177">
        <f>COUNTIF('2012'!$E$2:$E$600,$A33)</f>
        <v>3</v>
      </c>
      <c r="J33" s="177">
        <f>COUNTIF('2013'!$E$2:$E$600,$A33)</f>
        <v>1</v>
      </c>
      <c r="K33" s="177">
        <f>COUNTIF('2014'!$E$2:$E$600,$A33)</f>
        <v>2</v>
      </c>
      <c r="L33" s="177">
        <f>COUNTIF('2015'!$E$2:$E$600,$A33)</f>
        <v>2</v>
      </c>
      <c r="M33" s="177">
        <f>COUNTIF('2016'!$E$2:$E$600,$A33)</f>
        <v>4</v>
      </c>
      <c r="N33" s="177">
        <f>COUNTIF('2017'!$E$2:$E$600,$A33)</f>
        <v>0</v>
      </c>
      <c r="O33" s="177">
        <f>COUNTIF('2018'!$E$2:$F$451,$A33)</f>
        <v>0</v>
      </c>
      <c r="Q33" s="177">
        <f t="shared" si="0"/>
        <v>18</v>
      </c>
    </row>
    <row r="34" spans="1:17" ht="15" x14ac:dyDescent="0.2">
      <c r="A34" s="164" t="s">
        <v>2303</v>
      </c>
      <c r="B34" s="177">
        <f>COUNTIF('2005'!$E$2:$E$600,$A34)</f>
        <v>0</v>
      </c>
      <c r="C34" s="177">
        <f>COUNTIF('2006'!$E$2:$E$600,$A34)</f>
        <v>0</v>
      </c>
      <c r="D34" s="177">
        <f>COUNTIF('2007'!$E$2:$E$600,$A34)</f>
        <v>0</v>
      </c>
      <c r="E34" s="177">
        <f>COUNTIF('2008'!$E$2:$E$600,$A34)</f>
        <v>0</v>
      </c>
      <c r="F34" s="177">
        <f>COUNTIF('2009'!$E$2:$E$600,$A34)</f>
        <v>0</v>
      </c>
      <c r="G34" s="177">
        <f>COUNTIF('2010'!$E$2:$E$600,$A34)</f>
        <v>0</v>
      </c>
      <c r="H34" s="177">
        <f>COUNTIF('2011'!$E$2:$E$600,$A34)</f>
        <v>0</v>
      </c>
      <c r="I34" s="177">
        <f>COUNTIF('2012'!$E$2:$E$600,$A34)</f>
        <v>0</v>
      </c>
      <c r="J34" s="177">
        <f>COUNTIF('2013'!$E$2:$E$600,$A34)</f>
        <v>0</v>
      </c>
      <c r="K34" s="177">
        <f>COUNTIF('2014'!$E$2:$E$600,$A34)</f>
        <v>0</v>
      </c>
      <c r="L34" s="177">
        <f>COUNTIF('2015'!$E$2:$E$600,$A34)</f>
        <v>2</v>
      </c>
      <c r="M34" s="177">
        <f>COUNTIF('2016'!$E$2:$E$600,$A34)</f>
        <v>0</v>
      </c>
      <c r="N34" s="177">
        <f>COUNTIF('2017'!$E$2:$E$600,$A34)</f>
        <v>0</v>
      </c>
      <c r="O34" s="177">
        <f>COUNTIF('2018'!$E$2:$F$451,$A34)</f>
        <v>0</v>
      </c>
      <c r="Q34" s="177">
        <f t="shared" si="0"/>
        <v>2</v>
      </c>
    </row>
    <row r="35" spans="1:17" ht="15" x14ac:dyDescent="0.2">
      <c r="A35" s="164" t="s">
        <v>889</v>
      </c>
      <c r="B35" s="177">
        <f>COUNTIF('2005'!$E$2:$E$600,$A35)</f>
        <v>1</v>
      </c>
      <c r="C35" s="177">
        <f>COUNTIF('2006'!$E$2:$E$600,$A35)</f>
        <v>1</v>
      </c>
      <c r="D35" s="177">
        <f>COUNTIF('2007'!$E$2:$E$600,$A35)</f>
        <v>4</v>
      </c>
      <c r="E35" s="177">
        <f>COUNTIF('2008'!$E$2:$E$600,$A35)</f>
        <v>1</v>
      </c>
      <c r="F35" s="177">
        <f>COUNTIF('2009'!$E$2:$E$600,$A35)</f>
        <v>0</v>
      </c>
      <c r="G35" s="177">
        <f>COUNTIF('2010'!$E$2:$E$600,$A35)</f>
        <v>0</v>
      </c>
      <c r="H35" s="177">
        <f>COUNTIF('2011'!$E$2:$E$600,$A35)</f>
        <v>1</v>
      </c>
      <c r="I35" s="177">
        <f>COUNTIF('2012'!$E$2:$E$600,$A35)</f>
        <v>1</v>
      </c>
      <c r="J35" s="177">
        <f>COUNTIF('2013'!$E$2:$E$600,$A35)</f>
        <v>1</v>
      </c>
      <c r="K35" s="177">
        <f>COUNTIF('2014'!$E$2:$E$600,$A35)</f>
        <v>2</v>
      </c>
      <c r="L35" s="177">
        <f>COUNTIF('2015'!$E$2:$E$600,$A35)</f>
        <v>0</v>
      </c>
      <c r="M35" s="177">
        <f>COUNTIF('2016'!$E$2:$E$600,$A35)</f>
        <v>3</v>
      </c>
      <c r="N35" s="177">
        <f>COUNTIF('2017'!$E$2:$E$600,$A35)</f>
        <v>1</v>
      </c>
      <c r="O35" s="177">
        <f>COUNTIF('2018'!$E$2:$F$451,$A35)</f>
        <v>0</v>
      </c>
      <c r="Q35" s="177">
        <f t="shared" si="0"/>
        <v>16</v>
      </c>
    </row>
    <row r="36" spans="1:17" ht="15" x14ac:dyDescent="0.2">
      <c r="A36" s="164" t="s">
        <v>784</v>
      </c>
      <c r="B36" s="177">
        <f>COUNTIF('2005'!$E$2:$E$600,$A36)</f>
        <v>0</v>
      </c>
      <c r="C36" s="177">
        <f>COUNTIF('2006'!$E$2:$E$600,$A36)</f>
        <v>0</v>
      </c>
      <c r="D36" s="177">
        <f>COUNTIF('2007'!$E$2:$E$600,$A36)</f>
        <v>0</v>
      </c>
      <c r="E36" s="177">
        <f>COUNTIF('2008'!$E$2:$E$600,$A36)</f>
        <v>0</v>
      </c>
      <c r="F36" s="177">
        <f>COUNTIF('2009'!$E$2:$E$600,$A36)</f>
        <v>0</v>
      </c>
      <c r="G36" s="177">
        <f>COUNTIF('2010'!$E$2:$E$600,$A36)</f>
        <v>0</v>
      </c>
      <c r="H36" s="177">
        <f>COUNTIF('2011'!$E$2:$E$600,$A36)</f>
        <v>0</v>
      </c>
      <c r="I36" s="177">
        <f>COUNTIF('2012'!$E$2:$E$600,$A36)</f>
        <v>1</v>
      </c>
      <c r="J36" s="177">
        <f>COUNTIF('2013'!$E$2:$E$600,$A36)</f>
        <v>0</v>
      </c>
      <c r="K36" s="177">
        <f>COUNTIF('2014'!$E$2:$E$600,$A36)</f>
        <v>0</v>
      </c>
      <c r="L36" s="177">
        <f>COUNTIF('2015'!$E$2:$E$600,$A36)</f>
        <v>0</v>
      </c>
      <c r="M36" s="177">
        <f>COUNTIF('2016'!$E$2:$E$600,$A36)</f>
        <v>0</v>
      </c>
      <c r="N36" s="177">
        <f>COUNTIF('2017'!$E$2:$E$600,$A36)</f>
        <v>0</v>
      </c>
      <c r="O36" s="177">
        <f>COUNTIF('2018'!$E$2:$F$451,$A36)</f>
        <v>0</v>
      </c>
      <c r="Q36" s="177">
        <f t="shared" si="0"/>
        <v>1</v>
      </c>
    </row>
    <row r="37" spans="1:17" ht="15" x14ac:dyDescent="0.2">
      <c r="A37" s="164" t="s">
        <v>2203</v>
      </c>
      <c r="B37" s="177">
        <f>COUNTIF('2005'!$E$2:$E$600,$A37)</f>
        <v>0</v>
      </c>
      <c r="C37" s="177">
        <f>COUNTIF('2006'!$E$2:$E$600,$A37)</f>
        <v>0</v>
      </c>
      <c r="D37" s="177">
        <f>COUNTIF('2007'!$E$2:$E$600,$A37)</f>
        <v>0</v>
      </c>
      <c r="E37" s="177">
        <f>COUNTIF('2008'!$E$2:$E$600,$A37)</f>
        <v>0</v>
      </c>
      <c r="F37" s="177">
        <f>COUNTIF('2009'!$E$2:$E$600,$A37)</f>
        <v>0</v>
      </c>
      <c r="G37" s="177">
        <f>COUNTIF('2010'!$E$2:$E$600,$A37)</f>
        <v>0</v>
      </c>
      <c r="H37" s="177">
        <f>COUNTIF('2011'!$E$2:$E$600,$A37)</f>
        <v>0</v>
      </c>
      <c r="I37" s="177">
        <f>COUNTIF('2012'!$E$2:$E$600,$A37)</f>
        <v>0</v>
      </c>
      <c r="J37" s="177">
        <f>COUNTIF('2013'!$E$2:$E$600,$A37)</f>
        <v>0</v>
      </c>
      <c r="K37" s="177">
        <f>COUNTIF('2014'!$E$2:$E$600,$A37)</f>
        <v>1</v>
      </c>
      <c r="L37" s="177">
        <f>COUNTIF('2015'!$E$2:$E$600,$A37)</f>
        <v>0</v>
      </c>
      <c r="M37" s="177">
        <f>COUNTIF('2016'!$E$2:$E$600,$A37)</f>
        <v>0</v>
      </c>
      <c r="N37" s="177">
        <f>COUNTIF('2017'!$E$2:$E$600,$A37)</f>
        <v>0</v>
      </c>
      <c r="O37" s="177">
        <f>COUNTIF('2018'!$E$2:$F$451,$A37)</f>
        <v>0</v>
      </c>
      <c r="Q37" s="177">
        <f t="shared" si="0"/>
        <v>1</v>
      </c>
    </row>
    <row r="38" spans="1:17" ht="15" x14ac:dyDescent="0.2">
      <c r="A38" s="164" t="s">
        <v>2430</v>
      </c>
      <c r="B38" s="177">
        <f>COUNTIF('2005'!$E$2:$E$600,$A38)</f>
        <v>0</v>
      </c>
      <c r="C38" s="177">
        <f>COUNTIF('2006'!$E$2:$E$600,$A38)</f>
        <v>0</v>
      </c>
      <c r="D38" s="177">
        <f>COUNTIF('2007'!$E$2:$E$600,$A38)</f>
        <v>0</v>
      </c>
      <c r="E38" s="177">
        <f>COUNTIF('2008'!$E$2:$E$600,$A38)</f>
        <v>0</v>
      </c>
      <c r="F38" s="177">
        <f>COUNTIF('2009'!$E$2:$E$600,$A38)</f>
        <v>0</v>
      </c>
      <c r="G38" s="177">
        <f>COUNTIF('2010'!$E$2:$E$600,$A38)</f>
        <v>0</v>
      </c>
      <c r="H38" s="177">
        <f>COUNTIF('2011'!$E$2:$E$600,$A38)</f>
        <v>0</v>
      </c>
      <c r="I38" s="177">
        <f>COUNTIF('2012'!$E$2:$E$600,$A38)</f>
        <v>2</v>
      </c>
      <c r="J38" s="177">
        <f>COUNTIF('2013'!$E$2:$E$600,$A38)</f>
        <v>1</v>
      </c>
      <c r="K38" s="177">
        <f>COUNTIF('2014'!$E$2:$E$600,$A38)</f>
        <v>4</v>
      </c>
      <c r="L38" s="177">
        <f>COUNTIF('2015'!$E$2:$E$600,$A38)</f>
        <v>2</v>
      </c>
      <c r="M38" s="177">
        <f>COUNTIF('2016'!$E$2:$E$600,$A38)</f>
        <v>10</v>
      </c>
      <c r="N38" s="177">
        <f>COUNTIF('2017'!$E$2:$E$600,$A38)</f>
        <v>5</v>
      </c>
      <c r="O38" s="177">
        <f>COUNTIF('2018'!$E$2:$F$451,$A38)</f>
        <v>4</v>
      </c>
      <c r="Q38" s="177">
        <f t="shared" si="0"/>
        <v>24</v>
      </c>
    </row>
    <row r="39" spans="1:17" ht="15" x14ac:dyDescent="0.2">
      <c r="A39" s="164" t="s">
        <v>512</v>
      </c>
      <c r="B39" s="177">
        <f>COUNTIF('2005'!$E$2:$E$600,$A39)</f>
        <v>0</v>
      </c>
      <c r="C39" s="177">
        <f>COUNTIF('2006'!$E$2:$E$600,$A39)</f>
        <v>0</v>
      </c>
      <c r="D39" s="177">
        <f>COUNTIF('2007'!$E$2:$E$600,$A39)</f>
        <v>0</v>
      </c>
      <c r="E39" s="177">
        <f>COUNTIF('2008'!$E$2:$E$600,$A39)</f>
        <v>0</v>
      </c>
      <c r="F39" s="177">
        <f>COUNTIF('2009'!$E$2:$E$600,$A39)</f>
        <v>0</v>
      </c>
      <c r="G39" s="177">
        <f>COUNTIF('2010'!$E$2:$E$600,$A39)</f>
        <v>0</v>
      </c>
      <c r="H39" s="177">
        <f>COUNTIF('2011'!$E$2:$E$600,$A39)</f>
        <v>0</v>
      </c>
      <c r="I39" s="177">
        <f>COUNTIF('2012'!$E$2:$E$600,$A39)</f>
        <v>2</v>
      </c>
      <c r="J39" s="177">
        <f>COUNTIF('2013'!$E$2:$E$600,$A39)</f>
        <v>1</v>
      </c>
      <c r="K39" s="177">
        <f>COUNTIF('2014'!$E$2:$E$600,$A39)</f>
        <v>0</v>
      </c>
      <c r="L39" s="177">
        <f>COUNTIF('2015'!$E$2:$E$600,$A39)</f>
        <v>1</v>
      </c>
      <c r="M39" s="177">
        <f>COUNTIF('2016'!$E$2:$E$600,$A39)</f>
        <v>0</v>
      </c>
      <c r="N39" s="177">
        <f>COUNTIF('2017'!$E$2:$E$600,$A39)</f>
        <v>0</v>
      </c>
      <c r="O39" s="177">
        <f>COUNTIF('2018'!$E$2:$F$451,$A39)</f>
        <v>4</v>
      </c>
      <c r="Q39" s="177">
        <f t="shared" si="0"/>
        <v>4</v>
      </c>
    </row>
    <row r="40" spans="1:17" ht="15" x14ac:dyDescent="0.2">
      <c r="A40" s="164" t="s">
        <v>878</v>
      </c>
      <c r="B40" s="177">
        <f>COUNTIF('2005'!$E$2:$E$600,$A40)</f>
        <v>4</v>
      </c>
      <c r="C40" s="177">
        <f>COUNTIF('2006'!$E$2:$E$600,$A40)</f>
        <v>4</v>
      </c>
      <c r="D40" s="177">
        <f>COUNTIF('2007'!$E$2:$E$600,$A40)</f>
        <v>12</v>
      </c>
      <c r="E40" s="177">
        <f>COUNTIF('2008'!$E$2:$E$600,$A40)</f>
        <v>8</v>
      </c>
      <c r="F40" s="177">
        <f>COUNTIF('2009'!$E$2:$E$600,$A40)</f>
        <v>0</v>
      </c>
      <c r="G40" s="177">
        <f>COUNTIF('2010'!$E$2:$E$600,$A40)</f>
        <v>0</v>
      </c>
      <c r="H40" s="177">
        <f>COUNTIF('2011'!$E$2:$E$600,$A40)</f>
        <v>7</v>
      </c>
      <c r="I40" s="177">
        <f>COUNTIF('2012'!$E$2:$E$600,$A40)</f>
        <v>8</v>
      </c>
      <c r="J40" s="177">
        <f>COUNTIF('2013'!$E$2:$E$600,$A40)</f>
        <v>4</v>
      </c>
      <c r="K40" s="177">
        <f>COUNTIF('2014'!$E$2:$E$600,$A40)</f>
        <v>1</v>
      </c>
      <c r="L40" s="177">
        <f>COUNTIF('2015'!$E$2:$E$600,$A40)</f>
        <v>2</v>
      </c>
      <c r="M40" s="177">
        <f>COUNTIF('2016'!$E$2:$E$600,$A40)</f>
        <v>10</v>
      </c>
      <c r="N40" s="177">
        <f>COUNTIF('2017'!$E$2:$E$600,$A40)</f>
        <v>4</v>
      </c>
      <c r="O40" s="177">
        <f>COUNTIF('2018'!$E$2:$F$451,$A40)</f>
        <v>0</v>
      </c>
      <c r="Q40" s="177">
        <f t="shared" si="0"/>
        <v>64</v>
      </c>
    </row>
    <row r="41" spans="1:17" ht="15" x14ac:dyDescent="0.2">
      <c r="A41" s="164" t="s">
        <v>803</v>
      </c>
      <c r="B41" s="177">
        <f>COUNTIF('2005'!$E$2:$E$600,$A41)</f>
        <v>18</v>
      </c>
      <c r="C41" s="177">
        <f>COUNTIF('2006'!$E$2:$E$600,$A41)</f>
        <v>7</v>
      </c>
      <c r="D41" s="177">
        <f>COUNTIF('2007'!$E$2:$E$600,$A41)</f>
        <v>7</v>
      </c>
      <c r="E41" s="177">
        <f>COUNTIF('2008'!$E$2:$E$600,$A41)</f>
        <v>14</v>
      </c>
      <c r="F41" s="177">
        <f>COUNTIF('2009'!$E$2:$E$600,$A41)</f>
        <v>0</v>
      </c>
      <c r="G41" s="177">
        <f>COUNTIF('2010'!$E$2:$E$600,$A41)</f>
        <v>0</v>
      </c>
      <c r="H41" s="177">
        <f>COUNTIF('2011'!$E$2:$E$600,$A41)</f>
        <v>3</v>
      </c>
      <c r="I41" s="177">
        <f>COUNTIF('2012'!$E$2:$E$600,$A41)</f>
        <v>1</v>
      </c>
      <c r="J41" s="177">
        <f>COUNTIF('2013'!$E$2:$E$600,$A41)</f>
        <v>0</v>
      </c>
      <c r="K41" s="177">
        <f>COUNTIF('2014'!$E$2:$E$600,$A41)</f>
        <v>0</v>
      </c>
      <c r="L41" s="177">
        <f>COUNTIF('2015'!$E$2:$E$600,$A41)</f>
        <v>0</v>
      </c>
      <c r="M41" s="177">
        <f>COUNTIF('2016'!$E$2:$E$600,$A41)</f>
        <v>5</v>
      </c>
      <c r="N41" s="177">
        <f>COUNTIF('2017'!$E$2:$E$600,$A41)</f>
        <v>11</v>
      </c>
      <c r="O41" s="177">
        <f>COUNTIF('2018'!$E$2:$F$451,$A41)</f>
        <v>0</v>
      </c>
      <c r="Q41" s="177">
        <f t="shared" ref="Q41:Q72" si="1">SUM(B41:N41)</f>
        <v>66</v>
      </c>
    </row>
    <row r="42" spans="1:17" ht="15" x14ac:dyDescent="0.2">
      <c r="A42" s="164" t="s">
        <v>675</v>
      </c>
      <c r="B42" s="177">
        <f>COUNTIF('2005'!$E$2:$E$600,$A42)</f>
        <v>0</v>
      </c>
      <c r="C42" s="177">
        <f>COUNTIF('2006'!$E$2:$E$600,$A42)</f>
        <v>0</v>
      </c>
      <c r="D42" s="177">
        <f>COUNTIF('2007'!$E$2:$E$600,$A42)</f>
        <v>0</v>
      </c>
      <c r="E42" s="177">
        <f>COUNTIF('2008'!$E$2:$E$600,$A42)</f>
        <v>0</v>
      </c>
      <c r="F42" s="177">
        <f>COUNTIF('2009'!$E$2:$E$600,$A42)</f>
        <v>0</v>
      </c>
      <c r="G42" s="177">
        <f>COUNTIF('2010'!$E$2:$E$600,$A42)</f>
        <v>0</v>
      </c>
      <c r="H42" s="177">
        <f>COUNTIF('2011'!$E$2:$E$600,$A42)</f>
        <v>0</v>
      </c>
      <c r="I42" s="177">
        <f>COUNTIF('2012'!$E$2:$E$600,$A42)</f>
        <v>1</v>
      </c>
      <c r="J42" s="177">
        <f>COUNTIF('2013'!$E$2:$E$600,$A42)</f>
        <v>1</v>
      </c>
      <c r="K42" s="177">
        <f>COUNTIF('2014'!$E$2:$E$600,$A42)</f>
        <v>0</v>
      </c>
      <c r="L42" s="177">
        <f>COUNTIF('2015'!$E$2:$E$600,$A42)</f>
        <v>0</v>
      </c>
      <c r="M42" s="177">
        <f>COUNTIF('2016'!$E$2:$E$600,$A42)</f>
        <v>1</v>
      </c>
      <c r="N42" s="177">
        <f>COUNTIF('2017'!$E$2:$E$600,$A42)</f>
        <v>2</v>
      </c>
      <c r="O42" s="177">
        <f>COUNTIF('2018'!$E$2:$F$451,$A42)</f>
        <v>0</v>
      </c>
      <c r="Q42" s="177">
        <f t="shared" si="1"/>
        <v>5</v>
      </c>
    </row>
    <row r="43" spans="1:17" ht="15" x14ac:dyDescent="0.2">
      <c r="A43" s="164" t="s">
        <v>2207</v>
      </c>
      <c r="B43" s="177">
        <f>COUNTIF('2005'!$E$2:$E$600,$A43)</f>
        <v>0</v>
      </c>
      <c r="C43" s="177">
        <f>COUNTIF('2006'!$E$2:$E$600,$A43)</f>
        <v>0</v>
      </c>
      <c r="D43" s="177">
        <f>COUNTIF('2007'!$E$2:$E$600,$A43)</f>
        <v>0</v>
      </c>
      <c r="E43" s="177">
        <f>COUNTIF('2008'!$E$2:$E$600,$A43)</f>
        <v>0</v>
      </c>
      <c r="F43" s="177">
        <f>COUNTIF('2009'!$E$2:$E$600,$A43)</f>
        <v>0</v>
      </c>
      <c r="G43" s="177">
        <f>COUNTIF('2010'!$E$2:$E$600,$A43)</f>
        <v>0</v>
      </c>
      <c r="H43" s="177">
        <f>COUNTIF('2011'!$E$2:$E$600,$A43)</f>
        <v>0</v>
      </c>
      <c r="I43" s="177">
        <f>COUNTIF('2012'!$E$2:$E$600,$A43)</f>
        <v>0</v>
      </c>
      <c r="J43" s="177">
        <f>COUNTIF('2013'!$E$2:$E$600,$A43)</f>
        <v>0</v>
      </c>
      <c r="K43" s="177">
        <f>COUNTIF('2014'!$E$2:$E$600,$A43)</f>
        <v>1</v>
      </c>
      <c r="L43" s="177">
        <f>COUNTIF('2015'!$E$2:$E$600,$A43)</f>
        <v>0</v>
      </c>
      <c r="M43" s="177">
        <f>COUNTIF('2016'!$E$2:$E$600,$A43)</f>
        <v>0</v>
      </c>
      <c r="N43" s="177">
        <f>COUNTIF('2017'!$E$2:$E$600,$A43)</f>
        <v>0</v>
      </c>
      <c r="O43" s="177">
        <f>COUNTIF('2018'!$E$2:$F$451,$A43)</f>
        <v>0</v>
      </c>
      <c r="Q43" s="177">
        <f t="shared" si="1"/>
        <v>1</v>
      </c>
    </row>
    <row r="44" spans="1:17" ht="15" x14ac:dyDescent="0.2">
      <c r="A44" s="164" t="s">
        <v>1856</v>
      </c>
      <c r="B44" s="177">
        <f>COUNTIF('2005'!$E$2:$E$600,$A44)</f>
        <v>0</v>
      </c>
      <c r="C44" s="177">
        <f>COUNTIF('2006'!$E$2:$E$600,$A44)</f>
        <v>0</v>
      </c>
      <c r="D44" s="177">
        <f>COUNTIF('2007'!$E$2:$E$600,$A44)</f>
        <v>0</v>
      </c>
      <c r="E44" s="177">
        <f>COUNTIF('2008'!$E$2:$E$600,$A44)</f>
        <v>0</v>
      </c>
      <c r="F44" s="177">
        <f>COUNTIF('2009'!$E$2:$E$600,$A44)</f>
        <v>0</v>
      </c>
      <c r="G44" s="177">
        <f>COUNTIF('2010'!$E$2:$E$600,$A44)</f>
        <v>0</v>
      </c>
      <c r="H44" s="177">
        <f>COUNTIF('2011'!$E$2:$E$600,$A44)</f>
        <v>0</v>
      </c>
      <c r="I44" s="177">
        <f>COUNTIF('2012'!$E$2:$E$600,$A44)</f>
        <v>0</v>
      </c>
      <c r="J44" s="177">
        <f>COUNTIF('2013'!$E$2:$E$600,$A44)</f>
        <v>1</v>
      </c>
      <c r="K44" s="177">
        <f>COUNTIF('2014'!$E$2:$E$600,$A44)</f>
        <v>0</v>
      </c>
      <c r="L44" s="177">
        <f>COUNTIF('2015'!$E$2:$E$600,$A44)</f>
        <v>0</v>
      </c>
      <c r="M44" s="177">
        <f>COUNTIF('2016'!$E$2:$E$600,$A44)</f>
        <v>0</v>
      </c>
      <c r="N44" s="177">
        <f>COUNTIF('2017'!$E$2:$E$600,$A44)</f>
        <v>0</v>
      </c>
      <c r="O44" s="177">
        <f>COUNTIF('2018'!$E$2:$F$451,$A44)</f>
        <v>0</v>
      </c>
      <c r="Q44" s="177">
        <f t="shared" si="1"/>
        <v>1</v>
      </c>
    </row>
    <row r="45" spans="1:17" ht="15" x14ac:dyDescent="0.2">
      <c r="A45" s="164" t="s">
        <v>764</v>
      </c>
      <c r="B45" s="177">
        <f>COUNTIF('2005'!$E$2:$E$600,$A45)</f>
        <v>0</v>
      </c>
      <c r="C45" s="177">
        <f>COUNTIF('2006'!$E$2:$E$600,$A45)</f>
        <v>0</v>
      </c>
      <c r="D45" s="177">
        <f>COUNTIF('2007'!$E$2:$E$600,$A45)</f>
        <v>0</v>
      </c>
      <c r="E45" s="177">
        <f>COUNTIF('2008'!$E$2:$E$600,$A45)</f>
        <v>0</v>
      </c>
      <c r="F45" s="177">
        <f>COUNTIF('2009'!$E$2:$E$600,$A45)</f>
        <v>0</v>
      </c>
      <c r="G45" s="177">
        <f>COUNTIF('2010'!$E$2:$E$600,$A45)</f>
        <v>0</v>
      </c>
      <c r="H45" s="177">
        <f>COUNTIF('2011'!$E$2:$E$600,$A45)</f>
        <v>1</v>
      </c>
      <c r="I45" s="177">
        <f>COUNTIF('2012'!$E$2:$E$600,$A45)</f>
        <v>0</v>
      </c>
      <c r="J45" s="177">
        <f>COUNTIF('2013'!$E$2:$E$600,$A45)</f>
        <v>0</v>
      </c>
      <c r="K45" s="177">
        <f>COUNTIF('2014'!$E$2:$E$600,$A45)</f>
        <v>0</v>
      </c>
      <c r="L45" s="177">
        <f>COUNTIF('2015'!$E$2:$E$600,$A45)</f>
        <v>0</v>
      </c>
      <c r="M45" s="177">
        <f>COUNTIF('2016'!$E$2:$E$600,$A45)</f>
        <v>0</v>
      </c>
      <c r="N45" s="177">
        <f>COUNTIF('2017'!$E$2:$E$600,$A45)</f>
        <v>0</v>
      </c>
      <c r="O45" s="177">
        <f>COUNTIF('2018'!$E$2:$F$451,$A45)</f>
        <v>0</v>
      </c>
      <c r="Q45" s="177">
        <f t="shared" si="1"/>
        <v>1</v>
      </c>
    </row>
    <row r="46" spans="1:17" ht="15" x14ac:dyDescent="0.2">
      <c r="A46" s="164" t="s">
        <v>274</v>
      </c>
      <c r="B46" s="177">
        <f>COUNTIF('2005'!$E$2:$E$600,$A46)</f>
        <v>0</v>
      </c>
      <c r="C46" s="177">
        <f>COUNTIF('2006'!$E$2:$E$600,$A46)</f>
        <v>0</v>
      </c>
      <c r="D46" s="177">
        <f>COUNTIF('2007'!$E$2:$E$600,$A46)</f>
        <v>0</v>
      </c>
      <c r="E46" s="177">
        <f>COUNTIF('2008'!$E$2:$E$600,$A46)</f>
        <v>0</v>
      </c>
      <c r="F46" s="177">
        <f>COUNTIF('2009'!$E$2:$E$600,$A46)</f>
        <v>0</v>
      </c>
      <c r="G46" s="177">
        <f>COUNTIF('2010'!$E$2:$E$600,$A46)</f>
        <v>0</v>
      </c>
      <c r="H46" s="177">
        <f>COUNTIF('2011'!$E$2:$E$600,$A46)</f>
        <v>0</v>
      </c>
      <c r="I46" s="177">
        <f>COUNTIF('2012'!$E$2:$E$600,$A46)</f>
        <v>0</v>
      </c>
      <c r="J46" s="177">
        <f>COUNTIF('2013'!$E$2:$E$600,$A46)</f>
        <v>1</v>
      </c>
      <c r="K46" s="177">
        <f>COUNTIF('2014'!$E$2:$E$600,$A46)</f>
        <v>0</v>
      </c>
      <c r="L46" s="177">
        <f>COUNTIF('2015'!$E$2:$E$600,$A46)</f>
        <v>3</v>
      </c>
      <c r="M46" s="177">
        <f>COUNTIF('2016'!$E$2:$E$600,$A46)</f>
        <v>0</v>
      </c>
      <c r="N46" s="177">
        <f>COUNTIF('2017'!$E$2:$E$600,$A46)</f>
        <v>0</v>
      </c>
      <c r="O46" s="177">
        <f>COUNTIF('2018'!$E$2:$F$451,$A46)</f>
        <v>0</v>
      </c>
      <c r="Q46" s="177">
        <f t="shared" si="1"/>
        <v>4</v>
      </c>
    </row>
    <row r="47" spans="1:17" ht="15" x14ac:dyDescent="0.2">
      <c r="A47" s="164" t="s">
        <v>624</v>
      </c>
      <c r="B47" s="177">
        <f>COUNTIF('2005'!$E$2:$E$600,$A47)</f>
        <v>0</v>
      </c>
      <c r="C47" s="177">
        <f>COUNTIF('2006'!$E$2:$E$600,$A47)</f>
        <v>0</v>
      </c>
      <c r="D47" s="177">
        <f>COUNTIF('2007'!$E$2:$E$600,$A47)</f>
        <v>0</v>
      </c>
      <c r="E47" s="177">
        <f>COUNTIF('2008'!$E$2:$E$600,$A47)</f>
        <v>0</v>
      </c>
      <c r="F47" s="177">
        <f>COUNTIF('2009'!$E$2:$E$600,$A47)</f>
        <v>0</v>
      </c>
      <c r="G47" s="177">
        <f>COUNTIF('2010'!$E$2:$E$600,$A47)</f>
        <v>0</v>
      </c>
      <c r="H47" s="177">
        <f>COUNTIF('2011'!$E$2:$E$600,$A47)</f>
        <v>1</v>
      </c>
      <c r="I47" s="177">
        <f>COUNTIF('2012'!$E$2:$E$600,$A47)</f>
        <v>0</v>
      </c>
      <c r="J47" s="177">
        <f>COUNTIF('2013'!$E$2:$E$600,$A47)</f>
        <v>0</v>
      </c>
      <c r="K47" s="177">
        <f>COUNTIF('2014'!$E$2:$E$600,$A47)</f>
        <v>0</v>
      </c>
      <c r="L47" s="177">
        <f>COUNTIF('2015'!$E$2:$E$600,$A47)</f>
        <v>1</v>
      </c>
      <c r="M47" s="177">
        <f>COUNTIF('2016'!$E$2:$E$600,$A47)</f>
        <v>1</v>
      </c>
      <c r="N47" s="177">
        <f>COUNTIF('2017'!$E$2:$E$600,$A47)</f>
        <v>1</v>
      </c>
      <c r="O47" s="177">
        <f>COUNTIF('2018'!$E$2:$F$451,$A47)</f>
        <v>1</v>
      </c>
      <c r="Q47" s="177">
        <f t="shared" si="1"/>
        <v>4</v>
      </c>
    </row>
    <row r="48" spans="1:17" ht="15" x14ac:dyDescent="0.2">
      <c r="A48" s="164" t="s">
        <v>2535</v>
      </c>
      <c r="B48" s="177">
        <f>COUNTIF('2005'!$E$2:$E$600,$A48)</f>
        <v>0</v>
      </c>
      <c r="C48" s="177">
        <f>COUNTIF('2006'!$E$2:$E$600,$A48)</f>
        <v>0</v>
      </c>
      <c r="D48" s="177">
        <f>COUNTIF('2007'!$E$2:$E$600,$A48)</f>
        <v>0</v>
      </c>
      <c r="E48" s="177">
        <f>COUNTIF('2008'!$E$2:$E$600,$A48)</f>
        <v>0</v>
      </c>
      <c r="F48" s="177">
        <f>COUNTIF('2009'!$E$2:$E$600,$A48)</f>
        <v>0</v>
      </c>
      <c r="G48" s="177">
        <f>COUNTIF('2010'!$E$2:$E$600,$A48)</f>
        <v>0</v>
      </c>
      <c r="H48" s="177">
        <f>COUNTIF('2011'!$E$2:$E$600,$A48)</f>
        <v>0</v>
      </c>
      <c r="I48" s="177">
        <f>COUNTIF('2012'!$E$2:$E$600,$A48)</f>
        <v>0</v>
      </c>
      <c r="J48" s="177">
        <f>COUNTIF('2013'!$E$2:$E$600,$A48)</f>
        <v>0</v>
      </c>
      <c r="K48" s="177">
        <f>COUNTIF('2014'!$E$2:$E$600,$A48)</f>
        <v>0</v>
      </c>
      <c r="L48" s="177">
        <f>COUNTIF('2015'!$E$2:$E$600,$A48)</f>
        <v>0</v>
      </c>
      <c r="M48" s="177">
        <f>COUNTIF('2016'!$E$2:$E$600,$A48)</f>
        <v>1</v>
      </c>
      <c r="N48" s="177">
        <f>COUNTIF('2017'!$E$2:$E$600,$A48)</f>
        <v>0</v>
      </c>
      <c r="O48" s="177">
        <f>COUNTIF('2018'!$E$2:$F$451,$A48)</f>
        <v>0</v>
      </c>
      <c r="Q48" s="177">
        <f t="shared" si="1"/>
        <v>1</v>
      </c>
    </row>
    <row r="49" spans="1:17" ht="15" x14ac:dyDescent="0.2">
      <c r="A49" s="164" t="s">
        <v>419</v>
      </c>
      <c r="B49" s="177">
        <f>COUNTIF('2005'!$E$2:$E$600,$A49)</f>
        <v>0</v>
      </c>
      <c r="C49" s="177">
        <f>COUNTIF('2006'!$E$2:$E$600,$A49)</f>
        <v>0</v>
      </c>
      <c r="D49" s="177">
        <f>COUNTIF('2007'!$E$2:$E$600,$A49)</f>
        <v>0</v>
      </c>
      <c r="E49" s="177">
        <f>COUNTIF('2008'!$E$2:$E$600,$A49)</f>
        <v>0</v>
      </c>
      <c r="F49" s="177">
        <f>COUNTIF('2009'!$E$2:$E$600,$A49)</f>
        <v>0</v>
      </c>
      <c r="G49" s="177">
        <f>COUNTIF('2010'!$E$2:$E$600,$A49)</f>
        <v>0</v>
      </c>
      <c r="H49" s="177">
        <f>COUNTIF('2011'!$E$2:$E$600,$A49)</f>
        <v>0</v>
      </c>
      <c r="I49" s="177">
        <f>COUNTIF('2012'!$E$2:$E$600,$A49)</f>
        <v>1</v>
      </c>
      <c r="J49" s="177">
        <f>COUNTIF('2013'!$E$2:$E$600,$A49)</f>
        <v>0</v>
      </c>
      <c r="K49" s="177">
        <f>COUNTIF('2014'!$E$2:$E$600,$A49)</f>
        <v>0</v>
      </c>
      <c r="L49" s="177">
        <f>COUNTIF('2015'!$E$2:$E$600,$A49)</f>
        <v>0</v>
      </c>
      <c r="M49" s="177">
        <f>COUNTIF('2016'!$E$2:$E$600,$A49)</f>
        <v>0</v>
      </c>
      <c r="N49" s="177">
        <f>COUNTIF('2017'!$E$2:$E$600,$A49)</f>
        <v>0</v>
      </c>
      <c r="O49" s="177">
        <f>COUNTIF('2018'!$E$2:$F$451,$A49)</f>
        <v>0</v>
      </c>
      <c r="Q49" s="177">
        <f t="shared" si="1"/>
        <v>1</v>
      </c>
    </row>
    <row r="50" spans="1:17" ht="15" x14ac:dyDescent="0.2">
      <c r="A50" s="164" t="s">
        <v>2206</v>
      </c>
      <c r="B50" s="177">
        <f>COUNTIF('2005'!$E$2:$E$600,$A50)</f>
        <v>0</v>
      </c>
      <c r="C50" s="177">
        <f>COUNTIF('2006'!$E$2:$E$600,$A50)</f>
        <v>0</v>
      </c>
      <c r="D50" s="177">
        <f>COUNTIF('2007'!$E$2:$E$600,$A50)</f>
        <v>0</v>
      </c>
      <c r="E50" s="177">
        <f>COUNTIF('2008'!$E$2:$E$600,$A50)</f>
        <v>0</v>
      </c>
      <c r="F50" s="177">
        <f>COUNTIF('2009'!$E$2:$E$600,$A50)</f>
        <v>0</v>
      </c>
      <c r="G50" s="177">
        <f>COUNTIF('2010'!$E$2:$E$600,$A50)</f>
        <v>0</v>
      </c>
      <c r="H50" s="177">
        <f>COUNTIF('2011'!$E$2:$E$600,$A50)</f>
        <v>0</v>
      </c>
      <c r="I50" s="177">
        <f>COUNTIF('2012'!$E$2:$E$600,$A50)</f>
        <v>0</v>
      </c>
      <c r="J50" s="177">
        <f>COUNTIF('2013'!$E$2:$E$600,$A50)</f>
        <v>0</v>
      </c>
      <c r="K50" s="177">
        <f>COUNTIF('2014'!$E$2:$E$600,$A50)</f>
        <v>1</v>
      </c>
      <c r="L50" s="177">
        <f>COUNTIF('2015'!$E$2:$E$600,$A50)</f>
        <v>0</v>
      </c>
      <c r="M50" s="177">
        <f>COUNTIF('2016'!$E$2:$E$600,$A50)</f>
        <v>3</v>
      </c>
      <c r="N50" s="177">
        <f>COUNTIF('2017'!$E$2:$E$600,$A50)</f>
        <v>0</v>
      </c>
      <c r="O50" s="177">
        <f>COUNTIF('2018'!$E$2:$F$451,$A50)</f>
        <v>0</v>
      </c>
      <c r="Q50" s="177">
        <f t="shared" si="1"/>
        <v>4</v>
      </c>
    </row>
    <row r="51" spans="1:17" ht="15" x14ac:dyDescent="0.2">
      <c r="A51" s="164" t="s">
        <v>574</v>
      </c>
      <c r="B51" s="177">
        <f>COUNTIF('2005'!$E$2:$E$600,$A51)</f>
        <v>0</v>
      </c>
      <c r="C51" s="177">
        <f>COUNTIF('2006'!$E$2:$E$600,$A51)</f>
        <v>0</v>
      </c>
      <c r="D51" s="177">
        <f>COUNTIF('2007'!$E$2:$E$600,$A51)</f>
        <v>0</v>
      </c>
      <c r="E51" s="177">
        <f>COUNTIF('2008'!$E$2:$E$600,$A51)</f>
        <v>0</v>
      </c>
      <c r="F51" s="177">
        <f>COUNTIF('2009'!$E$2:$E$600,$A51)</f>
        <v>0</v>
      </c>
      <c r="G51" s="177">
        <f>COUNTIF('2010'!$E$2:$E$600,$A51)</f>
        <v>0</v>
      </c>
      <c r="H51" s="177">
        <f>COUNTIF('2011'!$E$2:$E$600,$A51)</f>
        <v>1</v>
      </c>
      <c r="I51" s="177">
        <f>COUNTIF('2012'!$E$2:$E$600,$A51)</f>
        <v>0</v>
      </c>
      <c r="J51" s="177">
        <f>COUNTIF('2013'!$E$2:$E$600,$A51)</f>
        <v>0</v>
      </c>
      <c r="K51" s="177">
        <f>COUNTIF('2014'!$E$2:$E$600,$A51)</f>
        <v>0</v>
      </c>
      <c r="L51" s="177">
        <f>COUNTIF('2015'!$E$2:$E$600,$A51)</f>
        <v>0</v>
      </c>
      <c r="M51" s="177">
        <f>COUNTIF('2016'!$E$2:$E$600,$A51)</f>
        <v>0</v>
      </c>
      <c r="N51" s="177">
        <f>COUNTIF('2017'!$E$2:$E$600,$A51)</f>
        <v>0</v>
      </c>
      <c r="O51" s="177">
        <f>COUNTIF('2018'!$E$2:$F$451,$A51)</f>
        <v>0</v>
      </c>
      <c r="Q51" s="177">
        <f t="shared" si="1"/>
        <v>1</v>
      </c>
    </row>
    <row r="52" spans="1:17" ht="15" x14ac:dyDescent="0.2">
      <c r="A52" s="164" t="s">
        <v>2714</v>
      </c>
      <c r="B52" s="177">
        <f>COUNTIF('2005'!$E$2:$E$600,$A52)</f>
        <v>0</v>
      </c>
      <c r="C52" s="177">
        <f>COUNTIF('2006'!$E$2:$E$600,$A52)</f>
        <v>0</v>
      </c>
      <c r="D52" s="177">
        <f>COUNTIF('2007'!$E$2:$E$600,$A52)</f>
        <v>0</v>
      </c>
      <c r="E52" s="177">
        <f>COUNTIF('2008'!$E$2:$E$600,$A52)</f>
        <v>0</v>
      </c>
      <c r="F52" s="177">
        <f>COUNTIF('2009'!$E$2:$E$600,$A52)</f>
        <v>0</v>
      </c>
      <c r="G52" s="177">
        <f>COUNTIF('2010'!$E$2:$E$600,$A52)</f>
        <v>0</v>
      </c>
      <c r="H52" s="177">
        <f>COUNTIF('2011'!$E$2:$E$600,$A52)</f>
        <v>0</v>
      </c>
      <c r="I52" s="177">
        <f>COUNTIF('2012'!$E$2:$E$600,$A52)</f>
        <v>0</v>
      </c>
      <c r="J52" s="177">
        <f>COUNTIF('2013'!$E$2:$E$600,$A52)</f>
        <v>0</v>
      </c>
      <c r="K52" s="177">
        <f>COUNTIF('2014'!$E$2:$E$600,$A52)</f>
        <v>0</v>
      </c>
      <c r="L52" s="177">
        <f>COUNTIF('2015'!$E$2:$E$600,$A52)</f>
        <v>0</v>
      </c>
      <c r="M52" s="177">
        <f>COUNTIF('2016'!$E$2:$E$600,$A52)</f>
        <v>1</v>
      </c>
      <c r="N52" s="177">
        <f>COUNTIF('2017'!$E$2:$E$600,$A52)</f>
        <v>0</v>
      </c>
      <c r="O52" s="177">
        <f>COUNTIF('2018'!$E$2:$F$451,$A52)</f>
        <v>0</v>
      </c>
      <c r="Q52" s="177">
        <f t="shared" si="1"/>
        <v>1</v>
      </c>
    </row>
    <row r="53" spans="1:17" ht="15" x14ac:dyDescent="0.2">
      <c r="A53" s="164" t="s">
        <v>2205</v>
      </c>
      <c r="B53" s="177">
        <f>COUNTIF('2005'!$E$2:$E$600,$A53)</f>
        <v>0</v>
      </c>
      <c r="C53" s="177">
        <f>COUNTIF('2006'!$E$2:$E$600,$A53)</f>
        <v>0</v>
      </c>
      <c r="D53" s="177">
        <f>COUNTIF('2007'!$E$2:$E$600,$A53)</f>
        <v>0</v>
      </c>
      <c r="E53" s="177">
        <f>COUNTIF('2008'!$E$2:$E$600,$A53)</f>
        <v>0</v>
      </c>
      <c r="F53" s="177">
        <f>COUNTIF('2009'!$E$2:$E$600,$A53)</f>
        <v>0</v>
      </c>
      <c r="G53" s="177">
        <f>COUNTIF('2010'!$E$2:$E$600,$A53)</f>
        <v>0</v>
      </c>
      <c r="H53" s="177">
        <f>COUNTIF('2011'!$E$2:$E$600,$A53)</f>
        <v>0</v>
      </c>
      <c r="I53" s="177">
        <f>COUNTIF('2012'!$E$2:$E$600,$A53)</f>
        <v>0</v>
      </c>
      <c r="J53" s="177">
        <f>COUNTIF('2013'!$E$2:$E$600,$A53)</f>
        <v>0</v>
      </c>
      <c r="K53" s="177">
        <f>COUNTIF('2014'!$E$2:$E$600,$A53)</f>
        <v>1</v>
      </c>
      <c r="L53" s="177">
        <f>COUNTIF('2015'!$E$2:$E$600,$A53)</f>
        <v>1</v>
      </c>
      <c r="M53" s="177">
        <f>COUNTIF('2016'!$E$2:$E$600,$A53)</f>
        <v>0</v>
      </c>
      <c r="N53" s="177">
        <f>COUNTIF('2017'!$E$2:$E$600,$A53)</f>
        <v>0</v>
      </c>
      <c r="O53" s="177">
        <f>COUNTIF('2018'!$E$2:$F$451,$A53)</f>
        <v>0</v>
      </c>
      <c r="Q53" s="177">
        <f t="shared" si="1"/>
        <v>2</v>
      </c>
    </row>
    <row r="54" spans="1:17" ht="15" x14ac:dyDescent="0.2">
      <c r="A54" s="164" t="s">
        <v>2603</v>
      </c>
      <c r="B54" s="177">
        <f>COUNTIF('2005'!$E$2:$E$600,$A54)</f>
        <v>0</v>
      </c>
      <c r="C54" s="177">
        <f>COUNTIF('2006'!$E$2:$E$600,$A54)</f>
        <v>0</v>
      </c>
      <c r="D54" s="177">
        <f>COUNTIF('2007'!$E$2:$E$600,$A54)</f>
        <v>0</v>
      </c>
      <c r="E54" s="177">
        <f>COUNTIF('2008'!$E$2:$E$600,$A54)</f>
        <v>0</v>
      </c>
      <c r="F54" s="177">
        <f>COUNTIF('2009'!$E$2:$E$600,$A54)</f>
        <v>0</v>
      </c>
      <c r="G54" s="177">
        <f>COUNTIF('2010'!$E$2:$E$600,$A54)</f>
        <v>0</v>
      </c>
      <c r="H54" s="177">
        <f>COUNTIF('2011'!$E$2:$E$600,$A54)</f>
        <v>0</v>
      </c>
      <c r="I54" s="177">
        <f>COUNTIF('2012'!$E$2:$E$600,$A54)</f>
        <v>0</v>
      </c>
      <c r="J54" s="177">
        <f>COUNTIF('2013'!$E$2:$E$600,$A54)</f>
        <v>0</v>
      </c>
      <c r="K54" s="177">
        <f>COUNTIF('2014'!$E$2:$E$600,$A54)</f>
        <v>0</v>
      </c>
      <c r="L54" s="177">
        <f>COUNTIF('2015'!$E$2:$E$600,$A54)</f>
        <v>0</v>
      </c>
      <c r="M54" s="177">
        <f>COUNTIF('2016'!$E$2:$E$600,$A54)</f>
        <v>1</v>
      </c>
      <c r="N54" s="177">
        <f>COUNTIF('2017'!$E$2:$E$600,$A54)</f>
        <v>0</v>
      </c>
      <c r="O54" s="177">
        <f>COUNTIF('2018'!$E$2:$F$451,$A54)</f>
        <v>0</v>
      </c>
      <c r="Q54" s="177">
        <f t="shared" si="1"/>
        <v>1</v>
      </c>
    </row>
    <row r="55" spans="1:17" ht="15" x14ac:dyDescent="0.2">
      <c r="A55" s="164" t="s">
        <v>186</v>
      </c>
      <c r="B55" s="177">
        <f>COUNTIF('2005'!$E$2:$E$600,$A55)</f>
        <v>0</v>
      </c>
      <c r="C55" s="177">
        <f>COUNTIF('2006'!$E$2:$E$600,$A55)</f>
        <v>0</v>
      </c>
      <c r="D55" s="177">
        <f>COUNTIF('2007'!$E$2:$E$600,$A55)</f>
        <v>0</v>
      </c>
      <c r="E55" s="177">
        <f>COUNTIF('2008'!$E$2:$E$600,$A55)</f>
        <v>0</v>
      </c>
      <c r="F55" s="177">
        <f>COUNTIF('2009'!$E$2:$E$600,$A55)</f>
        <v>0</v>
      </c>
      <c r="G55" s="177">
        <f>COUNTIF('2010'!$E$2:$E$600,$A55)</f>
        <v>0</v>
      </c>
      <c r="H55" s="177">
        <f>COUNTIF('2011'!$E$2:$E$600,$A55)</f>
        <v>0</v>
      </c>
      <c r="I55" s="177">
        <f>COUNTIF('2012'!$E$2:$E$600,$A55)</f>
        <v>1</v>
      </c>
      <c r="J55" s="177">
        <f>COUNTIF('2013'!$E$2:$E$600,$A55)</f>
        <v>0</v>
      </c>
      <c r="K55" s="177">
        <f>COUNTIF('2014'!$E$2:$E$600,$A55)</f>
        <v>0</v>
      </c>
      <c r="L55" s="177">
        <f>COUNTIF('2015'!$E$2:$E$600,$A55)</f>
        <v>0</v>
      </c>
      <c r="M55" s="177">
        <f>COUNTIF('2016'!$E$2:$E$600,$A55)</f>
        <v>0</v>
      </c>
      <c r="N55" s="177">
        <f>COUNTIF('2017'!$E$2:$E$600,$A55)</f>
        <v>0</v>
      </c>
      <c r="O55" s="177">
        <f>COUNTIF('2018'!$E$2:$F$451,$A55)</f>
        <v>0</v>
      </c>
      <c r="Q55" s="177">
        <f t="shared" si="1"/>
        <v>1</v>
      </c>
    </row>
    <row r="56" spans="1:17" ht="15" x14ac:dyDescent="0.2">
      <c r="A56" s="164" t="s">
        <v>557</v>
      </c>
      <c r="B56" s="177">
        <f>COUNTIF('2005'!$E$2:$E$600,$A56)</f>
        <v>0</v>
      </c>
      <c r="C56" s="177">
        <f>COUNTIF('2006'!$E$2:$E$600,$A56)</f>
        <v>0</v>
      </c>
      <c r="D56" s="177">
        <f>COUNTIF('2007'!$E$2:$E$600,$A56)</f>
        <v>0</v>
      </c>
      <c r="E56" s="177">
        <f>COUNTIF('2008'!$E$2:$E$600,$A56)</f>
        <v>0</v>
      </c>
      <c r="F56" s="177">
        <f>COUNTIF('2009'!$E$2:$E$600,$A56)</f>
        <v>0</v>
      </c>
      <c r="G56" s="177">
        <f>COUNTIF('2010'!$E$2:$E$600,$A56)</f>
        <v>0</v>
      </c>
      <c r="H56" s="177">
        <f>COUNTIF('2011'!$E$2:$E$600,$A56)</f>
        <v>1</v>
      </c>
      <c r="I56" s="177">
        <f>COUNTIF('2012'!$E$2:$E$600,$A56)</f>
        <v>1</v>
      </c>
      <c r="J56" s="177">
        <f>COUNTIF('2013'!$E$2:$E$600,$A56)</f>
        <v>0</v>
      </c>
      <c r="K56" s="177">
        <f>COUNTIF('2014'!$E$2:$E$600,$A56)</f>
        <v>2</v>
      </c>
      <c r="L56" s="177">
        <f>COUNTIF('2015'!$E$2:$E$600,$A56)</f>
        <v>2</v>
      </c>
      <c r="M56" s="177">
        <f>COUNTIF('2016'!$E$2:$E$600,$A56)</f>
        <v>4</v>
      </c>
      <c r="N56" s="177">
        <f>COUNTIF('2017'!$E$2:$E$600,$A56)</f>
        <v>3</v>
      </c>
      <c r="O56" s="177">
        <f>COUNTIF('2018'!$E$2:$F$451,$A56)</f>
        <v>11</v>
      </c>
      <c r="Q56" s="177">
        <f t="shared" si="1"/>
        <v>13</v>
      </c>
    </row>
    <row r="57" spans="1:17" ht="15" x14ac:dyDescent="0.2">
      <c r="A57" s="164" t="s">
        <v>3707</v>
      </c>
      <c r="B57" s="177">
        <f>COUNTIF('2005'!$E$2:$E$600,$A57)</f>
        <v>0</v>
      </c>
      <c r="C57" s="177">
        <f>COUNTIF('2006'!$E$2:$E$600,$A57)</f>
        <v>0</v>
      </c>
      <c r="D57" s="177">
        <f>COUNTIF('2007'!$E$2:$E$600,$A57)</f>
        <v>0</v>
      </c>
      <c r="E57" s="177">
        <f>COUNTIF('2008'!$E$2:$E$600,$A57)</f>
        <v>0</v>
      </c>
      <c r="F57" s="177">
        <f>COUNTIF('2009'!$E$2:$E$600,$A57)</f>
        <v>0</v>
      </c>
      <c r="G57" s="177">
        <f>COUNTIF('2010'!$E$2:$E$600,$A57)</f>
        <v>0</v>
      </c>
      <c r="H57" s="177">
        <f>COUNTIF('2011'!$E$2:$E$600,$A57)</f>
        <v>0</v>
      </c>
      <c r="I57" s="177">
        <f>COUNTIF('2012'!$E$2:$E$600,$A57)</f>
        <v>0</v>
      </c>
      <c r="J57" s="177">
        <f>COUNTIF('2013'!$E$2:$E$600,$A57)</f>
        <v>0</v>
      </c>
      <c r="K57" s="177">
        <f>COUNTIF('2014'!$E$2:$E$600,$A57)</f>
        <v>0</v>
      </c>
      <c r="L57" s="177">
        <f>COUNTIF('2015'!$E$2:$E$600,$A57)</f>
        <v>0</v>
      </c>
      <c r="M57" s="177">
        <f>COUNTIF('2016'!$E$2:$E$600,$A57)</f>
        <v>0</v>
      </c>
      <c r="N57" s="177">
        <f>COUNTIF('2017'!$E$2:$E$600,$A57)</f>
        <v>0</v>
      </c>
      <c r="O57" s="177">
        <f>COUNTIF('2018'!$E$2:$F$451,$A57)</f>
        <v>0</v>
      </c>
      <c r="Q57" s="177">
        <f t="shared" si="1"/>
        <v>0</v>
      </c>
    </row>
    <row r="58" spans="1:17" ht="15" x14ac:dyDescent="0.2">
      <c r="A58" s="164" t="s">
        <v>566</v>
      </c>
      <c r="B58" s="177">
        <f>COUNTIF('2005'!$E$2:$E$600,$A58)</f>
        <v>0</v>
      </c>
      <c r="C58" s="177">
        <f>COUNTIF('2006'!$E$2:$E$600,$A58)</f>
        <v>0</v>
      </c>
      <c r="D58" s="177">
        <f>COUNTIF('2007'!$E$2:$E$600,$A58)</f>
        <v>0</v>
      </c>
      <c r="E58" s="177">
        <f>COUNTIF('2008'!$E$2:$E$600,$A58)</f>
        <v>0</v>
      </c>
      <c r="F58" s="177">
        <f>COUNTIF('2009'!$E$2:$E$600,$A58)</f>
        <v>0</v>
      </c>
      <c r="G58" s="177">
        <f>COUNTIF('2010'!$E$2:$E$600,$A58)</f>
        <v>0</v>
      </c>
      <c r="H58" s="177">
        <f>COUNTIF('2011'!$E$2:$E$600,$A58)</f>
        <v>1</v>
      </c>
      <c r="I58" s="177">
        <f>COUNTIF('2012'!$E$2:$E$600,$A58)</f>
        <v>0</v>
      </c>
      <c r="J58" s="177">
        <f>COUNTIF('2013'!$E$2:$E$600,$A58)</f>
        <v>0</v>
      </c>
      <c r="K58" s="177">
        <f>COUNTIF('2014'!$E$2:$E$600,$A58)</f>
        <v>0</v>
      </c>
      <c r="L58" s="177">
        <f>COUNTIF('2015'!$E$2:$E$600,$A58)</f>
        <v>0</v>
      </c>
      <c r="M58" s="177">
        <f>COUNTIF('2016'!$E$2:$E$600,$A58)</f>
        <v>0</v>
      </c>
      <c r="N58" s="177">
        <f>COUNTIF('2017'!$E$2:$E$600,$A58)</f>
        <v>0</v>
      </c>
      <c r="O58" s="177">
        <f>COUNTIF('2018'!$E$2:$F$451,$A58)</f>
        <v>0</v>
      </c>
      <c r="Q58" s="177">
        <f t="shared" si="1"/>
        <v>1</v>
      </c>
    </row>
    <row r="59" spans="1:17" ht="15" x14ac:dyDescent="0.2">
      <c r="A59" s="164" t="s">
        <v>495</v>
      </c>
      <c r="B59" s="177">
        <f>COUNTIF('2005'!$E$2:$E$600,$A59)</f>
        <v>0</v>
      </c>
      <c r="C59" s="177">
        <f>COUNTIF('2006'!$E$2:$E$600,$A59)</f>
        <v>0</v>
      </c>
      <c r="D59" s="177">
        <f>COUNTIF('2007'!$E$2:$E$600,$A59)</f>
        <v>0</v>
      </c>
      <c r="E59" s="177">
        <f>COUNTIF('2008'!$E$2:$E$600,$A59)</f>
        <v>0</v>
      </c>
      <c r="F59" s="177">
        <f>COUNTIF('2009'!$E$2:$E$600,$A59)</f>
        <v>0</v>
      </c>
      <c r="G59" s="177">
        <f>COUNTIF('2010'!$E$2:$E$600,$A59)</f>
        <v>1</v>
      </c>
      <c r="H59" s="177">
        <f>COUNTIF('2011'!$E$2:$E$600,$A59)</f>
        <v>1</v>
      </c>
      <c r="I59" s="177">
        <f>COUNTIF('2012'!$E$2:$E$600,$A59)</f>
        <v>0</v>
      </c>
      <c r="J59" s="177">
        <f>COUNTIF('2013'!$E$2:$E$600,$A59)</f>
        <v>0</v>
      </c>
      <c r="K59" s="177">
        <f>COUNTIF('2014'!$E$2:$E$600,$A59)</f>
        <v>0</v>
      </c>
      <c r="L59" s="177">
        <f>COUNTIF('2015'!$E$2:$E$600,$A59)</f>
        <v>0</v>
      </c>
      <c r="M59" s="177">
        <f>COUNTIF('2016'!$E$2:$E$600,$A59)</f>
        <v>0</v>
      </c>
      <c r="N59" s="177">
        <f>COUNTIF('2017'!$E$2:$E$600,$A59)</f>
        <v>0</v>
      </c>
      <c r="O59" s="177">
        <f>COUNTIF('2018'!$E$2:$F$451,$A59)</f>
        <v>0</v>
      </c>
      <c r="Q59" s="177">
        <f t="shared" si="1"/>
        <v>2</v>
      </c>
    </row>
    <row r="60" spans="1:17" ht="15" x14ac:dyDescent="0.2">
      <c r="A60" s="164" t="s">
        <v>2655</v>
      </c>
      <c r="B60" s="177">
        <f>COUNTIF('2005'!$E$2:$E$600,$A60)</f>
        <v>0</v>
      </c>
      <c r="C60" s="177">
        <f>COUNTIF('2006'!$E$2:$E$600,$A60)</f>
        <v>0</v>
      </c>
      <c r="D60" s="177">
        <f>COUNTIF('2007'!$E$2:$E$600,$A60)</f>
        <v>0</v>
      </c>
      <c r="E60" s="177">
        <f>COUNTIF('2008'!$E$2:$E$600,$A60)</f>
        <v>0</v>
      </c>
      <c r="F60" s="177">
        <f>COUNTIF('2009'!$E$2:$E$600,$A60)</f>
        <v>0</v>
      </c>
      <c r="G60" s="177">
        <f>COUNTIF('2010'!$E$2:$E$600,$A60)</f>
        <v>0</v>
      </c>
      <c r="H60" s="177">
        <f>COUNTIF('2011'!$E$2:$E$600,$A60)</f>
        <v>0</v>
      </c>
      <c r="I60" s="177">
        <f>COUNTIF('2012'!$E$2:$E$600,$A60)</f>
        <v>0</v>
      </c>
      <c r="J60" s="177">
        <f>COUNTIF('2013'!$E$2:$E$600,$A60)</f>
        <v>0</v>
      </c>
      <c r="K60" s="177">
        <f>COUNTIF('2014'!$E$2:$E$600,$A60)</f>
        <v>0</v>
      </c>
      <c r="L60" s="177">
        <f>COUNTIF('2015'!$E$2:$E$600,$A60)</f>
        <v>0</v>
      </c>
      <c r="M60" s="177">
        <f>COUNTIF('2016'!$E$2:$E$600,$A60)</f>
        <v>2</v>
      </c>
      <c r="N60" s="177">
        <f>COUNTIF('2017'!$E$2:$E$600,$A60)</f>
        <v>0</v>
      </c>
      <c r="O60" s="177">
        <f>COUNTIF('2018'!$E$2:$F$451,$A60)</f>
        <v>4</v>
      </c>
      <c r="Q60" s="177">
        <f t="shared" si="1"/>
        <v>2</v>
      </c>
    </row>
    <row r="61" spans="1:17" ht="15" x14ac:dyDescent="0.2">
      <c r="A61" s="164" t="s">
        <v>1827</v>
      </c>
      <c r="B61" s="177">
        <f>COUNTIF('2005'!$E$2:$E$600,$A61)</f>
        <v>0</v>
      </c>
      <c r="C61" s="177">
        <f>COUNTIF('2006'!$E$2:$E$600,$A61)</f>
        <v>0</v>
      </c>
      <c r="D61" s="177">
        <f>COUNTIF('2007'!$E$2:$E$600,$A61)</f>
        <v>0</v>
      </c>
      <c r="E61" s="177">
        <f>COUNTIF('2008'!$E$2:$E$600,$A61)</f>
        <v>0</v>
      </c>
      <c r="F61" s="177">
        <f>COUNTIF('2009'!$E$2:$E$600,$A61)</f>
        <v>0</v>
      </c>
      <c r="G61" s="177">
        <f>COUNTIF('2010'!$E$2:$E$600,$A61)</f>
        <v>0</v>
      </c>
      <c r="H61" s="177">
        <f>COUNTIF('2011'!$E$2:$E$600,$A61)</f>
        <v>0</v>
      </c>
      <c r="I61" s="177">
        <f>COUNTIF('2012'!$E$2:$E$600,$A61)</f>
        <v>0</v>
      </c>
      <c r="J61" s="177">
        <f>COUNTIF('2013'!$E$2:$E$600,$A61)</f>
        <v>2</v>
      </c>
      <c r="K61" s="177">
        <f>COUNTIF('2014'!$E$2:$E$600,$A61)</f>
        <v>0</v>
      </c>
      <c r="L61" s="177">
        <f>COUNTIF('2015'!$E$2:$E$600,$A61)</f>
        <v>0</v>
      </c>
      <c r="M61" s="177">
        <f>COUNTIF('2016'!$E$2:$E$600,$A61)</f>
        <v>0</v>
      </c>
      <c r="N61" s="177">
        <f>COUNTIF('2017'!$E$2:$E$600,$A61)</f>
        <v>0</v>
      </c>
      <c r="O61" s="177">
        <f>COUNTIF('2018'!$E$2:$F$451,$A61)</f>
        <v>0</v>
      </c>
      <c r="Q61" s="177">
        <f t="shared" si="1"/>
        <v>2</v>
      </c>
    </row>
    <row r="62" spans="1:17" ht="15" x14ac:dyDescent="0.2">
      <c r="A62" s="164" t="s">
        <v>1727</v>
      </c>
      <c r="B62" s="177">
        <f>COUNTIF('2005'!$E$2:$E$600,$A62)</f>
        <v>0</v>
      </c>
      <c r="C62" s="177">
        <f>COUNTIF('2006'!$E$2:$E$600,$A62)</f>
        <v>0</v>
      </c>
      <c r="D62" s="177">
        <f>COUNTIF('2007'!$E$2:$E$600,$A62)</f>
        <v>1</v>
      </c>
      <c r="E62" s="177">
        <f>COUNTIF('2008'!$E$2:$E$600,$A62)</f>
        <v>3</v>
      </c>
      <c r="F62" s="177">
        <f>COUNTIF('2009'!$E$2:$E$600,$A62)</f>
        <v>4</v>
      </c>
      <c r="G62" s="177">
        <f>COUNTIF('2010'!$E$2:$E$600,$A62)</f>
        <v>0</v>
      </c>
      <c r="H62" s="177">
        <f>COUNTIF('2011'!$E$2:$E$600,$A62)</f>
        <v>0</v>
      </c>
      <c r="I62" s="177">
        <f>COUNTIF('2012'!$E$2:$E$600,$A62)</f>
        <v>9</v>
      </c>
      <c r="J62" s="177">
        <f>COUNTIF('2013'!$E$2:$E$600,$A62)</f>
        <v>0</v>
      </c>
      <c r="K62" s="177">
        <f>COUNTIF('2014'!$E$2:$E$600,$A62)</f>
        <v>0</v>
      </c>
      <c r="L62" s="177">
        <f>COUNTIF('2015'!$E$2:$E$600,$A62)</f>
        <v>0</v>
      </c>
      <c r="M62" s="177">
        <f>COUNTIF('2016'!$E$2:$E$600,$A62)</f>
        <v>4</v>
      </c>
      <c r="N62" s="177">
        <f>COUNTIF('2017'!$E$2:$E$600,$A62)</f>
        <v>10</v>
      </c>
      <c r="O62" s="177">
        <f>COUNTIF('2018'!$E$2:$F$451,$A62)</f>
        <v>0</v>
      </c>
      <c r="Q62" s="177">
        <f t="shared" si="1"/>
        <v>31</v>
      </c>
    </row>
    <row r="63" spans="1:17" ht="15" x14ac:dyDescent="0.2">
      <c r="A63" s="164" t="s">
        <v>2360</v>
      </c>
      <c r="B63" s="177">
        <f>COUNTIF('2005'!$E$2:$E$600,$A63)</f>
        <v>0</v>
      </c>
      <c r="C63" s="177">
        <f>COUNTIF('2006'!$E$2:$E$600,$A63)</f>
        <v>0</v>
      </c>
      <c r="D63" s="177">
        <f>COUNTIF('2007'!$E$2:$E$600,$A63)</f>
        <v>0</v>
      </c>
      <c r="E63" s="177">
        <f>COUNTIF('2008'!$E$2:$E$600,$A63)</f>
        <v>0</v>
      </c>
      <c r="F63" s="177">
        <f>COUNTIF('2009'!$E$2:$E$600,$A63)</f>
        <v>0</v>
      </c>
      <c r="G63" s="177">
        <f>COUNTIF('2010'!$E$2:$E$600,$A63)</f>
        <v>0</v>
      </c>
      <c r="H63" s="177">
        <f>COUNTIF('2011'!$E$2:$E$600,$A63)</f>
        <v>0</v>
      </c>
      <c r="I63" s="177">
        <f>COUNTIF('2012'!$E$2:$E$600,$A63)</f>
        <v>0</v>
      </c>
      <c r="J63" s="177">
        <f>COUNTIF('2013'!$E$2:$E$600,$A63)</f>
        <v>0</v>
      </c>
      <c r="K63" s="177">
        <f>COUNTIF('2014'!$E$2:$E$600,$A63)</f>
        <v>0</v>
      </c>
      <c r="L63" s="177">
        <f>COUNTIF('2015'!$E$2:$E$600,$A63)</f>
        <v>1</v>
      </c>
      <c r="M63" s="177">
        <f>COUNTIF('2016'!$E$2:$E$600,$A63)</f>
        <v>0</v>
      </c>
      <c r="N63" s="177">
        <f>COUNTIF('2017'!$E$2:$E$600,$A63)</f>
        <v>0</v>
      </c>
      <c r="O63" s="177">
        <f>COUNTIF('2018'!$E$2:$F$451,$A63)</f>
        <v>0</v>
      </c>
      <c r="Q63" s="177">
        <f t="shared" si="1"/>
        <v>1</v>
      </c>
    </row>
    <row r="64" spans="1:17" ht="15" x14ac:dyDescent="0.2">
      <c r="A64" s="164" t="s">
        <v>3706</v>
      </c>
      <c r="B64" s="177">
        <f>COUNTIF('2005'!$E$2:$E$600,$A64)</f>
        <v>0</v>
      </c>
      <c r="C64" s="177">
        <f>COUNTIF('2006'!$E$2:$E$600,$A64)</f>
        <v>0</v>
      </c>
      <c r="D64" s="177">
        <f>COUNTIF('2007'!$E$2:$E$600,$A64)</f>
        <v>0</v>
      </c>
      <c r="E64" s="177">
        <f>COUNTIF('2008'!$E$2:$E$600,$A64)</f>
        <v>0</v>
      </c>
      <c r="F64" s="177">
        <f>COUNTIF('2009'!$E$2:$E$600,$A64)</f>
        <v>0</v>
      </c>
      <c r="G64" s="177">
        <f>COUNTIF('2010'!$E$2:$E$600,$A64)</f>
        <v>0</v>
      </c>
      <c r="H64" s="177">
        <f>COUNTIF('2011'!$E$2:$E$600,$A64)</f>
        <v>0</v>
      </c>
      <c r="I64" s="177">
        <f>COUNTIF('2012'!$E$2:$E$600,$A64)</f>
        <v>0</v>
      </c>
      <c r="J64" s="177">
        <f>COUNTIF('2013'!$E$2:$E$600,$A64)</f>
        <v>0</v>
      </c>
      <c r="K64" s="177">
        <f>COUNTIF('2014'!$E$2:$E$600,$A64)</f>
        <v>0</v>
      </c>
      <c r="L64" s="177">
        <f>COUNTIF('2015'!$E$2:$E$600,$A64)</f>
        <v>0</v>
      </c>
      <c r="M64" s="177">
        <f>COUNTIF('2016'!$E$2:$E$600,$A64)</f>
        <v>0</v>
      </c>
      <c r="N64" s="177">
        <f>COUNTIF('2017'!$E$2:$E$600,$A64)</f>
        <v>0</v>
      </c>
      <c r="O64" s="177">
        <f>COUNTIF('2018'!$E$2:$F$451,$A64)</f>
        <v>0</v>
      </c>
      <c r="Q64" s="177">
        <f t="shared" si="1"/>
        <v>0</v>
      </c>
    </row>
    <row r="65" spans="1:17" ht="15" x14ac:dyDescent="0.2">
      <c r="A65" s="164" t="s">
        <v>814</v>
      </c>
      <c r="B65" s="177">
        <f>COUNTIF('2005'!$E$2:$E$600,$A65)</f>
        <v>0</v>
      </c>
      <c r="C65" s="177">
        <f>COUNTIF('2006'!$E$2:$E$600,$A65)</f>
        <v>0</v>
      </c>
      <c r="D65" s="177">
        <f>COUNTIF('2007'!$E$2:$E$600,$A65)</f>
        <v>0</v>
      </c>
      <c r="E65" s="177">
        <f>COUNTIF('2008'!$E$2:$E$600,$A65)</f>
        <v>0</v>
      </c>
      <c r="F65" s="177">
        <f>COUNTIF('2009'!$E$2:$E$600,$A65)</f>
        <v>3</v>
      </c>
      <c r="G65" s="177">
        <f>COUNTIF('2010'!$E$2:$E$600,$A65)</f>
        <v>1</v>
      </c>
      <c r="H65" s="177">
        <f>COUNTIF('2011'!$E$2:$E$600,$A65)</f>
        <v>2</v>
      </c>
      <c r="I65" s="177">
        <f>COUNTIF('2012'!$E$2:$E$600,$A65)</f>
        <v>4</v>
      </c>
      <c r="J65" s="177">
        <f>COUNTIF('2013'!$E$2:$E$600,$A65)</f>
        <v>5</v>
      </c>
      <c r="K65" s="177">
        <f>COUNTIF('2014'!$E$2:$E$600,$A65)</f>
        <v>6</v>
      </c>
      <c r="L65" s="177">
        <f>COUNTIF('2015'!$E$2:$E$600,$A65)</f>
        <v>10</v>
      </c>
      <c r="M65" s="177">
        <f>COUNTIF('2016'!$E$2:$E$600,$A65)</f>
        <v>14</v>
      </c>
      <c r="N65" s="177">
        <f>COUNTIF('2017'!$E$2:$E$600,$A65)</f>
        <v>12</v>
      </c>
      <c r="O65" s="177">
        <f>COUNTIF('2018'!$E$2:$F$451,$A65)</f>
        <v>14</v>
      </c>
      <c r="Q65" s="177">
        <f t="shared" si="1"/>
        <v>57</v>
      </c>
    </row>
    <row r="66" spans="1:17" ht="15" x14ac:dyDescent="0.2">
      <c r="A66" s="164" t="s">
        <v>742</v>
      </c>
      <c r="B66" s="177">
        <f>COUNTIF('2005'!$E$2:$E$600,$A66)</f>
        <v>0</v>
      </c>
      <c r="C66" s="177">
        <f>COUNTIF('2006'!$E$2:$E$600,$A66)</f>
        <v>0</v>
      </c>
      <c r="D66" s="177">
        <f>COUNTIF('2007'!$E$2:$E$600,$A66)</f>
        <v>0</v>
      </c>
      <c r="E66" s="177">
        <f>COUNTIF('2008'!$E$2:$E$600,$A66)</f>
        <v>0</v>
      </c>
      <c r="F66" s="177">
        <f>COUNTIF('2009'!$E$2:$E$600,$A66)</f>
        <v>0</v>
      </c>
      <c r="G66" s="177">
        <f>COUNTIF('2010'!$E$2:$E$600,$A66)</f>
        <v>0</v>
      </c>
      <c r="H66" s="177">
        <f>COUNTIF('2011'!$E$2:$E$600,$A66)</f>
        <v>0</v>
      </c>
      <c r="I66" s="177">
        <f>COUNTIF('2012'!$E$2:$E$600,$A66)</f>
        <v>1</v>
      </c>
      <c r="J66" s="177">
        <f>COUNTIF('2013'!$E$2:$E$600,$A66)</f>
        <v>0</v>
      </c>
      <c r="K66" s="177">
        <f>COUNTIF('2014'!$E$2:$E$600,$A66)</f>
        <v>0</v>
      </c>
      <c r="L66" s="177">
        <f>COUNTIF('2015'!$E$2:$E$600,$A66)</f>
        <v>0</v>
      </c>
      <c r="M66" s="177">
        <f>COUNTIF('2016'!$E$2:$E$600,$A66)</f>
        <v>0</v>
      </c>
      <c r="N66" s="177">
        <f>COUNTIF('2017'!$E$2:$E$600,$A66)</f>
        <v>0</v>
      </c>
      <c r="O66" s="177">
        <f>COUNTIF('2018'!$E$2:$F$451,$A66)</f>
        <v>0</v>
      </c>
      <c r="Q66" s="177">
        <f t="shared" si="1"/>
        <v>1</v>
      </c>
    </row>
    <row r="67" spans="1:17" ht="15" x14ac:dyDescent="0.2">
      <c r="A67" s="164" t="s">
        <v>164</v>
      </c>
      <c r="B67" s="177">
        <f>COUNTIF('2005'!$E$2:$E$600,$A67)</f>
        <v>0</v>
      </c>
      <c r="C67" s="177">
        <f>COUNTIF('2006'!$E$2:$E$600,$A67)</f>
        <v>0</v>
      </c>
      <c r="D67" s="177">
        <f>COUNTIF('2007'!$E$2:$E$600,$A67)</f>
        <v>0</v>
      </c>
      <c r="E67" s="177">
        <f>COUNTIF('2008'!$E$2:$E$600,$A67)</f>
        <v>0</v>
      </c>
      <c r="F67" s="177">
        <f>COUNTIF('2009'!$E$2:$E$600,$A67)</f>
        <v>0</v>
      </c>
      <c r="G67" s="177">
        <f>COUNTIF('2010'!$E$2:$E$600,$A67)</f>
        <v>0</v>
      </c>
      <c r="H67" s="177">
        <f>COUNTIF('2011'!$E$2:$E$600,$A67)</f>
        <v>0</v>
      </c>
      <c r="I67" s="177">
        <f>COUNTIF('2012'!$E$2:$E$600,$A67)</f>
        <v>1</v>
      </c>
      <c r="J67" s="177">
        <f>COUNTIF('2013'!$E$2:$E$600,$A67)</f>
        <v>0</v>
      </c>
      <c r="K67" s="177">
        <f>COUNTIF('2014'!$E$2:$E$600,$A67)</f>
        <v>0</v>
      </c>
      <c r="L67" s="177">
        <f>COUNTIF('2015'!$E$2:$E$600,$A67)</f>
        <v>0</v>
      </c>
      <c r="M67" s="177">
        <f>COUNTIF('2016'!$E$2:$E$600,$A67)</f>
        <v>0</v>
      </c>
      <c r="N67" s="177">
        <f>COUNTIF('2017'!$E$2:$E$600,$A67)</f>
        <v>0</v>
      </c>
      <c r="O67" s="177">
        <f>COUNTIF('2018'!$E$2:$F$451,$A67)</f>
        <v>0</v>
      </c>
      <c r="Q67" s="177">
        <f t="shared" si="1"/>
        <v>1</v>
      </c>
    </row>
    <row r="68" spans="1:17" ht="15" x14ac:dyDescent="0.2">
      <c r="A68" s="164" t="s">
        <v>3705</v>
      </c>
      <c r="B68" s="177">
        <f>COUNTIF('2005'!$E$2:$E$600,$A68)</f>
        <v>0</v>
      </c>
      <c r="C68" s="177">
        <f>COUNTIF('2006'!$E$2:$E$600,$A68)</f>
        <v>0</v>
      </c>
      <c r="D68" s="177">
        <f>COUNTIF('2007'!$E$2:$E$600,$A68)</f>
        <v>0</v>
      </c>
      <c r="E68" s="177">
        <f>COUNTIF('2008'!$E$2:$E$600,$A68)</f>
        <v>0</v>
      </c>
      <c r="F68" s="177">
        <f>COUNTIF('2009'!$E$2:$E$600,$A68)</f>
        <v>0</v>
      </c>
      <c r="G68" s="177">
        <f>COUNTIF('2010'!$E$2:$E$600,$A68)</f>
        <v>0</v>
      </c>
      <c r="H68" s="177">
        <f>COUNTIF('2011'!$E$2:$E$600,$A68)</f>
        <v>0</v>
      </c>
      <c r="I68" s="177">
        <f>COUNTIF('2012'!$E$2:$E$600,$A68)</f>
        <v>0</v>
      </c>
      <c r="J68" s="177">
        <f>COUNTIF('2013'!$E$2:$E$600,$A68)</f>
        <v>0</v>
      </c>
      <c r="K68" s="177">
        <f>COUNTIF('2014'!$E$2:$E$600,$A68)</f>
        <v>0</v>
      </c>
      <c r="L68" s="177">
        <f>COUNTIF('2015'!$E$2:$E$600,$A68)</f>
        <v>0</v>
      </c>
      <c r="M68" s="177">
        <f>COUNTIF('2016'!$E$2:$E$600,$A68)</f>
        <v>0</v>
      </c>
      <c r="N68" s="177">
        <f>COUNTIF('2017'!$E$2:$E$600,$A68)</f>
        <v>0</v>
      </c>
      <c r="O68" s="177">
        <f>COUNTIF('2018'!$E$2:$F$451,$A68)</f>
        <v>0</v>
      </c>
      <c r="Q68" s="177">
        <f t="shared" si="1"/>
        <v>0</v>
      </c>
    </row>
    <row r="69" spans="1:17" ht="15" x14ac:dyDescent="0.2">
      <c r="A69" s="164" t="s">
        <v>877</v>
      </c>
      <c r="B69" s="177">
        <f>COUNTIF('2005'!$E$2:$E$600,$A69)</f>
        <v>6</v>
      </c>
      <c r="C69" s="177">
        <f>COUNTIF('2006'!$E$2:$E$600,$A69)</f>
        <v>5</v>
      </c>
      <c r="D69" s="177">
        <f>COUNTIF('2007'!$E$2:$E$600,$A69)</f>
        <v>14</v>
      </c>
      <c r="E69" s="177">
        <f>COUNTIF('2008'!$E$2:$E$600,$A69)</f>
        <v>9</v>
      </c>
      <c r="F69" s="177">
        <f>COUNTIF('2009'!$E$2:$E$600,$A69)</f>
        <v>0</v>
      </c>
      <c r="G69" s="177">
        <f>COUNTIF('2010'!$E$2:$E$600,$A69)</f>
        <v>2</v>
      </c>
      <c r="H69" s="177">
        <f>COUNTIF('2011'!$E$2:$E$600,$A69)</f>
        <v>5</v>
      </c>
      <c r="I69" s="177">
        <f>COUNTIF('2012'!$E$2:$E$600,$A69)</f>
        <v>3</v>
      </c>
      <c r="J69" s="177">
        <f>COUNTIF('2013'!$E$2:$E$600,$A69)</f>
        <v>1</v>
      </c>
      <c r="K69" s="177">
        <f>COUNTIF('2014'!$E$2:$E$600,$A69)</f>
        <v>0</v>
      </c>
      <c r="L69" s="177">
        <f>COUNTIF('2015'!$E$2:$E$600,$A69)</f>
        <v>3</v>
      </c>
      <c r="M69" s="177">
        <f>COUNTIF('2016'!$E$2:$E$600,$A69)</f>
        <v>0</v>
      </c>
      <c r="N69" s="177">
        <f>COUNTIF('2017'!$E$2:$E$600,$A69)</f>
        <v>0</v>
      </c>
      <c r="O69" s="177">
        <f>COUNTIF('2018'!$E$2:$F$451,$A69)</f>
        <v>1</v>
      </c>
      <c r="Q69" s="177">
        <f t="shared" si="1"/>
        <v>48</v>
      </c>
    </row>
    <row r="70" spans="1:17" ht="15" x14ac:dyDescent="0.2">
      <c r="A70" s="164" t="s">
        <v>432</v>
      </c>
      <c r="B70" s="177">
        <f>COUNTIF('2005'!$E$2:$E$600,$A70)</f>
        <v>0</v>
      </c>
      <c r="C70" s="177">
        <f>COUNTIF('2006'!$E$2:$E$600,$A70)</f>
        <v>0</v>
      </c>
      <c r="D70" s="177">
        <f>COUNTIF('2007'!$E$2:$E$600,$A70)</f>
        <v>0</v>
      </c>
      <c r="E70" s="177">
        <f>COUNTIF('2008'!$E$2:$E$600,$A70)</f>
        <v>0</v>
      </c>
      <c r="F70" s="177">
        <f>COUNTIF('2009'!$E$2:$E$600,$A70)</f>
        <v>0</v>
      </c>
      <c r="G70" s="177">
        <f>COUNTIF('2010'!$E$2:$E$600,$A70)</f>
        <v>0</v>
      </c>
      <c r="H70" s="177">
        <f>COUNTIF('2011'!$E$2:$E$600,$A70)</f>
        <v>0</v>
      </c>
      <c r="I70" s="177">
        <f>COUNTIF('2012'!$E$2:$E$600,$A70)</f>
        <v>5</v>
      </c>
      <c r="J70" s="177">
        <f>COUNTIF('2013'!$E$2:$E$600,$A70)</f>
        <v>0</v>
      </c>
      <c r="K70" s="177">
        <f>COUNTIF('2014'!$E$2:$E$600,$A70)</f>
        <v>0</v>
      </c>
      <c r="L70" s="177">
        <f>COUNTIF('2015'!$E$2:$E$600,$A70)</f>
        <v>0</v>
      </c>
      <c r="M70" s="177">
        <f>COUNTIF('2016'!$E$2:$E$600,$A70)</f>
        <v>0</v>
      </c>
      <c r="N70" s="177">
        <f>COUNTIF('2017'!$E$2:$E$600,$A70)</f>
        <v>0</v>
      </c>
      <c r="O70" s="177">
        <f>COUNTIF('2018'!$E$2:$F$451,$A70)</f>
        <v>0</v>
      </c>
      <c r="Q70" s="177">
        <f t="shared" si="1"/>
        <v>5</v>
      </c>
    </row>
    <row r="71" spans="1:17" ht="15" x14ac:dyDescent="0.2">
      <c r="A71" s="164" t="s">
        <v>1734</v>
      </c>
      <c r="B71" s="177">
        <f>COUNTIF('2005'!$E$2:$E$600,$A71)</f>
        <v>0</v>
      </c>
      <c r="C71" s="177">
        <f>COUNTIF('2006'!$E$2:$E$600,$A71)</f>
        <v>1</v>
      </c>
      <c r="D71" s="177">
        <f>COUNTIF('2007'!$E$2:$E$600,$A71)</f>
        <v>2</v>
      </c>
      <c r="E71" s="177">
        <f>COUNTIF('2008'!$E$2:$E$600,$A71)</f>
        <v>5</v>
      </c>
      <c r="F71" s="177">
        <f>COUNTIF('2009'!$E$2:$E$600,$A71)</f>
        <v>2</v>
      </c>
      <c r="G71" s="177">
        <f>COUNTIF('2010'!$E$2:$E$600,$A71)</f>
        <v>0</v>
      </c>
      <c r="H71" s="177">
        <f>COUNTIF('2011'!$E$2:$E$600,$A71)</f>
        <v>0</v>
      </c>
      <c r="I71" s="177">
        <f>COUNTIF('2012'!$E$2:$E$600,$A71)</f>
        <v>0</v>
      </c>
      <c r="J71" s="177">
        <f>COUNTIF('2013'!$E$2:$E$600,$A71)</f>
        <v>0</v>
      </c>
      <c r="K71" s="177">
        <f>COUNTIF('2014'!$E$2:$E$600,$A71)</f>
        <v>1</v>
      </c>
      <c r="L71" s="177">
        <f>COUNTIF('2015'!$E$2:$E$600,$A71)</f>
        <v>2</v>
      </c>
      <c r="M71" s="177">
        <f>COUNTIF('2016'!$E$2:$E$600,$A71)</f>
        <v>0</v>
      </c>
      <c r="N71" s="177">
        <f>COUNTIF('2017'!$E$2:$E$600,$A71)</f>
        <v>1</v>
      </c>
      <c r="O71" s="177">
        <f>COUNTIF('2018'!$E$2:$F$451,$A71)</f>
        <v>0</v>
      </c>
      <c r="Q71" s="177">
        <f t="shared" si="1"/>
        <v>14</v>
      </c>
    </row>
    <row r="72" spans="1:17" ht="15" x14ac:dyDescent="0.2">
      <c r="A72" s="164" t="s">
        <v>821</v>
      </c>
      <c r="B72" s="177">
        <f>COUNTIF('2005'!$E$2:$E$600,$A72)</f>
        <v>0</v>
      </c>
      <c r="C72" s="177">
        <f>COUNTIF('2006'!$E$2:$E$600,$A72)</f>
        <v>0</v>
      </c>
      <c r="D72" s="177">
        <f>COUNTIF('2007'!$E$2:$E$600,$A72)</f>
        <v>0</v>
      </c>
      <c r="E72" s="177">
        <f>COUNTIF('2008'!$E$2:$E$600,$A72)</f>
        <v>0</v>
      </c>
      <c r="F72" s="177">
        <f>COUNTIF('2009'!$E$2:$E$600,$A72)</f>
        <v>0</v>
      </c>
      <c r="G72" s="177">
        <f>COUNTIF('2010'!$E$2:$E$600,$A72)</f>
        <v>0</v>
      </c>
      <c r="H72" s="177">
        <f>COUNTIF('2011'!$E$2:$E$600,$A72)</f>
        <v>1</v>
      </c>
      <c r="I72" s="177">
        <f>COUNTIF('2012'!$E$2:$E$600,$A72)</f>
        <v>0</v>
      </c>
      <c r="J72" s="177">
        <f>COUNTIF('2013'!$E$2:$E$600,$A72)</f>
        <v>0</v>
      </c>
      <c r="K72" s="177">
        <f>COUNTIF('2014'!$E$2:$E$600,$A72)</f>
        <v>0</v>
      </c>
      <c r="L72" s="177">
        <f>COUNTIF('2015'!$E$2:$E$600,$A72)</f>
        <v>0</v>
      </c>
      <c r="M72" s="177">
        <f>COUNTIF('2016'!$E$2:$E$600,$A72)</f>
        <v>0</v>
      </c>
      <c r="N72" s="177">
        <f>COUNTIF('2017'!$E$2:$E$600,$A72)</f>
        <v>0</v>
      </c>
      <c r="O72" s="177">
        <f>COUNTIF('2018'!$E$2:$F$451,$A72)</f>
        <v>0</v>
      </c>
      <c r="Q72" s="177">
        <f t="shared" si="1"/>
        <v>1</v>
      </c>
    </row>
    <row r="73" spans="1:17" ht="15" x14ac:dyDescent="0.2">
      <c r="A73" s="164" t="s">
        <v>520</v>
      </c>
      <c r="B73" s="177">
        <f>COUNTIF('2005'!$E$2:$E$600,$A73)</f>
        <v>0</v>
      </c>
      <c r="C73" s="177">
        <f>COUNTIF('2006'!$E$2:$E$600,$A73)</f>
        <v>0</v>
      </c>
      <c r="D73" s="177">
        <f>COUNTIF('2007'!$E$2:$E$600,$A73)</f>
        <v>0</v>
      </c>
      <c r="E73" s="177">
        <f>COUNTIF('2008'!$E$2:$E$600,$A73)</f>
        <v>0</v>
      </c>
      <c r="F73" s="177">
        <f>COUNTIF('2009'!$E$2:$E$600,$A73)</f>
        <v>0</v>
      </c>
      <c r="G73" s="177">
        <f>COUNTIF('2010'!$E$2:$E$600,$A73)</f>
        <v>0</v>
      </c>
      <c r="H73" s="177">
        <f>COUNTIF('2011'!$E$2:$E$600,$A73)</f>
        <v>0</v>
      </c>
      <c r="I73" s="177">
        <f>COUNTIF('2012'!$E$2:$E$600,$A73)</f>
        <v>1</v>
      </c>
      <c r="J73" s="177">
        <f>COUNTIF('2013'!$E$2:$E$600,$A73)</f>
        <v>0</v>
      </c>
      <c r="K73" s="177">
        <f>COUNTIF('2014'!$E$2:$E$600,$A73)</f>
        <v>0</v>
      </c>
      <c r="L73" s="177">
        <f>COUNTIF('2015'!$E$2:$E$600,$A73)</f>
        <v>0</v>
      </c>
      <c r="M73" s="177">
        <f>COUNTIF('2016'!$E$2:$E$600,$A73)</f>
        <v>0</v>
      </c>
      <c r="N73" s="177">
        <f>COUNTIF('2017'!$E$2:$E$600,$A73)</f>
        <v>0</v>
      </c>
      <c r="O73" s="177">
        <f>COUNTIF('2018'!$E$2:$F$451,$A73)</f>
        <v>0</v>
      </c>
      <c r="Q73" s="177">
        <f t="shared" ref="Q73:Q104" si="2">SUM(B73:N73)</f>
        <v>1</v>
      </c>
    </row>
    <row r="74" spans="1:17" ht="15" x14ac:dyDescent="0.2">
      <c r="A74" s="164" t="s">
        <v>886</v>
      </c>
      <c r="B74" s="177">
        <f>COUNTIF('2005'!$E$2:$E$600,$A74)</f>
        <v>2</v>
      </c>
      <c r="C74" s="177">
        <f>COUNTIF('2006'!$E$2:$E$600,$A74)</f>
        <v>2</v>
      </c>
      <c r="D74" s="177">
        <f>COUNTIF('2007'!$E$2:$E$600,$A74)</f>
        <v>0</v>
      </c>
      <c r="E74" s="177">
        <f>COUNTIF('2008'!$E$2:$E$600,$A74)</f>
        <v>0</v>
      </c>
      <c r="F74" s="177">
        <f>COUNTIF('2009'!$E$2:$E$600,$A74)</f>
        <v>0</v>
      </c>
      <c r="G74" s="177">
        <f>COUNTIF('2010'!$E$2:$E$600,$A74)</f>
        <v>0</v>
      </c>
      <c r="H74" s="177">
        <f>COUNTIF('2011'!$E$2:$E$600,$A74)</f>
        <v>0</v>
      </c>
      <c r="I74" s="177">
        <f>COUNTIF('2012'!$E$2:$E$600,$A74)</f>
        <v>0</v>
      </c>
      <c r="J74" s="177">
        <f>COUNTIF('2013'!$E$2:$E$600,$A74)</f>
        <v>0</v>
      </c>
      <c r="K74" s="177">
        <f>COUNTIF('2014'!$E$2:$E$600,$A74)</f>
        <v>0</v>
      </c>
      <c r="L74" s="177">
        <f>COUNTIF('2015'!$E$2:$E$600,$A74)</f>
        <v>0</v>
      </c>
      <c r="M74" s="177">
        <f>COUNTIF('2016'!$E$2:$E$600,$A74)</f>
        <v>0</v>
      </c>
      <c r="N74" s="177">
        <f>COUNTIF('2017'!$E$2:$E$600,$A74)</f>
        <v>0</v>
      </c>
      <c r="O74" s="177">
        <f>COUNTIF('2018'!$E$2:$F$451,$A74)</f>
        <v>0</v>
      </c>
      <c r="Q74" s="177">
        <f t="shared" si="2"/>
        <v>4</v>
      </c>
    </row>
    <row r="75" spans="1:17" ht="15" x14ac:dyDescent="0.2">
      <c r="A75" s="164" t="s">
        <v>829</v>
      </c>
      <c r="B75" s="177">
        <f>COUNTIF('2005'!$E$2:$E$600,$A75)</f>
        <v>0</v>
      </c>
      <c r="C75" s="177">
        <f>COUNTIF('2006'!$E$2:$E$600,$A75)</f>
        <v>0</v>
      </c>
      <c r="D75" s="177">
        <f>COUNTIF('2007'!$E$2:$E$600,$A75)</f>
        <v>1</v>
      </c>
      <c r="E75" s="177">
        <f>COUNTIF('2008'!$E$2:$E$600,$A75)</f>
        <v>10</v>
      </c>
      <c r="F75" s="177">
        <f>COUNTIF('2009'!$E$2:$E$600,$A75)</f>
        <v>0</v>
      </c>
      <c r="G75" s="177">
        <f>COUNTIF('2010'!$E$2:$E$600,$A75)</f>
        <v>0</v>
      </c>
      <c r="H75" s="177">
        <f>COUNTIF('2011'!$E$2:$E$600,$A75)</f>
        <v>8</v>
      </c>
      <c r="I75" s="177">
        <f>COUNTIF('2012'!$E$2:$E$600,$A75)</f>
        <v>7</v>
      </c>
      <c r="J75" s="177">
        <f>COUNTIF('2013'!$E$2:$E$600,$A75)</f>
        <v>5</v>
      </c>
      <c r="K75" s="177">
        <f>COUNTIF('2014'!$E$2:$E$600,$A75)</f>
        <v>5</v>
      </c>
      <c r="L75" s="177">
        <f>COUNTIF('2015'!$E$2:$E$600,$A75)</f>
        <v>3</v>
      </c>
      <c r="M75" s="177">
        <f>COUNTIF('2016'!$E$2:$E$600,$A75)</f>
        <v>1</v>
      </c>
      <c r="N75" s="177">
        <f>COUNTIF('2017'!$E$2:$E$600,$A75)</f>
        <v>3</v>
      </c>
      <c r="O75" s="177">
        <f>COUNTIF('2018'!$E$2:$F$451,$A75)</f>
        <v>4</v>
      </c>
      <c r="Q75" s="177">
        <f t="shared" si="2"/>
        <v>43</v>
      </c>
    </row>
    <row r="76" spans="1:17" ht="15" x14ac:dyDescent="0.2">
      <c r="A76" s="164" t="s">
        <v>2035</v>
      </c>
      <c r="B76" s="177">
        <f>COUNTIF('2005'!$E$2:$E$600,$A76)</f>
        <v>0</v>
      </c>
      <c r="C76" s="177">
        <f>COUNTIF('2006'!$E$2:$E$600,$A76)</f>
        <v>0</v>
      </c>
      <c r="D76" s="177">
        <f>COUNTIF('2007'!$E$2:$E$600,$A76)</f>
        <v>0</v>
      </c>
      <c r="E76" s="177">
        <f>COUNTIF('2008'!$E$2:$E$600,$A76)</f>
        <v>0</v>
      </c>
      <c r="F76" s="177">
        <f>COUNTIF('2009'!$E$2:$E$600,$A76)</f>
        <v>0</v>
      </c>
      <c r="G76" s="177">
        <f>COUNTIF('2010'!$E$2:$E$600,$A76)</f>
        <v>0</v>
      </c>
      <c r="H76" s="177">
        <f>COUNTIF('2011'!$E$2:$E$600,$A76)</f>
        <v>0</v>
      </c>
      <c r="I76" s="177">
        <f>COUNTIF('2012'!$E$2:$E$600,$A76)</f>
        <v>0</v>
      </c>
      <c r="J76" s="177">
        <f>COUNTIF('2013'!$E$2:$E$600,$A76)</f>
        <v>0</v>
      </c>
      <c r="K76" s="177">
        <f>COUNTIF('2014'!$E$2:$E$600,$A76)</f>
        <v>1</v>
      </c>
      <c r="L76" s="177">
        <f>COUNTIF('2015'!$E$2:$E$600,$A76)</f>
        <v>1</v>
      </c>
      <c r="M76" s="177">
        <f>COUNTIF('2016'!$E$2:$E$600,$A76)</f>
        <v>0</v>
      </c>
      <c r="N76" s="177">
        <f>COUNTIF('2017'!$E$2:$E$600,$A76)</f>
        <v>0</v>
      </c>
      <c r="O76" s="177">
        <f>COUNTIF('2018'!$E$2:$F$451,$A76)</f>
        <v>1</v>
      </c>
      <c r="Q76" s="177">
        <f t="shared" si="2"/>
        <v>2</v>
      </c>
    </row>
    <row r="77" spans="1:17" ht="15" x14ac:dyDescent="0.2">
      <c r="A77" s="164" t="s">
        <v>2536</v>
      </c>
      <c r="B77" s="177">
        <f>COUNTIF('2005'!$E$2:$E$600,$A77)</f>
        <v>0</v>
      </c>
      <c r="C77" s="177">
        <f>COUNTIF('2006'!$E$2:$E$600,$A77)</f>
        <v>0</v>
      </c>
      <c r="D77" s="177">
        <f>COUNTIF('2007'!$E$2:$E$600,$A77)</f>
        <v>0</v>
      </c>
      <c r="E77" s="177">
        <f>COUNTIF('2008'!$E$2:$E$600,$A77)</f>
        <v>0</v>
      </c>
      <c r="F77" s="177">
        <f>COUNTIF('2009'!$E$2:$E$600,$A77)</f>
        <v>0</v>
      </c>
      <c r="G77" s="177">
        <f>COUNTIF('2010'!$E$2:$E$600,$A77)</f>
        <v>0</v>
      </c>
      <c r="H77" s="177">
        <f>COUNTIF('2011'!$E$2:$E$600,$A77)</f>
        <v>0</v>
      </c>
      <c r="I77" s="177">
        <f>COUNTIF('2012'!$E$2:$E$600,$A77)</f>
        <v>0</v>
      </c>
      <c r="J77" s="177">
        <f>COUNTIF('2013'!$E$2:$E$600,$A77)</f>
        <v>0</v>
      </c>
      <c r="K77" s="177">
        <f>COUNTIF('2014'!$E$2:$E$600,$A77)</f>
        <v>0</v>
      </c>
      <c r="L77" s="177">
        <f>COUNTIF('2015'!$E$2:$E$600,$A77)</f>
        <v>0</v>
      </c>
      <c r="M77" s="177">
        <f>COUNTIF('2016'!$E$2:$E$600,$A77)</f>
        <v>1</v>
      </c>
      <c r="N77" s="177">
        <f>COUNTIF('2017'!$E$2:$E$600,$A77)</f>
        <v>0</v>
      </c>
      <c r="O77" s="177">
        <f>COUNTIF('2018'!$E$2:$F$451,$A77)</f>
        <v>0</v>
      </c>
      <c r="Q77" s="177">
        <f t="shared" si="2"/>
        <v>1</v>
      </c>
    </row>
    <row r="78" spans="1:17" ht="15" x14ac:dyDescent="0.2">
      <c r="A78" s="164" t="s">
        <v>2309</v>
      </c>
      <c r="B78" s="177">
        <f>COUNTIF('2005'!$E$2:$E$600,$A78)</f>
        <v>0</v>
      </c>
      <c r="C78" s="177">
        <f>COUNTIF('2006'!$E$2:$E$600,$A78)</f>
        <v>0</v>
      </c>
      <c r="D78" s="177">
        <f>COUNTIF('2007'!$E$2:$E$600,$A78)</f>
        <v>0</v>
      </c>
      <c r="E78" s="177">
        <f>COUNTIF('2008'!$E$2:$E$600,$A78)</f>
        <v>0</v>
      </c>
      <c r="F78" s="177">
        <f>COUNTIF('2009'!$E$2:$E$600,$A78)</f>
        <v>0</v>
      </c>
      <c r="G78" s="177">
        <f>COUNTIF('2010'!$E$2:$E$600,$A78)</f>
        <v>0</v>
      </c>
      <c r="H78" s="177">
        <f>COUNTIF('2011'!$E$2:$E$600,$A78)</f>
        <v>0</v>
      </c>
      <c r="I78" s="177">
        <f>COUNTIF('2012'!$E$2:$E$600,$A78)</f>
        <v>0</v>
      </c>
      <c r="J78" s="177">
        <f>COUNTIF('2013'!$E$2:$E$600,$A78)</f>
        <v>0</v>
      </c>
      <c r="K78" s="177">
        <f>COUNTIF('2014'!$E$2:$E$600,$A78)</f>
        <v>0</v>
      </c>
      <c r="L78" s="177">
        <f>COUNTIF('2015'!$E$2:$E$600,$A78)</f>
        <v>2</v>
      </c>
      <c r="M78" s="177">
        <f>COUNTIF('2016'!$E$2:$E$600,$A78)</f>
        <v>0</v>
      </c>
      <c r="N78" s="177">
        <f>COUNTIF('2017'!$E$2:$E$600,$A78)</f>
        <v>0</v>
      </c>
      <c r="O78" s="177">
        <f>COUNTIF('2018'!$E$2:$F$451,$A78)</f>
        <v>0</v>
      </c>
      <c r="Q78" s="177">
        <f t="shared" si="2"/>
        <v>2</v>
      </c>
    </row>
    <row r="79" spans="1:17" ht="15" x14ac:dyDescent="0.2">
      <c r="A79" s="164" t="s">
        <v>1184</v>
      </c>
      <c r="B79" s="177">
        <f>COUNTIF('2005'!$E$2:$E$600,$A79)</f>
        <v>0</v>
      </c>
      <c r="C79" s="177">
        <f>COUNTIF('2006'!$E$2:$E$600,$A79)</f>
        <v>2</v>
      </c>
      <c r="D79" s="177">
        <f>COUNTIF('2007'!$E$2:$E$600,$A79)</f>
        <v>0</v>
      </c>
      <c r="E79" s="177">
        <f>COUNTIF('2008'!$E$2:$E$600,$A79)</f>
        <v>0</v>
      </c>
      <c r="F79" s="177">
        <f>COUNTIF('2009'!$E$2:$E$600,$A79)</f>
        <v>0</v>
      </c>
      <c r="G79" s="177">
        <f>COUNTIF('2010'!$E$2:$E$600,$A79)</f>
        <v>0</v>
      </c>
      <c r="H79" s="177">
        <f>COUNTIF('2011'!$E$2:$E$600,$A79)</f>
        <v>0</v>
      </c>
      <c r="I79" s="177">
        <f>COUNTIF('2012'!$E$2:$E$600,$A79)</f>
        <v>0</v>
      </c>
      <c r="J79" s="177">
        <f>COUNTIF('2013'!$E$2:$E$600,$A79)</f>
        <v>0</v>
      </c>
      <c r="K79" s="177">
        <f>COUNTIF('2014'!$E$2:$E$600,$A79)</f>
        <v>0</v>
      </c>
      <c r="L79" s="177">
        <f>COUNTIF('2015'!$E$2:$E$600,$A79)</f>
        <v>0</v>
      </c>
      <c r="M79" s="177">
        <f>COUNTIF('2016'!$E$2:$E$600,$A79)</f>
        <v>0</v>
      </c>
      <c r="N79" s="177">
        <f>COUNTIF('2017'!$E$2:$E$600,$A79)</f>
        <v>0</v>
      </c>
      <c r="O79" s="177">
        <f>COUNTIF('2018'!$E$2:$F$451,$A79)</f>
        <v>0</v>
      </c>
      <c r="Q79" s="177">
        <f t="shared" si="2"/>
        <v>2</v>
      </c>
    </row>
    <row r="80" spans="1:17" ht="15" x14ac:dyDescent="0.2">
      <c r="A80" s="164" t="s">
        <v>816</v>
      </c>
      <c r="B80" s="177">
        <f>COUNTIF('2005'!$E$2:$E$600,$A80)</f>
        <v>1</v>
      </c>
      <c r="C80" s="177">
        <f>COUNTIF('2006'!$E$2:$E$600,$A80)</f>
        <v>0</v>
      </c>
      <c r="D80" s="177">
        <f>COUNTIF('2007'!$E$2:$E$600,$A80)</f>
        <v>4</v>
      </c>
      <c r="E80" s="177">
        <f>COUNTIF('2008'!$E$2:$E$600,$A80)</f>
        <v>1</v>
      </c>
      <c r="F80" s="177">
        <f>COUNTIF('2009'!$E$2:$E$600,$A80)</f>
        <v>0</v>
      </c>
      <c r="G80" s="177">
        <f>COUNTIF('2010'!$E$2:$E$600,$A80)</f>
        <v>2</v>
      </c>
      <c r="H80" s="177">
        <f>COUNTIF('2011'!$E$2:$E$600,$A80)</f>
        <v>3</v>
      </c>
      <c r="I80" s="177">
        <f>COUNTIF('2012'!$E$2:$E$600,$A80)</f>
        <v>3</v>
      </c>
      <c r="J80" s="177">
        <f>COUNTIF('2013'!$E$2:$E$600,$A80)</f>
        <v>3</v>
      </c>
      <c r="K80" s="177">
        <f>COUNTIF('2014'!$E$2:$E$600,$A80)</f>
        <v>3</v>
      </c>
      <c r="L80" s="177">
        <f>COUNTIF('2015'!$E$2:$E$600,$A80)</f>
        <v>3</v>
      </c>
      <c r="M80" s="177">
        <f>COUNTIF('2016'!$E$2:$E$600,$A80)</f>
        <v>6</v>
      </c>
      <c r="N80" s="177">
        <f>COUNTIF('2017'!$E$2:$E$600,$A80)</f>
        <v>11</v>
      </c>
      <c r="O80" s="177">
        <f>COUNTIF('2018'!$E$2:$F$451,$A80)</f>
        <v>19</v>
      </c>
      <c r="Q80" s="177">
        <f t="shared" si="2"/>
        <v>40</v>
      </c>
    </row>
    <row r="81" spans="1:17" ht="15" x14ac:dyDescent="0.2">
      <c r="A81" s="164" t="s">
        <v>1194</v>
      </c>
      <c r="B81" s="177">
        <f>COUNTIF('2005'!$E$2:$E$600,$A81)</f>
        <v>1</v>
      </c>
      <c r="C81" s="177">
        <f>COUNTIF('2006'!$E$2:$E$600,$A81)</f>
        <v>1</v>
      </c>
      <c r="D81" s="177">
        <f>COUNTIF('2007'!$E$2:$E$600,$A81)</f>
        <v>5</v>
      </c>
      <c r="E81" s="177">
        <f>COUNTIF('2008'!$E$2:$E$600,$A81)</f>
        <v>6</v>
      </c>
      <c r="F81" s="177">
        <f>COUNTIF('2009'!$E$2:$E$600,$A81)</f>
        <v>0</v>
      </c>
      <c r="G81" s="177">
        <f>COUNTIF('2010'!$E$2:$E$600,$A81)</f>
        <v>2</v>
      </c>
      <c r="H81" s="177">
        <f>COUNTIF('2011'!$E$2:$E$600,$A81)</f>
        <v>0</v>
      </c>
      <c r="I81" s="177">
        <f>COUNTIF('2012'!$E$2:$E$600,$A81)</f>
        <v>1</v>
      </c>
      <c r="J81" s="177">
        <f>COUNTIF('2013'!$E$2:$E$600,$A81)</f>
        <v>0</v>
      </c>
      <c r="K81" s="177">
        <f>COUNTIF('2014'!$E$2:$E$600,$A81)</f>
        <v>2</v>
      </c>
      <c r="L81" s="177">
        <f>COUNTIF('2015'!$E$2:$E$600,$A81)</f>
        <v>1</v>
      </c>
      <c r="M81" s="177">
        <f>COUNTIF('2016'!$E$2:$E$600,$A81)</f>
        <v>1</v>
      </c>
      <c r="N81" s="177">
        <f>COUNTIF('2017'!$E$2:$E$600,$A81)</f>
        <v>0</v>
      </c>
      <c r="O81" s="177">
        <f>COUNTIF('2018'!$E$2:$F$451,$A81)</f>
        <v>0</v>
      </c>
      <c r="Q81" s="177">
        <f t="shared" si="2"/>
        <v>20</v>
      </c>
    </row>
    <row r="82" spans="1:17" ht="15" x14ac:dyDescent="0.2">
      <c r="A82" s="164" t="s">
        <v>547</v>
      </c>
      <c r="B82" s="177">
        <f>COUNTIF('2005'!$E$2:$E$600,$A82)</f>
        <v>0</v>
      </c>
      <c r="C82" s="177">
        <f>COUNTIF('2006'!$E$2:$E$600,$A82)</f>
        <v>0</v>
      </c>
      <c r="D82" s="177">
        <f>COUNTIF('2007'!$E$2:$E$600,$A82)</f>
        <v>0</v>
      </c>
      <c r="E82" s="177">
        <f>COUNTIF('2008'!$E$2:$E$600,$A82)</f>
        <v>0</v>
      </c>
      <c r="F82" s="177">
        <f>COUNTIF('2009'!$E$2:$E$600,$A82)</f>
        <v>0</v>
      </c>
      <c r="G82" s="177">
        <f>COUNTIF('2010'!$E$2:$E$600,$A82)</f>
        <v>0</v>
      </c>
      <c r="H82" s="177">
        <f>COUNTIF('2011'!$E$2:$E$600,$A82)</f>
        <v>0</v>
      </c>
      <c r="I82" s="177">
        <f>COUNTIF('2012'!$E$2:$E$600,$A82)</f>
        <v>1</v>
      </c>
      <c r="J82" s="177">
        <f>COUNTIF('2013'!$E$2:$E$600,$A82)</f>
        <v>0</v>
      </c>
      <c r="K82" s="177">
        <f>COUNTIF('2014'!$E$2:$E$600,$A82)</f>
        <v>0</v>
      </c>
      <c r="L82" s="177">
        <f>COUNTIF('2015'!$E$2:$E$600,$A82)</f>
        <v>0</v>
      </c>
      <c r="M82" s="177">
        <f>COUNTIF('2016'!$E$2:$E$600,$A82)</f>
        <v>0</v>
      </c>
      <c r="N82" s="177">
        <f>COUNTIF('2017'!$E$2:$E$600,$A82)</f>
        <v>0</v>
      </c>
      <c r="O82" s="177">
        <f>COUNTIF('2018'!$E$2:$F$451,$A82)</f>
        <v>0</v>
      </c>
      <c r="Q82" s="177">
        <f t="shared" si="2"/>
        <v>1</v>
      </c>
    </row>
    <row r="83" spans="1:17" ht="15" x14ac:dyDescent="0.2">
      <c r="A83" s="164" t="s">
        <v>2416</v>
      </c>
      <c r="B83" s="177">
        <f>COUNTIF('2005'!$E$2:$E$600,$A83)</f>
        <v>0</v>
      </c>
      <c r="C83" s="177">
        <f>COUNTIF('2006'!$E$2:$E$600,$A83)</f>
        <v>0</v>
      </c>
      <c r="D83" s="177">
        <f>COUNTIF('2007'!$E$2:$E$600,$A83)</f>
        <v>0</v>
      </c>
      <c r="E83" s="177">
        <f>COUNTIF('2008'!$E$2:$E$600,$A83)</f>
        <v>0</v>
      </c>
      <c r="F83" s="177">
        <f>COUNTIF('2009'!$E$2:$E$600,$A83)</f>
        <v>0</v>
      </c>
      <c r="G83" s="177">
        <f>COUNTIF('2010'!$E$2:$E$600,$A83)</f>
        <v>0</v>
      </c>
      <c r="H83" s="177">
        <f>COUNTIF('2011'!$E$2:$E$600,$A83)</f>
        <v>0</v>
      </c>
      <c r="I83" s="177">
        <f>COUNTIF('2012'!$E$2:$E$600,$A83)</f>
        <v>0</v>
      </c>
      <c r="J83" s="177">
        <f>COUNTIF('2013'!$E$2:$E$600,$A83)</f>
        <v>0</v>
      </c>
      <c r="K83" s="177">
        <f>COUNTIF('2014'!$E$2:$E$600,$A83)</f>
        <v>0</v>
      </c>
      <c r="L83" s="177">
        <f>COUNTIF('2015'!$E$2:$E$600,$A83)</f>
        <v>1</v>
      </c>
      <c r="M83" s="177">
        <f>COUNTIF('2016'!$E$2:$E$600,$A83)</f>
        <v>0</v>
      </c>
      <c r="N83" s="177">
        <f>COUNTIF('2017'!$E$2:$E$600,$A83)</f>
        <v>0</v>
      </c>
      <c r="O83" s="177">
        <f>COUNTIF('2018'!$E$2:$F$451,$A83)</f>
        <v>0</v>
      </c>
      <c r="Q83" s="177">
        <f t="shared" si="2"/>
        <v>1</v>
      </c>
    </row>
    <row r="84" spans="1:17" ht="15" x14ac:dyDescent="0.2">
      <c r="A84" s="164" t="s">
        <v>554</v>
      </c>
      <c r="B84" s="177">
        <f>COUNTIF('2005'!$E$2:$E$600,$A84)</f>
        <v>0</v>
      </c>
      <c r="C84" s="177">
        <f>COUNTIF('2006'!$E$2:$E$600,$A84)</f>
        <v>3</v>
      </c>
      <c r="D84" s="177">
        <f>COUNTIF('2007'!$E$2:$E$600,$A84)</f>
        <v>0</v>
      </c>
      <c r="E84" s="177">
        <f>COUNTIF('2008'!$E$2:$E$600,$A84)</f>
        <v>0</v>
      </c>
      <c r="F84" s="177">
        <f>COUNTIF('2009'!$E$2:$E$600,$A84)</f>
        <v>0</v>
      </c>
      <c r="G84" s="177">
        <f>COUNTIF('2010'!$E$2:$E$600,$A84)</f>
        <v>0</v>
      </c>
      <c r="H84" s="177">
        <f>COUNTIF('2011'!$E$2:$E$600,$A84)</f>
        <v>1</v>
      </c>
      <c r="I84" s="177">
        <f>COUNTIF('2012'!$E$2:$E$600,$A84)</f>
        <v>2</v>
      </c>
      <c r="J84" s="177">
        <f>COUNTIF('2013'!$E$2:$E$600,$A84)</f>
        <v>2</v>
      </c>
      <c r="K84" s="177">
        <f>COUNTIF('2014'!$E$2:$E$600,$A84)</f>
        <v>1</v>
      </c>
      <c r="L84" s="177">
        <f>COUNTIF('2015'!$E$2:$E$600,$A84)</f>
        <v>1</v>
      </c>
      <c r="M84" s="177">
        <f>COUNTIF('2016'!$E$2:$E$600,$A84)</f>
        <v>1</v>
      </c>
      <c r="N84" s="177">
        <f>COUNTIF('2017'!$E$2:$E$600,$A84)</f>
        <v>0</v>
      </c>
      <c r="O84" s="177">
        <f>COUNTIF('2018'!$E$2:$F$451,$A84)</f>
        <v>0</v>
      </c>
      <c r="Q84" s="177">
        <f t="shared" si="2"/>
        <v>11</v>
      </c>
    </row>
    <row r="85" spans="1:17" ht="15" x14ac:dyDescent="0.2">
      <c r="A85" s="164" t="s">
        <v>2095</v>
      </c>
      <c r="B85" s="177">
        <f>COUNTIF('2005'!$E$2:$E$600,$A85)</f>
        <v>0</v>
      </c>
      <c r="C85" s="177">
        <f>COUNTIF('2006'!$E$2:$E$600,$A85)</f>
        <v>0</v>
      </c>
      <c r="D85" s="177">
        <f>COUNTIF('2007'!$E$2:$E$600,$A85)</f>
        <v>0</v>
      </c>
      <c r="E85" s="177">
        <f>COUNTIF('2008'!$E$2:$E$600,$A85)</f>
        <v>0</v>
      </c>
      <c r="F85" s="177">
        <f>COUNTIF('2009'!$E$2:$E$600,$A85)</f>
        <v>0</v>
      </c>
      <c r="G85" s="177">
        <f>COUNTIF('2010'!$E$2:$E$600,$A85)</f>
        <v>0</v>
      </c>
      <c r="H85" s="177">
        <f>COUNTIF('2011'!$E$2:$E$600,$A85)</f>
        <v>0</v>
      </c>
      <c r="I85" s="177">
        <f>COUNTIF('2012'!$E$2:$E$600,$A85)</f>
        <v>0</v>
      </c>
      <c r="J85" s="177">
        <f>COUNTIF('2013'!$E$2:$E$600,$A85)</f>
        <v>0</v>
      </c>
      <c r="K85" s="177">
        <f>COUNTIF('2014'!$E$2:$E$600,$A85)</f>
        <v>1</v>
      </c>
      <c r="L85" s="177">
        <f>COUNTIF('2015'!$E$2:$E$600,$A85)</f>
        <v>0</v>
      </c>
      <c r="M85" s="177">
        <f>COUNTIF('2016'!$E$2:$E$600,$A85)</f>
        <v>0</v>
      </c>
      <c r="N85" s="177">
        <f>COUNTIF('2017'!$E$2:$E$600,$A85)</f>
        <v>0</v>
      </c>
      <c r="O85" s="177">
        <f>COUNTIF('2018'!$E$2:$F$451,$A85)</f>
        <v>0</v>
      </c>
      <c r="Q85" s="177">
        <f t="shared" si="2"/>
        <v>1</v>
      </c>
    </row>
    <row r="86" spans="1:17" ht="15" x14ac:dyDescent="0.2">
      <c r="A86" s="164" t="s">
        <v>1208</v>
      </c>
      <c r="B86" s="177">
        <f>COUNTIF('2005'!$E$2:$E$600,$A86)</f>
        <v>0</v>
      </c>
      <c r="C86" s="177">
        <f>COUNTIF('2006'!$E$2:$E$600,$A86)</f>
        <v>0</v>
      </c>
      <c r="D86" s="177">
        <f>COUNTIF('2007'!$E$2:$E$600,$A86)</f>
        <v>2</v>
      </c>
      <c r="E86" s="177">
        <f>COUNTIF('2008'!$E$2:$E$600,$A86)</f>
        <v>0</v>
      </c>
      <c r="F86" s="177">
        <f>COUNTIF('2009'!$E$2:$E$600,$A86)</f>
        <v>0</v>
      </c>
      <c r="G86" s="177">
        <f>COUNTIF('2010'!$E$2:$E$600,$A86)</f>
        <v>1</v>
      </c>
      <c r="H86" s="177">
        <f>COUNTIF('2011'!$E$2:$E$600,$A86)</f>
        <v>0</v>
      </c>
      <c r="I86" s="177">
        <f>COUNTIF('2012'!$E$2:$E$600,$A86)</f>
        <v>0</v>
      </c>
      <c r="J86" s="177">
        <f>COUNTIF('2013'!$E$2:$E$600,$A86)</f>
        <v>0</v>
      </c>
      <c r="K86" s="177">
        <f>COUNTIF('2014'!$E$2:$E$600,$A86)</f>
        <v>0</v>
      </c>
      <c r="L86" s="177">
        <f>COUNTIF('2015'!$E$2:$E$600,$A86)</f>
        <v>0</v>
      </c>
      <c r="M86" s="177">
        <f>COUNTIF('2016'!$E$2:$E$600,$A86)</f>
        <v>0</v>
      </c>
      <c r="N86" s="177">
        <f>COUNTIF('2017'!$E$2:$E$600,$A86)</f>
        <v>0</v>
      </c>
      <c r="O86" s="177">
        <f>COUNTIF('2018'!$E$2:$F$451,$A86)</f>
        <v>0</v>
      </c>
      <c r="Q86" s="177">
        <f t="shared" si="2"/>
        <v>3</v>
      </c>
    </row>
    <row r="87" spans="1:17" ht="15" x14ac:dyDescent="0.2">
      <c r="A87" s="164" t="s">
        <v>1857</v>
      </c>
      <c r="B87" s="177">
        <f>COUNTIF('2005'!$E$2:$E$600,$A87)</f>
        <v>0</v>
      </c>
      <c r="C87" s="177">
        <f>COUNTIF('2006'!$E$2:$E$600,$A87)</f>
        <v>0</v>
      </c>
      <c r="D87" s="177">
        <f>COUNTIF('2007'!$E$2:$E$600,$A87)</f>
        <v>0</v>
      </c>
      <c r="E87" s="177">
        <f>COUNTIF('2008'!$E$2:$E$600,$A87)</f>
        <v>0</v>
      </c>
      <c r="F87" s="177">
        <f>COUNTIF('2009'!$E$2:$E$600,$A87)</f>
        <v>0</v>
      </c>
      <c r="G87" s="177">
        <f>COUNTIF('2010'!$E$2:$E$600,$A87)</f>
        <v>0</v>
      </c>
      <c r="H87" s="177">
        <f>COUNTIF('2011'!$E$2:$E$600,$A87)</f>
        <v>0</v>
      </c>
      <c r="I87" s="177">
        <f>COUNTIF('2012'!$E$2:$E$600,$A87)</f>
        <v>0</v>
      </c>
      <c r="J87" s="177">
        <f>COUNTIF('2013'!$E$2:$E$600,$A87)</f>
        <v>1</v>
      </c>
      <c r="K87" s="177">
        <f>COUNTIF('2014'!$E$2:$E$600,$A87)</f>
        <v>0</v>
      </c>
      <c r="L87" s="177">
        <f>COUNTIF('2015'!$E$2:$E$600,$A87)</f>
        <v>0</v>
      </c>
      <c r="M87" s="177">
        <f>COUNTIF('2016'!$E$2:$E$600,$A87)</f>
        <v>0</v>
      </c>
      <c r="N87" s="177">
        <f>COUNTIF('2017'!$E$2:$E$600,$A87)</f>
        <v>2</v>
      </c>
      <c r="O87" s="177">
        <f>COUNTIF('2018'!$E$2:$F$451,$A87)</f>
        <v>1</v>
      </c>
      <c r="Q87" s="177">
        <f t="shared" si="2"/>
        <v>3</v>
      </c>
    </row>
    <row r="88" spans="1:17" ht="15" x14ac:dyDescent="0.2">
      <c r="A88" s="164" t="s">
        <v>727</v>
      </c>
      <c r="B88" s="177">
        <f>COUNTIF('2005'!$E$2:$E$600,$A88)</f>
        <v>0</v>
      </c>
      <c r="C88" s="177">
        <f>COUNTIF('2006'!$E$2:$E$600,$A88)</f>
        <v>0</v>
      </c>
      <c r="D88" s="177">
        <f>COUNTIF('2007'!$E$2:$E$600,$A88)</f>
        <v>0</v>
      </c>
      <c r="E88" s="177">
        <f>COUNTIF('2008'!$E$2:$E$600,$A88)</f>
        <v>0</v>
      </c>
      <c r="F88" s="177">
        <f>COUNTIF('2009'!$E$2:$E$600,$A88)</f>
        <v>0</v>
      </c>
      <c r="G88" s="177">
        <f>COUNTIF('2010'!$E$2:$E$600,$A88)</f>
        <v>0</v>
      </c>
      <c r="H88" s="177">
        <f>COUNTIF('2011'!$E$2:$E$600,$A88)</f>
        <v>1</v>
      </c>
      <c r="I88" s="177">
        <f>COUNTIF('2012'!$E$2:$E$600,$A88)</f>
        <v>0</v>
      </c>
      <c r="J88" s="177">
        <f>COUNTIF('2013'!$E$2:$E$600,$A88)</f>
        <v>0</v>
      </c>
      <c r="K88" s="177">
        <f>COUNTIF('2014'!$E$2:$E$600,$A88)</f>
        <v>0</v>
      </c>
      <c r="L88" s="177">
        <f>COUNTIF('2015'!$E$2:$E$600,$A88)</f>
        <v>0</v>
      </c>
      <c r="M88" s="177">
        <f>COUNTIF('2016'!$E$2:$E$600,$A88)</f>
        <v>0</v>
      </c>
      <c r="N88" s="177">
        <f>COUNTIF('2017'!$E$2:$E$600,$A88)</f>
        <v>1</v>
      </c>
      <c r="O88" s="177">
        <f>COUNTIF('2018'!$E$2:$F$451,$A88)</f>
        <v>0</v>
      </c>
      <c r="Q88" s="177">
        <f t="shared" si="2"/>
        <v>2</v>
      </c>
    </row>
    <row r="89" spans="1:17" ht="15" x14ac:dyDescent="0.2">
      <c r="A89" s="164" t="s">
        <v>795</v>
      </c>
      <c r="B89" s="177">
        <f>COUNTIF('2005'!$E$2:$E$600,$A89)</f>
        <v>3</v>
      </c>
      <c r="C89" s="177">
        <f>COUNTIF('2006'!$E$2:$E$600,$A89)</f>
        <v>5</v>
      </c>
      <c r="D89" s="177">
        <f>COUNTIF('2007'!$E$2:$E$600,$A89)</f>
        <v>5</v>
      </c>
      <c r="E89" s="177">
        <f>COUNTIF('2008'!$E$2:$E$600,$A89)</f>
        <v>3</v>
      </c>
      <c r="F89" s="177">
        <f>COUNTIF('2009'!$E$2:$E$600,$A89)</f>
        <v>2</v>
      </c>
      <c r="G89" s="177">
        <f>COUNTIF('2010'!$E$2:$E$600,$A89)</f>
        <v>1</v>
      </c>
      <c r="H89" s="177">
        <f>COUNTIF('2011'!$E$2:$E$600,$A89)</f>
        <v>5</v>
      </c>
      <c r="I89" s="177">
        <f>COUNTIF('2012'!$E$2:$E$600,$A89)</f>
        <v>2</v>
      </c>
      <c r="J89" s="177">
        <f>COUNTIF('2013'!$E$2:$E$600,$A89)</f>
        <v>0</v>
      </c>
      <c r="K89" s="177">
        <f>COUNTIF('2014'!$E$2:$E$600,$A89)</f>
        <v>13</v>
      </c>
      <c r="L89" s="177">
        <f>COUNTIF('2015'!$E$2:$E$600,$A89)</f>
        <v>3</v>
      </c>
      <c r="M89" s="177">
        <f>COUNTIF('2016'!$E$2:$E$600,$A89)</f>
        <v>0</v>
      </c>
      <c r="N89" s="177">
        <f>COUNTIF('2017'!$E$2:$E$600,$A89)</f>
        <v>10</v>
      </c>
      <c r="O89" s="177">
        <f>COUNTIF('2018'!$E$2:$F$451,$A89)</f>
        <v>0</v>
      </c>
      <c r="Q89" s="177">
        <f t="shared" si="2"/>
        <v>52</v>
      </c>
    </row>
    <row r="90" spans="1:17" ht="15" x14ac:dyDescent="0.2">
      <c r="A90" s="164" t="s">
        <v>1721</v>
      </c>
      <c r="B90" s="177">
        <f>COUNTIF('2005'!$E$2:$E$600,$A90)</f>
        <v>1</v>
      </c>
      <c r="C90" s="177">
        <f>COUNTIF('2006'!$E$2:$E$600,$A90)</f>
        <v>6</v>
      </c>
      <c r="D90" s="177">
        <f>COUNTIF('2007'!$E$2:$E$600,$A90)</f>
        <v>13</v>
      </c>
      <c r="E90" s="177">
        <f>COUNTIF('2008'!$E$2:$E$600,$A90)</f>
        <v>10</v>
      </c>
      <c r="F90" s="177">
        <f>COUNTIF('2009'!$E$2:$E$600,$A90)</f>
        <v>4</v>
      </c>
      <c r="G90" s="177">
        <f>COUNTIF('2010'!$E$2:$E$600,$A90)</f>
        <v>2</v>
      </c>
      <c r="H90" s="177">
        <f>COUNTIF('2011'!$E$2:$E$600,$A90)</f>
        <v>1</v>
      </c>
      <c r="I90" s="177">
        <f>COUNTIF('2012'!$E$2:$E$600,$A90)</f>
        <v>0</v>
      </c>
      <c r="J90" s="177">
        <f>COUNTIF('2013'!$E$2:$E$600,$A90)</f>
        <v>3</v>
      </c>
      <c r="K90" s="177">
        <f>COUNTIF('2014'!$E$2:$E$600,$A90)</f>
        <v>0</v>
      </c>
      <c r="L90" s="177">
        <f>COUNTIF('2015'!$E$2:$E$600,$A90)</f>
        <v>4</v>
      </c>
      <c r="M90" s="177">
        <f>COUNTIF('2016'!$E$2:$E$600,$A90)</f>
        <v>1</v>
      </c>
      <c r="N90" s="177">
        <f>COUNTIF('2017'!$E$2:$E$600,$A90)</f>
        <v>0</v>
      </c>
      <c r="O90" s="177">
        <f>COUNTIF('2018'!$E$2:$F$451,$A90)</f>
        <v>0</v>
      </c>
      <c r="Q90" s="177">
        <f t="shared" si="2"/>
        <v>45</v>
      </c>
    </row>
    <row r="91" spans="1:17" ht="15" x14ac:dyDescent="0.2">
      <c r="A91" s="164" t="s">
        <v>798</v>
      </c>
      <c r="B91" s="177">
        <f>COUNTIF('2005'!$E$2:$E$600,$A91)</f>
        <v>0</v>
      </c>
      <c r="C91" s="177">
        <f>COUNTIF('2006'!$E$2:$E$600,$A91)</f>
        <v>3</v>
      </c>
      <c r="D91" s="177">
        <f>COUNTIF('2007'!$E$2:$E$600,$A91)</f>
        <v>2</v>
      </c>
      <c r="E91" s="177">
        <f>COUNTIF('2008'!$E$2:$E$600,$A91)</f>
        <v>6</v>
      </c>
      <c r="F91" s="177">
        <f>COUNTIF('2009'!$E$2:$E$600,$A91)</f>
        <v>0</v>
      </c>
      <c r="G91" s="177">
        <f>COUNTIF('2010'!$E$2:$E$600,$A91)</f>
        <v>4</v>
      </c>
      <c r="H91" s="177">
        <f>COUNTIF('2011'!$E$2:$E$600,$A91)</f>
        <v>10</v>
      </c>
      <c r="I91" s="177">
        <f>COUNTIF('2012'!$E$2:$E$600,$A91)</f>
        <v>0</v>
      </c>
      <c r="J91" s="177">
        <f>COUNTIF('2013'!$E$2:$E$600,$A91)</f>
        <v>0</v>
      </c>
      <c r="K91" s="177">
        <f>COUNTIF('2014'!$E$2:$E$600,$A91)</f>
        <v>0</v>
      </c>
      <c r="L91" s="177">
        <f>COUNTIF('2015'!$E$2:$E$600,$A91)</f>
        <v>1</v>
      </c>
      <c r="M91" s="177">
        <f>COUNTIF('2016'!$E$2:$E$600,$A91)</f>
        <v>1</v>
      </c>
      <c r="N91" s="177">
        <f>COUNTIF('2017'!$E$2:$E$600,$A91)</f>
        <v>0</v>
      </c>
      <c r="O91" s="177">
        <f>COUNTIF('2018'!$E$2:$F$451,$A91)</f>
        <v>0</v>
      </c>
      <c r="Q91" s="177">
        <f t="shared" si="2"/>
        <v>27</v>
      </c>
    </row>
    <row r="92" spans="1:17" ht="15" x14ac:dyDescent="0.2">
      <c r="A92" s="164" t="s">
        <v>296</v>
      </c>
      <c r="B92" s="177">
        <f>COUNTIF('2005'!$E$2:$E$600,$A92)</f>
        <v>0</v>
      </c>
      <c r="C92" s="177">
        <f>COUNTIF('2006'!$E$2:$E$600,$A92)</f>
        <v>0</v>
      </c>
      <c r="D92" s="177">
        <f>COUNTIF('2007'!$E$2:$E$600,$A92)</f>
        <v>0</v>
      </c>
      <c r="E92" s="177">
        <f>COUNTIF('2008'!$E$2:$E$600,$A92)</f>
        <v>0</v>
      </c>
      <c r="F92" s="177">
        <f>COUNTIF('2009'!$E$2:$E$600,$A92)</f>
        <v>0</v>
      </c>
      <c r="G92" s="177">
        <f>COUNTIF('2010'!$E$2:$E$600,$A92)</f>
        <v>0</v>
      </c>
      <c r="H92" s="177">
        <f>COUNTIF('2011'!$E$2:$E$600,$A92)</f>
        <v>0</v>
      </c>
      <c r="I92" s="177">
        <f>COUNTIF('2012'!$E$2:$E$600,$A92)</f>
        <v>0</v>
      </c>
      <c r="J92" s="177">
        <f>COUNTIF('2013'!$E$2:$E$600,$A92)</f>
        <v>3</v>
      </c>
      <c r="K92" s="177">
        <f>COUNTIF('2014'!$E$2:$E$600,$A92)</f>
        <v>0</v>
      </c>
      <c r="L92" s="177">
        <f>COUNTIF('2015'!$E$2:$E$600,$A92)</f>
        <v>0</v>
      </c>
      <c r="M92" s="177">
        <f>COUNTIF('2016'!$E$2:$E$600,$A92)</f>
        <v>0</v>
      </c>
      <c r="N92" s="177">
        <f>COUNTIF('2017'!$E$2:$E$600,$A92)</f>
        <v>0</v>
      </c>
      <c r="O92" s="177">
        <f>COUNTIF('2018'!$E$2:$F$451,$A92)</f>
        <v>0</v>
      </c>
      <c r="Q92" s="177">
        <f t="shared" si="2"/>
        <v>3</v>
      </c>
    </row>
    <row r="93" spans="1:17" ht="15" x14ac:dyDescent="0.2">
      <c r="A93" s="164" t="s">
        <v>3092</v>
      </c>
      <c r="B93" s="177">
        <f>COUNTIF('2005'!$E$2:$E$600,$A93)</f>
        <v>0</v>
      </c>
      <c r="C93" s="177">
        <f>COUNTIF('2006'!$E$2:$E$600,$A93)</f>
        <v>0</v>
      </c>
      <c r="D93" s="177">
        <f>COUNTIF('2007'!$E$2:$E$600,$A93)</f>
        <v>0</v>
      </c>
      <c r="E93" s="177">
        <f>COUNTIF('2008'!$E$2:$E$600,$A93)</f>
        <v>0</v>
      </c>
      <c r="F93" s="177">
        <f>COUNTIF('2009'!$E$2:$E$600,$A93)</f>
        <v>0</v>
      </c>
      <c r="G93" s="177">
        <f>COUNTIF('2010'!$E$2:$E$600,$A93)</f>
        <v>0</v>
      </c>
      <c r="H93" s="177">
        <f>COUNTIF('2011'!$E$2:$E$600,$A93)</f>
        <v>0</v>
      </c>
      <c r="I93" s="177">
        <f>COUNTIF('2012'!$E$2:$E$600,$A93)</f>
        <v>0</v>
      </c>
      <c r="J93" s="177">
        <f>COUNTIF('2013'!$E$2:$E$600,$A93)</f>
        <v>0</v>
      </c>
      <c r="K93" s="177">
        <f>COUNTIF('2014'!$E$2:$E$600,$A93)</f>
        <v>0</v>
      </c>
      <c r="L93" s="177">
        <f>COUNTIF('2015'!$E$2:$E$600,$A93)</f>
        <v>0</v>
      </c>
      <c r="M93" s="177">
        <f>COUNTIF('2016'!$E$2:$E$600,$A93)</f>
        <v>0</v>
      </c>
      <c r="N93" s="177">
        <f>COUNTIF('2017'!$E$2:$E$600,$A93)</f>
        <v>1</v>
      </c>
      <c r="O93" s="177">
        <f>COUNTIF('2018'!$E$2:$F$451,$A93)</f>
        <v>0</v>
      </c>
      <c r="Q93" s="177">
        <f t="shared" si="2"/>
        <v>1</v>
      </c>
    </row>
    <row r="94" spans="1:17" ht="15" x14ac:dyDescent="0.2">
      <c r="A94" s="164" t="s">
        <v>212</v>
      </c>
      <c r="B94" s="177">
        <f>COUNTIF('2005'!$E$2:$E$600,$A94)</f>
        <v>0</v>
      </c>
      <c r="C94" s="177">
        <f>COUNTIF('2006'!$E$2:$E$600,$A94)</f>
        <v>0</v>
      </c>
      <c r="D94" s="177">
        <f>COUNTIF('2007'!$E$2:$E$600,$A94)</f>
        <v>0</v>
      </c>
      <c r="E94" s="177">
        <f>COUNTIF('2008'!$E$2:$E$600,$A94)</f>
        <v>0</v>
      </c>
      <c r="F94" s="177">
        <f>COUNTIF('2009'!$E$2:$E$600,$A94)</f>
        <v>0</v>
      </c>
      <c r="G94" s="177">
        <f>COUNTIF('2010'!$E$2:$E$600,$A94)</f>
        <v>0</v>
      </c>
      <c r="H94" s="177">
        <f>COUNTIF('2011'!$E$2:$E$600,$A94)</f>
        <v>0</v>
      </c>
      <c r="I94" s="177">
        <f>COUNTIF('2012'!$E$2:$E$600,$A94)</f>
        <v>1</v>
      </c>
      <c r="J94" s="177">
        <f>COUNTIF('2013'!$E$2:$E$600,$A94)</f>
        <v>0</v>
      </c>
      <c r="K94" s="177">
        <f>COUNTIF('2014'!$E$2:$E$600,$A94)</f>
        <v>0</v>
      </c>
      <c r="L94" s="177">
        <f>COUNTIF('2015'!$E$2:$E$600,$A94)</f>
        <v>0</v>
      </c>
      <c r="M94" s="177">
        <f>COUNTIF('2016'!$E$2:$E$600,$A94)</f>
        <v>0</v>
      </c>
      <c r="N94" s="177">
        <f>COUNTIF('2017'!$E$2:$E$600,$A94)</f>
        <v>0</v>
      </c>
      <c r="O94" s="177">
        <f>COUNTIF('2018'!$E$2:$F$451,$A94)</f>
        <v>0</v>
      </c>
      <c r="Q94" s="177">
        <f t="shared" si="2"/>
        <v>1</v>
      </c>
    </row>
    <row r="95" spans="1:17" ht="15" x14ac:dyDescent="0.2">
      <c r="A95" s="164" t="s">
        <v>1191</v>
      </c>
      <c r="B95" s="177">
        <f>COUNTIF('2005'!$E$2:$E$600,$A95)</f>
        <v>0</v>
      </c>
      <c r="C95" s="177">
        <f>COUNTIF('2006'!$E$2:$E$600,$A95)</f>
        <v>2</v>
      </c>
      <c r="D95" s="177">
        <f>COUNTIF('2007'!$E$2:$E$600,$A95)</f>
        <v>0</v>
      </c>
      <c r="E95" s="177">
        <f>COUNTIF('2008'!$E$2:$E$600,$A95)</f>
        <v>0</v>
      </c>
      <c r="F95" s="177">
        <f>COUNTIF('2009'!$E$2:$E$600,$A95)</f>
        <v>0</v>
      </c>
      <c r="G95" s="177">
        <f>COUNTIF('2010'!$E$2:$E$600,$A95)</f>
        <v>0</v>
      </c>
      <c r="H95" s="177">
        <f>COUNTIF('2011'!$E$2:$E$600,$A95)</f>
        <v>0</v>
      </c>
      <c r="I95" s="177">
        <f>COUNTIF('2012'!$E$2:$E$600,$A95)</f>
        <v>0</v>
      </c>
      <c r="J95" s="177">
        <f>COUNTIF('2013'!$E$2:$E$600,$A95)</f>
        <v>0</v>
      </c>
      <c r="K95" s="177">
        <f>COUNTIF('2014'!$E$2:$E$600,$A95)</f>
        <v>0</v>
      </c>
      <c r="L95" s="177">
        <f>COUNTIF('2015'!$E$2:$E$600,$A95)</f>
        <v>0</v>
      </c>
      <c r="M95" s="177">
        <f>COUNTIF('2016'!$E$2:$E$600,$A95)</f>
        <v>0</v>
      </c>
      <c r="N95" s="177">
        <f>COUNTIF('2017'!$E$2:$E$600,$A95)</f>
        <v>0</v>
      </c>
      <c r="O95" s="177">
        <f>COUNTIF('2018'!$E$2:$F$451,$A95)</f>
        <v>0</v>
      </c>
      <c r="Q95" s="177">
        <f t="shared" si="2"/>
        <v>2</v>
      </c>
    </row>
    <row r="96" spans="1:17" ht="15" x14ac:dyDescent="0.2">
      <c r="A96" s="164" t="s">
        <v>2126</v>
      </c>
      <c r="B96" s="177">
        <f>COUNTIF('2005'!$E$2:$E$600,$A96)</f>
        <v>0</v>
      </c>
      <c r="C96" s="177">
        <f>COUNTIF('2006'!$E$2:$E$600,$A96)</f>
        <v>0</v>
      </c>
      <c r="D96" s="177">
        <f>COUNTIF('2007'!$E$2:$E$600,$A96)</f>
        <v>0</v>
      </c>
      <c r="E96" s="177">
        <f>COUNTIF('2008'!$E$2:$E$600,$A96)</f>
        <v>0</v>
      </c>
      <c r="F96" s="177">
        <f>COUNTIF('2009'!$E$2:$E$600,$A96)</f>
        <v>0</v>
      </c>
      <c r="G96" s="177">
        <f>COUNTIF('2010'!$E$2:$E$600,$A96)</f>
        <v>0</v>
      </c>
      <c r="H96" s="177">
        <f>COUNTIF('2011'!$E$2:$E$600,$A96)</f>
        <v>0</v>
      </c>
      <c r="I96" s="177">
        <f>COUNTIF('2012'!$E$2:$E$600,$A96)</f>
        <v>0</v>
      </c>
      <c r="J96" s="177">
        <f>COUNTIF('2013'!$E$2:$E$600,$A96)</f>
        <v>0</v>
      </c>
      <c r="K96" s="177">
        <f>COUNTIF('2014'!$E$2:$E$600,$A96)</f>
        <v>0</v>
      </c>
      <c r="L96" s="177">
        <f>COUNTIF('2015'!$E$2:$E$600,$A96)</f>
        <v>1</v>
      </c>
      <c r="M96" s="177">
        <f>COUNTIF('2016'!$E$2:$E$600,$A96)</f>
        <v>0</v>
      </c>
      <c r="N96" s="177">
        <f>COUNTIF('2017'!$E$2:$E$600,$A96)</f>
        <v>0</v>
      </c>
      <c r="O96" s="177">
        <f>COUNTIF('2018'!$E$2:$F$451,$A96)</f>
        <v>0</v>
      </c>
      <c r="Q96" s="177">
        <f t="shared" si="2"/>
        <v>1</v>
      </c>
    </row>
    <row r="97" spans="1:17" ht="15" x14ac:dyDescent="0.2">
      <c r="A97" s="164" t="s">
        <v>183</v>
      </c>
      <c r="B97" s="177">
        <f>COUNTIF('2005'!$E$2:$E$600,$A97)</f>
        <v>0</v>
      </c>
      <c r="C97" s="177">
        <f>COUNTIF('2006'!$E$2:$E$600,$A97)</f>
        <v>0</v>
      </c>
      <c r="D97" s="177">
        <f>COUNTIF('2007'!$E$2:$E$600,$A97)</f>
        <v>0</v>
      </c>
      <c r="E97" s="177">
        <f>COUNTIF('2008'!$E$2:$E$600,$A97)</f>
        <v>0</v>
      </c>
      <c r="F97" s="177">
        <f>COUNTIF('2009'!$E$2:$E$600,$A97)</f>
        <v>0</v>
      </c>
      <c r="G97" s="177">
        <f>COUNTIF('2010'!$E$2:$E$600,$A97)</f>
        <v>0</v>
      </c>
      <c r="H97" s="177">
        <f>COUNTIF('2011'!$E$2:$E$600,$A97)</f>
        <v>0</v>
      </c>
      <c r="I97" s="177">
        <f>COUNTIF('2012'!$E$2:$E$600,$A97)</f>
        <v>1</v>
      </c>
      <c r="J97" s="177">
        <f>COUNTIF('2013'!$E$2:$E$600,$A97)</f>
        <v>0</v>
      </c>
      <c r="K97" s="177">
        <f>COUNTIF('2014'!$E$2:$E$600,$A97)</f>
        <v>0</v>
      </c>
      <c r="L97" s="177">
        <f>COUNTIF('2015'!$E$2:$E$600,$A97)</f>
        <v>0</v>
      </c>
      <c r="M97" s="177">
        <f>COUNTIF('2016'!$E$2:$E$600,$A97)</f>
        <v>0</v>
      </c>
      <c r="N97" s="177">
        <f>COUNTIF('2017'!$E$2:$E$600,$A97)</f>
        <v>0</v>
      </c>
      <c r="O97" s="177">
        <f>COUNTIF('2018'!$E$2:$F$451,$A97)</f>
        <v>0</v>
      </c>
      <c r="Q97" s="177">
        <f t="shared" si="2"/>
        <v>1</v>
      </c>
    </row>
    <row r="98" spans="1:17" ht="15" x14ac:dyDescent="0.2">
      <c r="A98" s="164" t="s">
        <v>881</v>
      </c>
      <c r="B98" s="177">
        <f>COUNTIF('2005'!$E$2:$E$600,$A98)</f>
        <v>1</v>
      </c>
      <c r="C98" s="177">
        <f>COUNTIF('2006'!$E$2:$E$600,$A98)</f>
        <v>0</v>
      </c>
      <c r="D98" s="177">
        <f>COUNTIF('2007'!$E$2:$E$600,$A98)</f>
        <v>0</v>
      </c>
      <c r="E98" s="177">
        <f>COUNTIF('2008'!$E$2:$E$600,$A98)</f>
        <v>0</v>
      </c>
      <c r="F98" s="177">
        <f>COUNTIF('2009'!$E$2:$E$600,$A98)</f>
        <v>0</v>
      </c>
      <c r="G98" s="177">
        <f>COUNTIF('2010'!$E$2:$E$600,$A98)</f>
        <v>0</v>
      </c>
      <c r="H98" s="177">
        <f>COUNTIF('2011'!$E$2:$E$600,$A98)</f>
        <v>1</v>
      </c>
      <c r="I98" s="177">
        <f>COUNTIF('2012'!$E$2:$E$600,$A98)</f>
        <v>1</v>
      </c>
      <c r="J98" s="177">
        <f>COUNTIF('2013'!$E$2:$E$600,$A98)</f>
        <v>0</v>
      </c>
      <c r="K98" s="177">
        <f>COUNTIF('2014'!$E$2:$E$600,$A98)</f>
        <v>0</v>
      </c>
      <c r="L98" s="177">
        <f>COUNTIF('2015'!$E$2:$E$600,$A98)</f>
        <v>0</v>
      </c>
      <c r="M98" s="177">
        <f>COUNTIF('2016'!$E$2:$E$600,$A98)</f>
        <v>0</v>
      </c>
      <c r="N98" s="177">
        <f>COUNTIF('2017'!$E$2:$E$600,$A98)</f>
        <v>0</v>
      </c>
      <c r="O98" s="177">
        <f>COUNTIF('2018'!$E$2:$F$451,$A98)</f>
        <v>0</v>
      </c>
      <c r="Q98" s="177">
        <f t="shared" si="2"/>
        <v>3</v>
      </c>
    </row>
    <row r="99" spans="1:17" ht="15" x14ac:dyDescent="0.2">
      <c r="A99" s="164" t="s">
        <v>276</v>
      </c>
      <c r="B99" s="177">
        <f>COUNTIF('2005'!$E$2:$E$600,$A99)</f>
        <v>0</v>
      </c>
      <c r="C99" s="177">
        <f>COUNTIF('2006'!$E$2:$E$600,$A99)</f>
        <v>0</v>
      </c>
      <c r="D99" s="177">
        <f>COUNTIF('2007'!$E$2:$E$600,$A99)</f>
        <v>0</v>
      </c>
      <c r="E99" s="177">
        <f>COUNTIF('2008'!$E$2:$E$600,$A99)</f>
        <v>0</v>
      </c>
      <c r="F99" s="177">
        <f>COUNTIF('2009'!$E$2:$E$600,$A99)</f>
        <v>0</v>
      </c>
      <c r="G99" s="177">
        <f>COUNTIF('2010'!$E$2:$E$600,$A99)</f>
        <v>0</v>
      </c>
      <c r="H99" s="177">
        <f>COUNTIF('2011'!$E$2:$E$600,$A99)</f>
        <v>0</v>
      </c>
      <c r="I99" s="177">
        <f>COUNTIF('2012'!$E$2:$E$600,$A99)</f>
        <v>0</v>
      </c>
      <c r="J99" s="177">
        <f>COUNTIF('2013'!$E$2:$E$600,$A99)</f>
        <v>1</v>
      </c>
      <c r="K99" s="177">
        <f>COUNTIF('2014'!$E$2:$E$600,$A99)</f>
        <v>1</v>
      </c>
      <c r="L99" s="177">
        <f>COUNTIF('2015'!$E$2:$E$600,$A99)</f>
        <v>0</v>
      </c>
      <c r="M99" s="177">
        <f>COUNTIF('2016'!$E$2:$E$600,$A99)</f>
        <v>0</v>
      </c>
      <c r="N99" s="177">
        <f>COUNTIF('2017'!$E$2:$E$600,$A99)</f>
        <v>0</v>
      </c>
      <c r="O99" s="177">
        <f>COUNTIF('2018'!$E$2:$F$451,$A99)</f>
        <v>0</v>
      </c>
      <c r="Q99" s="177">
        <f t="shared" si="2"/>
        <v>2</v>
      </c>
    </row>
    <row r="100" spans="1:17" ht="15" x14ac:dyDescent="0.2">
      <c r="A100" s="164" t="s">
        <v>812</v>
      </c>
      <c r="B100" s="177">
        <f>COUNTIF('2005'!$E$2:$E$600,$A100)</f>
        <v>4</v>
      </c>
      <c r="C100" s="177">
        <f>COUNTIF('2006'!$E$2:$E$600,$A100)</f>
        <v>9</v>
      </c>
      <c r="D100" s="177">
        <f>COUNTIF('2007'!$E$2:$E$600,$A100)</f>
        <v>26</v>
      </c>
      <c r="E100" s="177">
        <f>COUNTIF('2008'!$E$2:$E$600,$A100)</f>
        <v>10</v>
      </c>
      <c r="F100" s="177">
        <f>COUNTIF('2009'!$E$2:$E$600,$A100)</f>
        <v>1</v>
      </c>
      <c r="G100" s="177">
        <f>COUNTIF('2010'!$E$2:$E$600,$A100)</f>
        <v>0</v>
      </c>
      <c r="H100" s="177">
        <f>COUNTIF('2011'!$E$2:$E$600,$A100)</f>
        <v>3</v>
      </c>
      <c r="I100" s="177">
        <f>COUNTIF('2012'!$E$2:$E$600,$A100)</f>
        <v>4</v>
      </c>
      <c r="J100" s="177">
        <f>COUNTIF('2013'!$E$2:$E$600,$A100)</f>
        <v>1</v>
      </c>
      <c r="K100" s="177">
        <f>COUNTIF('2014'!$E$2:$E$600,$A100)</f>
        <v>4</v>
      </c>
      <c r="L100" s="177">
        <f>COUNTIF('2015'!$E$2:$E$600,$A100)</f>
        <v>0</v>
      </c>
      <c r="M100" s="177">
        <f>COUNTIF('2016'!$E$2:$E$600,$A100)</f>
        <v>6</v>
      </c>
      <c r="N100" s="177">
        <f>COUNTIF('2017'!$E$2:$E$600,$A100)</f>
        <v>6</v>
      </c>
      <c r="O100" s="177">
        <f>COUNTIF('2018'!$E$2:$F$451,$A100)</f>
        <v>1</v>
      </c>
      <c r="Q100" s="177">
        <f t="shared" si="2"/>
        <v>74</v>
      </c>
    </row>
    <row r="101" spans="1:17" ht="15" x14ac:dyDescent="0.2">
      <c r="A101" s="164" t="s">
        <v>487</v>
      </c>
      <c r="B101" s="177">
        <f>COUNTIF('2005'!$E$2:$E$600,$A101)</f>
        <v>0</v>
      </c>
      <c r="C101" s="177">
        <f>COUNTIF('2006'!$E$2:$E$600,$A101)</f>
        <v>0</v>
      </c>
      <c r="D101" s="177">
        <f>COUNTIF('2007'!$E$2:$E$600,$A101)</f>
        <v>0</v>
      </c>
      <c r="E101" s="177">
        <f>COUNTIF('2008'!$E$2:$E$600,$A101)</f>
        <v>0</v>
      </c>
      <c r="F101" s="177">
        <f>COUNTIF('2009'!$E$2:$E$600,$A101)</f>
        <v>0</v>
      </c>
      <c r="G101" s="177">
        <f>COUNTIF('2010'!$E$2:$E$600,$A101)</f>
        <v>2</v>
      </c>
      <c r="H101" s="177">
        <f>COUNTIF('2011'!$E$2:$E$600,$A101)</f>
        <v>0</v>
      </c>
      <c r="I101" s="177">
        <f>COUNTIF('2012'!$E$2:$E$600,$A101)</f>
        <v>0</v>
      </c>
      <c r="J101" s="177">
        <f>COUNTIF('2013'!$E$2:$E$600,$A101)</f>
        <v>0</v>
      </c>
      <c r="K101" s="177">
        <f>COUNTIF('2014'!$E$2:$E$600,$A101)</f>
        <v>5</v>
      </c>
      <c r="L101" s="177">
        <f>COUNTIF('2015'!$E$2:$E$600,$A101)</f>
        <v>4</v>
      </c>
      <c r="M101" s="177">
        <f>COUNTIF('2016'!$E$2:$E$600,$A101)</f>
        <v>5</v>
      </c>
      <c r="N101" s="177">
        <f>COUNTIF('2017'!$E$2:$E$600,$A101)</f>
        <v>9</v>
      </c>
      <c r="O101" s="177">
        <f>COUNTIF('2018'!$E$2:$F$451,$A101)</f>
        <v>3</v>
      </c>
      <c r="Q101" s="177">
        <f t="shared" si="2"/>
        <v>25</v>
      </c>
    </row>
    <row r="102" spans="1:17" ht="15" x14ac:dyDescent="0.2">
      <c r="A102" s="164" t="s">
        <v>3298</v>
      </c>
      <c r="B102" s="177">
        <f>COUNTIF('2005'!$E$2:$E$600,$A102)</f>
        <v>0</v>
      </c>
      <c r="C102" s="177">
        <f>COUNTIF('2006'!$E$2:$E$600,$A102)</f>
        <v>0</v>
      </c>
      <c r="D102" s="177">
        <f>COUNTIF('2007'!$E$2:$E$600,$A102)</f>
        <v>0</v>
      </c>
      <c r="E102" s="177">
        <f>COUNTIF('2008'!$E$2:$E$600,$A102)</f>
        <v>0</v>
      </c>
      <c r="F102" s="177">
        <f>COUNTIF('2009'!$E$2:$E$600,$A102)</f>
        <v>0</v>
      </c>
      <c r="G102" s="177">
        <f>COUNTIF('2010'!$E$2:$E$600,$A102)</f>
        <v>0</v>
      </c>
      <c r="H102" s="177">
        <f>COUNTIF('2011'!$E$2:$E$600,$A102)</f>
        <v>0</v>
      </c>
      <c r="I102" s="177">
        <f>COUNTIF('2012'!$E$2:$E$600,$A102)</f>
        <v>0</v>
      </c>
      <c r="J102" s="177">
        <f>COUNTIF('2013'!$E$2:$E$600,$A102)</f>
        <v>0</v>
      </c>
      <c r="K102" s="177">
        <f>COUNTIF('2014'!$E$2:$E$600,$A102)</f>
        <v>0</v>
      </c>
      <c r="L102" s="177">
        <f>COUNTIF('2015'!$E$2:$E$600,$A102)</f>
        <v>0</v>
      </c>
      <c r="M102" s="177">
        <f>COUNTIF('2016'!$E$2:$E$600,$A102)</f>
        <v>0</v>
      </c>
      <c r="N102" s="177">
        <f>COUNTIF('2017'!$E$2:$E$600,$A102)</f>
        <v>1</v>
      </c>
      <c r="O102" s="177">
        <f>COUNTIF('2018'!$E$2:$F$451,$A102)</f>
        <v>0</v>
      </c>
      <c r="Q102" s="177">
        <f t="shared" si="2"/>
        <v>1</v>
      </c>
    </row>
    <row r="103" spans="1:17" ht="15" x14ac:dyDescent="0.2">
      <c r="A103" s="164" t="s">
        <v>2604</v>
      </c>
      <c r="B103" s="177">
        <f>COUNTIF('2005'!$E$2:$E$600,$A103)</f>
        <v>0</v>
      </c>
      <c r="C103" s="177">
        <f>COUNTIF('2006'!$E$2:$E$600,$A103)</f>
        <v>0</v>
      </c>
      <c r="D103" s="177">
        <f>COUNTIF('2007'!$E$2:$E$600,$A103)</f>
        <v>0</v>
      </c>
      <c r="E103" s="177">
        <f>COUNTIF('2008'!$E$2:$E$600,$A103)</f>
        <v>0</v>
      </c>
      <c r="F103" s="177">
        <f>COUNTIF('2009'!$E$2:$E$600,$A103)</f>
        <v>0</v>
      </c>
      <c r="G103" s="177">
        <f>COUNTIF('2010'!$E$2:$E$600,$A103)</f>
        <v>0</v>
      </c>
      <c r="H103" s="177">
        <f>COUNTIF('2011'!$E$2:$E$600,$A103)</f>
        <v>0</v>
      </c>
      <c r="I103" s="177">
        <f>COUNTIF('2012'!$E$2:$E$600,$A103)</f>
        <v>0</v>
      </c>
      <c r="J103" s="177">
        <f>COUNTIF('2013'!$E$2:$E$600,$A103)</f>
        <v>0</v>
      </c>
      <c r="K103" s="177">
        <f>COUNTIF('2014'!$E$2:$E$600,$A103)</f>
        <v>0</v>
      </c>
      <c r="L103" s="177">
        <f>COUNTIF('2015'!$E$2:$E$600,$A103)</f>
        <v>0</v>
      </c>
      <c r="M103" s="177">
        <f>COUNTIF('2016'!$E$2:$E$600,$A103)</f>
        <v>1</v>
      </c>
      <c r="N103" s="177">
        <f>COUNTIF('2017'!$E$2:$E$600,$A103)</f>
        <v>0</v>
      </c>
      <c r="O103" s="177">
        <f>COUNTIF('2018'!$E$2:$F$451,$A103)</f>
        <v>0</v>
      </c>
      <c r="Q103" s="177">
        <f t="shared" si="2"/>
        <v>1</v>
      </c>
    </row>
    <row r="104" spans="1:17" ht="15" x14ac:dyDescent="0.2">
      <c r="A104" s="164" t="s">
        <v>625</v>
      </c>
      <c r="B104" s="177">
        <f>COUNTIF('2005'!$E$2:$E$600,$A104)</f>
        <v>0</v>
      </c>
      <c r="C104" s="177">
        <f>COUNTIF('2006'!$E$2:$E$600,$A104)</f>
        <v>0</v>
      </c>
      <c r="D104" s="177">
        <f>COUNTIF('2007'!$E$2:$E$600,$A104)</f>
        <v>0</v>
      </c>
      <c r="E104" s="177">
        <f>COUNTIF('2008'!$E$2:$E$600,$A104)</f>
        <v>0</v>
      </c>
      <c r="F104" s="177">
        <f>COUNTIF('2009'!$E$2:$E$600,$A104)</f>
        <v>0</v>
      </c>
      <c r="G104" s="177">
        <f>COUNTIF('2010'!$E$2:$E$600,$A104)</f>
        <v>0</v>
      </c>
      <c r="H104" s="177">
        <f>COUNTIF('2011'!$E$2:$E$600,$A104)</f>
        <v>1</v>
      </c>
      <c r="I104" s="177">
        <f>COUNTIF('2012'!$E$2:$E$600,$A104)</f>
        <v>0</v>
      </c>
      <c r="J104" s="177">
        <f>COUNTIF('2013'!$E$2:$E$600,$A104)</f>
        <v>0</v>
      </c>
      <c r="K104" s="177">
        <f>COUNTIF('2014'!$E$2:$E$600,$A104)</f>
        <v>0</v>
      </c>
      <c r="L104" s="177">
        <f>COUNTIF('2015'!$E$2:$E$600,$A104)</f>
        <v>0</v>
      </c>
      <c r="M104" s="177">
        <f>COUNTIF('2016'!$E$2:$E$600,$A104)</f>
        <v>1</v>
      </c>
      <c r="N104" s="177">
        <f>COUNTIF('2017'!$E$2:$E$600,$A104)</f>
        <v>0</v>
      </c>
      <c r="O104" s="177">
        <f>COUNTIF('2018'!$E$2:$F$451,$A104)</f>
        <v>0</v>
      </c>
      <c r="Q104" s="177">
        <f t="shared" si="2"/>
        <v>2</v>
      </c>
    </row>
    <row r="105" spans="1:17" ht="15" x14ac:dyDescent="0.2">
      <c r="A105" s="164" t="s">
        <v>1716</v>
      </c>
      <c r="B105" s="177">
        <f>COUNTIF('2005'!$E$2:$E$600,$A105)</f>
        <v>0</v>
      </c>
      <c r="C105" s="177">
        <f>COUNTIF('2006'!$E$2:$E$600,$A105)</f>
        <v>6</v>
      </c>
      <c r="D105" s="177">
        <f>COUNTIF('2007'!$E$2:$E$600,$A105)</f>
        <v>5</v>
      </c>
      <c r="E105" s="177">
        <f>COUNTIF('2008'!$E$2:$E$600,$A105)</f>
        <v>8</v>
      </c>
      <c r="F105" s="177">
        <f>COUNTIF('2009'!$E$2:$E$600,$A105)</f>
        <v>2</v>
      </c>
      <c r="G105" s="177">
        <f>COUNTIF('2010'!$E$2:$E$600,$A105)</f>
        <v>3</v>
      </c>
      <c r="H105" s="177">
        <f>COUNTIF('2011'!$E$2:$E$600,$A105)</f>
        <v>2</v>
      </c>
      <c r="I105" s="177">
        <f>COUNTIF('2012'!$E$2:$E$600,$A105)</f>
        <v>4</v>
      </c>
      <c r="J105" s="177">
        <f>COUNTIF('2013'!$E$2:$E$600,$A105)</f>
        <v>3</v>
      </c>
      <c r="K105" s="177">
        <f>COUNTIF('2014'!$E$2:$E$600,$A105)</f>
        <v>2</v>
      </c>
      <c r="L105" s="177">
        <f>COUNTIF('2015'!$E$2:$E$600,$A105)</f>
        <v>2</v>
      </c>
      <c r="M105" s="177">
        <f>COUNTIF('2016'!$E$2:$E$600,$A105)</f>
        <v>3</v>
      </c>
      <c r="N105" s="177">
        <f>COUNTIF('2017'!$E$2:$E$600,$A105)</f>
        <v>6</v>
      </c>
      <c r="O105" s="177">
        <f>COUNTIF('2018'!$E$2:$F$451,$A105)</f>
        <v>10</v>
      </c>
      <c r="Q105" s="177">
        <f t="shared" ref="Q105:Q136" si="3">SUM(B105:N105)</f>
        <v>46</v>
      </c>
    </row>
    <row r="106" spans="1:17" ht="15" x14ac:dyDescent="0.2">
      <c r="A106" s="164" t="s">
        <v>1206</v>
      </c>
      <c r="B106" s="177">
        <f>COUNTIF('2005'!$E$2:$E$600,$A106)</f>
        <v>0</v>
      </c>
      <c r="C106" s="177">
        <f>COUNTIF('2006'!$E$2:$E$600,$A106)</f>
        <v>0</v>
      </c>
      <c r="D106" s="177">
        <f>COUNTIF('2007'!$E$2:$E$600,$A106)</f>
        <v>1</v>
      </c>
      <c r="E106" s="177">
        <f>COUNTIF('2008'!$E$2:$E$600,$A106)</f>
        <v>0</v>
      </c>
      <c r="F106" s="177">
        <f>COUNTIF('2009'!$E$2:$E$600,$A106)</f>
        <v>0</v>
      </c>
      <c r="G106" s="177">
        <f>COUNTIF('2010'!$E$2:$E$600,$A106)</f>
        <v>0</v>
      </c>
      <c r="H106" s="177">
        <f>COUNTIF('2011'!$E$2:$E$600,$A106)</f>
        <v>0</v>
      </c>
      <c r="I106" s="177">
        <f>COUNTIF('2012'!$E$2:$E$600,$A106)</f>
        <v>0</v>
      </c>
      <c r="J106" s="177">
        <f>COUNTIF('2013'!$E$2:$E$600,$A106)</f>
        <v>0</v>
      </c>
      <c r="K106" s="177">
        <f>COUNTIF('2014'!$E$2:$E$600,$A106)</f>
        <v>0</v>
      </c>
      <c r="L106" s="177">
        <f>COUNTIF('2015'!$E$2:$E$600,$A106)</f>
        <v>0</v>
      </c>
      <c r="M106" s="177">
        <f>COUNTIF('2016'!$E$2:$E$600,$A106)</f>
        <v>0</v>
      </c>
      <c r="N106" s="177">
        <f>COUNTIF('2017'!$E$2:$E$600,$A106)</f>
        <v>0</v>
      </c>
      <c r="O106" s="177">
        <f>COUNTIF('2018'!$E$2:$F$451,$A106)</f>
        <v>0</v>
      </c>
      <c r="Q106" s="177">
        <f t="shared" si="3"/>
        <v>1</v>
      </c>
    </row>
    <row r="107" spans="1:17" ht="15" x14ac:dyDescent="0.2">
      <c r="A107" s="164" t="s">
        <v>3704</v>
      </c>
      <c r="B107" s="177">
        <f>COUNTIF('2005'!$E$2:$E$600,$A107)</f>
        <v>0</v>
      </c>
      <c r="C107" s="177">
        <f>COUNTIF('2006'!$E$2:$E$600,$A107)</f>
        <v>0</v>
      </c>
      <c r="D107" s="177">
        <f>COUNTIF('2007'!$E$2:$E$600,$A107)</f>
        <v>0</v>
      </c>
      <c r="E107" s="177">
        <f>COUNTIF('2008'!$E$2:$E$600,$A107)</f>
        <v>0</v>
      </c>
      <c r="F107" s="177">
        <f>COUNTIF('2009'!$E$2:$E$600,$A107)</f>
        <v>0</v>
      </c>
      <c r="G107" s="177">
        <f>COUNTIF('2010'!$E$2:$E$600,$A107)</f>
        <v>0</v>
      </c>
      <c r="H107" s="177">
        <f>COUNTIF('2011'!$E$2:$E$600,$A107)</f>
        <v>0</v>
      </c>
      <c r="I107" s="177">
        <f>COUNTIF('2012'!$E$2:$E$600,$A107)</f>
        <v>0</v>
      </c>
      <c r="J107" s="177">
        <f>COUNTIF('2013'!$E$2:$E$600,$A107)</f>
        <v>0</v>
      </c>
      <c r="K107" s="177">
        <f>COUNTIF('2014'!$E$2:$E$600,$A107)</f>
        <v>0</v>
      </c>
      <c r="L107" s="177">
        <f>COUNTIF('2015'!$E$2:$E$600,$A107)</f>
        <v>0</v>
      </c>
      <c r="M107" s="177">
        <f>COUNTIF('2016'!$E$2:$E$600,$A107)</f>
        <v>0</v>
      </c>
      <c r="N107" s="177">
        <f>COUNTIF('2017'!$E$2:$E$600,$A107)</f>
        <v>0</v>
      </c>
      <c r="O107" s="177">
        <f>COUNTIF('2018'!$E$2:$F$451,$A107)</f>
        <v>0</v>
      </c>
      <c r="Q107" s="177">
        <f t="shared" si="3"/>
        <v>0</v>
      </c>
    </row>
    <row r="108" spans="1:17" ht="15" x14ac:dyDescent="0.2">
      <c r="A108" s="164" t="s">
        <v>3146</v>
      </c>
      <c r="B108" s="177">
        <f>COUNTIF('2005'!$E$2:$E$600,$A108)</f>
        <v>0</v>
      </c>
      <c r="C108" s="177">
        <f>COUNTIF('2006'!$E$2:$E$600,$A108)</f>
        <v>0</v>
      </c>
      <c r="D108" s="177">
        <f>COUNTIF('2007'!$E$2:$E$600,$A108)</f>
        <v>0</v>
      </c>
      <c r="E108" s="177">
        <f>COUNTIF('2008'!$E$2:$E$600,$A108)</f>
        <v>0</v>
      </c>
      <c r="F108" s="177">
        <f>COUNTIF('2009'!$E$2:$E$600,$A108)</f>
        <v>0</v>
      </c>
      <c r="G108" s="177">
        <f>COUNTIF('2010'!$E$2:$E$600,$A108)</f>
        <v>0</v>
      </c>
      <c r="H108" s="177">
        <f>COUNTIF('2011'!$E$2:$E$600,$A108)</f>
        <v>0</v>
      </c>
      <c r="I108" s="177">
        <f>COUNTIF('2012'!$E$2:$E$600,$A108)</f>
        <v>0</v>
      </c>
      <c r="J108" s="177">
        <f>COUNTIF('2013'!$E$2:$E$600,$A108)</f>
        <v>0</v>
      </c>
      <c r="K108" s="177">
        <f>COUNTIF('2014'!$E$2:$E$600,$A108)</f>
        <v>0</v>
      </c>
      <c r="L108" s="177">
        <f>COUNTIF('2015'!$E$2:$E$600,$A108)</f>
        <v>0</v>
      </c>
      <c r="M108" s="177">
        <f>COUNTIF('2016'!$E$2:$E$600,$A108)</f>
        <v>0</v>
      </c>
      <c r="N108" s="177">
        <f>COUNTIF('2017'!$E$2:$E$600,$A108)</f>
        <v>3</v>
      </c>
      <c r="O108" s="177">
        <f>COUNTIF('2018'!$E$2:$F$451,$A108)</f>
        <v>0</v>
      </c>
      <c r="Q108" s="177">
        <f t="shared" si="3"/>
        <v>3</v>
      </c>
    </row>
    <row r="109" spans="1:17" ht="15" x14ac:dyDescent="0.2">
      <c r="A109" s="164" t="s">
        <v>1209</v>
      </c>
      <c r="B109" s="177">
        <f>COUNTIF('2005'!$E$2:$E$600,$A109)</f>
        <v>0</v>
      </c>
      <c r="C109" s="177">
        <f>COUNTIF('2006'!$E$2:$E$600,$A109)</f>
        <v>0</v>
      </c>
      <c r="D109" s="177">
        <f>COUNTIF('2007'!$E$2:$E$600,$A109)</f>
        <v>1</v>
      </c>
      <c r="E109" s="177">
        <f>COUNTIF('2008'!$E$2:$E$600,$A109)</f>
        <v>0</v>
      </c>
      <c r="F109" s="177">
        <f>COUNTIF('2009'!$E$2:$E$600,$A109)</f>
        <v>0</v>
      </c>
      <c r="G109" s="177">
        <f>COUNTIF('2010'!$E$2:$E$600,$A109)</f>
        <v>0</v>
      </c>
      <c r="H109" s="177">
        <f>COUNTIF('2011'!$E$2:$E$600,$A109)</f>
        <v>0</v>
      </c>
      <c r="I109" s="177">
        <f>COUNTIF('2012'!$E$2:$E$600,$A109)</f>
        <v>0</v>
      </c>
      <c r="J109" s="177">
        <f>COUNTIF('2013'!$E$2:$E$600,$A109)</f>
        <v>0</v>
      </c>
      <c r="K109" s="177">
        <f>COUNTIF('2014'!$E$2:$E$600,$A109)</f>
        <v>0</v>
      </c>
      <c r="L109" s="177">
        <f>COUNTIF('2015'!$E$2:$E$600,$A109)</f>
        <v>0</v>
      </c>
      <c r="M109" s="177">
        <f>COUNTIF('2016'!$E$2:$E$600,$A109)</f>
        <v>0</v>
      </c>
      <c r="N109" s="177">
        <f>COUNTIF('2017'!$E$2:$E$600,$A109)</f>
        <v>0</v>
      </c>
      <c r="O109" s="177">
        <f>COUNTIF('2018'!$E$2:$F$451,$A109)</f>
        <v>0</v>
      </c>
      <c r="Q109" s="177">
        <f t="shared" si="3"/>
        <v>1</v>
      </c>
    </row>
    <row r="110" spans="1:17" ht="15" x14ac:dyDescent="0.2">
      <c r="A110" s="164" t="s">
        <v>797</v>
      </c>
      <c r="B110" s="177">
        <f>COUNTIF('2005'!$E$2:$E$600,$A110)</f>
        <v>1</v>
      </c>
      <c r="C110" s="177">
        <f>COUNTIF('2006'!$E$2:$E$600,$A110)</f>
        <v>0</v>
      </c>
      <c r="D110" s="177">
        <f>COUNTIF('2007'!$E$2:$E$600,$A110)</f>
        <v>3</v>
      </c>
      <c r="E110" s="177">
        <f>COUNTIF('2008'!$E$2:$E$600,$A110)</f>
        <v>3</v>
      </c>
      <c r="F110" s="177">
        <f>COUNTIF('2009'!$E$2:$E$600,$A110)</f>
        <v>0</v>
      </c>
      <c r="G110" s="177">
        <f>COUNTIF('2010'!$E$2:$E$600,$A110)</f>
        <v>0</v>
      </c>
      <c r="H110" s="177">
        <f>COUNTIF('2011'!$E$2:$E$600,$A110)</f>
        <v>3</v>
      </c>
      <c r="I110" s="177">
        <f>COUNTIF('2012'!$E$2:$E$600,$A110)</f>
        <v>3</v>
      </c>
      <c r="J110" s="177">
        <f>COUNTIF('2013'!$E$2:$E$600,$A110)</f>
        <v>6</v>
      </c>
      <c r="K110" s="177">
        <f>COUNTIF('2014'!$E$2:$E$600,$A110)</f>
        <v>2</v>
      </c>
      <c r="L110" s="177">
        <f>COUNTIF('2015'!$E$2:$E$600,$A110)</f>
        <v>0</v>
      </c>
      <c r="M110" s="177">
        <f>COUNTIF('2016'!$E$2:$E$600,$A110)</f>
        <v>6</v>
      </c>
      <c r="N110" s="177">
        <f>COUNTIF('2017'!$E$2:$E$600,$A110)</f>
        <v>15</v>
      </c>
      <c r="O110" s="177">
        <f>COUNTIF('2018'!$E$2:$F$451,$A110)</f>
        <v>0</v>
      </c>
      <c r="Q110" s="177">
        <f t="shared" si="3"/>
        <v>42</v>
      </c>
    </row>
    <row r="111" spans="1:17" ht="15" x14ac:dyDescent="0.2">
      <c r="A111" s="164" t="s">
        <v>2605</v>
      </c>
      <c r="B111" s="177">
        <f>COUNTIF('2005'!$E$2:$E$600,$A111)</f>
        <v>0</v>
      </c>
      <c r="C111" s="177">
        <f>COUNTIF('2006'!$E$2:$E$600,$A111)</f>
        <v>0</v>
      </c>
      <c r="D111" s="177">
        <f>COUNTIF('2007'!$E$2:$E$600,$A111)</f>
        <v>0</v>
      </c>
      <c r="E111" s="177">
        <f>COUNTIF('2008'!$E$2:$E$600,$A111)</f>
        <v>0</v>
      </c>
      <c r="F111" s="177">
        <f>COUNTIF('2009'!$E$2:$E$600,$A111)</f>
        <v>0</v>
      </c>
      <c r="G111" s="177">
        <f>COUNTIF('2010'!$E$2:$E$600,$A111)</f>
        <v>0</v>
      </c>
      <c r="H111" s="177">
        <f>COUNTIF('2011'!$E$2:$E$600,$A111)</f>
        <v>0</v>
      </c>
      <c r="I111" s="177">
        <f>COUNTIF('2012'!$E$2:$E$600,$A111)</f>
        <v>0</v>
      </c>
      <c r="J111" s="177">
        <f>COUNTIF('2013'!$E$2:$E$600,$A111)</f>
        <v>0</v>
      </c>
      <c r="K111" s="177">
        <f>COUNTIF('2014'!$E$2:$E$600,$A111)</f>
        <v>0</v>
      </c>
      <c r="L111" s="177">
        <f>COUNTIF('2015'!$E$2:$E$600,$A111)</f>
        <v>0</v>
      </c>
      <c r="M111" s="177">
        <f>COUNTIF('2016'!$E$2:$E$600,$A111)</f>
        <v>1</v>
      </c>
      <c r="N111" s="177">
        <f>COUNTIF('2017'!$E$2:$E$600,$A111)</f>
        <v>0</v>
      </c>
      <c r="O111" s="177">
        <f>COUNTIF('2018'!$E$2:$F$451,$A111)</f>
        <v>0</v>
      </c>
      <c r="Q111" s="177">
        <f t="shared" si="3"/>
        <v>1</v>
      </c>
    </row>
    <row r="112" spans="1:17" ht="15" x14ac:dyDescent="0.2">
      <c r="A112" s="164" t="s">
        <v>1735</v>
      </c>
      <c r="B112" s="177">
        <f>COUNTIF('2005'!$E$2:$E$600,$A112)</f>
        <v>0</v>
      </c>
      <c r="C112" s="177">
        <f>COUNTIF('2006'!$E$2:$E$600,$A112)</f>
        <v>0</v>
      </c>
      <c r="D112" s="177">
        <f>COUNTIF('2007'!$E$2:$E$600,$A112)</f>
        <v>0</v>
      </c>
      <c r="E112" s="177">
        <f>COUNTIF('2008'!$E$2:$E$600,$A112)</f>
        <v>1</v>
      </c>
      <c r="F112" s="177">
        <f>COUNTIF('2009'!$E$2:$E$600,$A112)</f>
        <v>0</v>
      </c>
      <c r="G112" s="177">
        <f>COUNTIF('2010'!$E$2:$E$600,$A112)</f>
        <v>0</v>
      </c>
      <c r="H112" s="177">
        <f>COUNTIF('2011'!$E$2:$E$600,$A112)</f>
        <v>0</v>
      </c>
      <c r="I112" s="177">
        <f>COUNTIF('2012'!$E$2:$E$600,$A112)</f>
        <v>0</v>
      </c>
      <c r="J112" s="177">
        <f>COUNTIF('2013'!$E$2:$E$600,$A112)</f>
        <v>0</v>
      </c>
      <c r="K112" s="177">
        <f>COUNTIF('2014'!$E$2:$E$600,$A112)</f>
        <v>0</v>
      </c>
      <c r="L112" s="177">
        <f>COUNTIF('2015'!$E$2:$E$600,$A112)</f>
        <v>0</v>
      </c>
      <c r="M112" s="177">
        <f>COUNTIF('2016'!$E$2:$E$600,$A112)</f>
        <v>0</v>
      </c>
      <c r="N112" s="177">
        <f>COUNTIF('2017'!$E$2:$E$600,$A112)</f>
        <v>0</v>
      </c>
      <c r="O112" s="177">
        <f>COUNTIF('2018'!$E$2:$F$451,$A112)</f>
        <v>0</v>
      </c>
      <c r="Q112" s="177">
        <f t="shared" si="3"/>
        <v>1</v>
      </c>
    </row>
    <row r="113" spans="1:17" ht="15" x14ac:dyDescent="0.2">
      <c r="A113" s="164" t="s">
        <v>3703</v>
      </c>
      <c r="B113" s="177">
        <f>COUNTIF('2005'!$E$2:$E$600,$A113)</f>
        <v>0</v>
      </c>
      <c r="C113" s="177">
        <f>COUNTIF('2006'!$E$2:$E$600,$A113)</f>
        <v>0</v>
      </c>
      <c r="D113" s="177">
        <f>COUNTIF('2007'!$E$2:$E$600,$A113)</f>
        <v>0</v>
      </c>
      <c r="E113" s="177">
        <f>COUNTIF('2008'!$E$2:$E$600,$A113)</f>
        <v>0</v>
      </c>
      <c r="F113" s="177">
        <f>COUNTIF('2009'!$E$2:$E$600,$A113)</f>
        <v>0</v>
      </c>
      <c r="G113" s="177">
        <f>COUNTIF('2010'!$E$2:$E$600,$A113)</f>
        <v>0</v>
      </c>
      <c r="H113" s="177">
        <f>COUNTIF('2011'!$E$2:$E$600,$A113)</f>
        <v>0</v>
      </c>
      <c r="I113" s="177">
        <f>COUNTIF('2012'!$E$2:$E$600,$A113)</f>
        <v>0</v>
      </c>
      <c r="J113" s="177">
        <f>COUNTIF('2013'!$E$2:$E$600,$A113)</f>
        <v>0</v>
      </c>
      <c r="K113" s="177">
        <f>COUNTIF('2014'!$E$2:$E$600,$A113)</f>
        <v>0</v>
      </c>
      <c r="L113" s="177">
        <f>COUNTIF('2015'!$E$2:$E$600,$A113)</f>
        <v>0</v>
      </c>
      <c r="M113" s="177">
        <f>COUNTIF('2016'!$E$2:$E$600,$A113)</f>
        <v>0</v>
      </c>
      <c r="N113" s="177">
        <f>COUNTIF('2017'!$E$2:$E$600,$A113)</f>
        <v>0</v>
      </c>
      <c r="O113" s="177">
        <f>COUNTIF('2018'!$E$2:$F$451,$A113)</f>
        <v>0</v>
      </c>
      <c r="Q113" s="177">
        <f t="shared" si="3"/>
        <v>0</v>
      </c>
    </row>
    <row r="114" spans="1:17" ht="15" x14ac:dyDescent="0.2">
      <c r="A114" s="164" t="s">
        <v>2280</v>
      </c>
      <c r="B114" s="177">
        <f>COUNTIF('2005'!$E$2:$E$600,$A114)</f>
        <v>0</v>
      </c>
      <c r="C114" s="177">
        <f>COUNTIF('2006'!$E$2:$E$600,$A114)</f>
        <v>0</v>
      </c>
      <c r="D114" s="177">
        <f>COUNTIF('2007'!$E$2:$E$600,$A114)</f>
        <v>0</v>
      </c>
      <c r="E114" s="177">
        <f>COUNTIF('2008'!$E$2:$E$600,$A114)</f>
        <v>0</v>
      </c>
      <c r="F114" s="177">
        <f>COUNTIF('2009'!$E$2:$E$600,$A114)</f>
        <v>0</v>
      </c>
      <c r="G114" s="177">
        <f>COUNTIF('2010'!$E$2:$E$600,$A114)</f>
        <v>0</v>
      </c>
      <c r="H114" s="177">
        <f>COUNTIF('2011'!$E$2:$E$600,$A114)</f>
        <v>0</v>
      </c>
      <c r="I114" s="177">
        <f>COUNTIF('2012'!$E$2:$E$600,$A114)</f>
        <v>0</v>
      </c>
      <c r="J114" s="177">
        <f>COUNTIF('2013'!$E$2:$E$600,$A114)</f>
        <v>0</v>
      </c>
      <c r="K114" s="177">
        <f>COUNTIF('2014'!$E$2:$E$600,$A114)</f>
        <v>1</v>
      </c>
      <c r="L114" s="177">
        <f>COUNTIF('2015'!$E$2:$E$600,$A114)</f>
        <v>0</v>
      </c>
      <c r="M114" s="177">
        <f>COUNTIF('2016'!$E$2:$E$600,$A114)</f>
        <v>0</v>
      </c>
      <c r="N114" s="177">
        <f>COUNTIF('2017'!$E$2:$E$600,$A114)</f>
        <v>0</v>
      </c>
      <c r="O114" s="177">
        <f>COUNTIF('2018'!$E$2:$F$451,$A114)</f>
        <v>0</v>
      </c>
      <c r="Q114" s="177">
        <f t="shared" si="3"/>
        <v>1</v>
      </c>
    </row>
    <row r="115" spans="1:17" ht="15" x14ac:dyDescent="0.2">
      <c r="A115" s="164" t="s">
        <v>2325</v>
      </c>
      <c r="B115" s="177">
        <f>COUNTIF('2005'!$E$2:$E$600,$A115)</f>
        <v>0</v>
      </c>
      <c r="C115" s="177">
        <f>COUNTIF('2006'!$E$2:$E$600,$A115)</f>
        <v>0</v>
      </c>
      <c r="D115" s="177">
        <f>COUNTIF('2007'!$E$2:$E$600,$A115)</f>
        <v>0</v>
      </c>
      <c r="E115" s="177">
        <f>COUNTIF('2008'!$E$2:$E$600,$A115)</f>
        <v>0</v>
      </c>
      <c r="F115" s="177">
        <f>COUNTIF('2009'!$E$2:$E$600,$A115)</f>
        <v>0</v>
      </c>
      <c r="G115" s="177">
        <f>COUNTIF('2010'!$E$2:$E$600,$A115)</f>
        <v>0</v>
      </c>
      <c r="H115" s="177">
        <f>COUNTIF('2011'!$E$2:$E$600,$A115)</f>
        <v>0</v>
      </c>
      <c r="I115" s="177">
        <f>COUNTIF('2012'!$E$2:$E$600,$A115)</f>
        <v>0</v>
      </c>
      <c r="J115" s="177">
        <f>COUNTIF('2013'!$E$2:$E$600,$A115)</f>
        <v>0</v>
      </c>
      <c r="K115" s="177">
        <f>COUNTIF('2014'!$E$2:$E$600,$A115)</f>
        <v>0</v>
      </c>
      <c r="L115" s="177">
        <f>COUNTIF('2015'!$E$2:$E$600,$A115)</f>
        <v>1</v>
      </c>
      <c r="M115" s="177">
        <f>COUNTIF('2016'!$E$2:$E$600,$A115)</f>
        <v>0</v>
      </c>
      <c r="N115" s="177">
        <f>COUNTIF('2017'!$E$2:$E$600,$A115)</f>
        <v>0</v>
      </c>
      <c r="O115" s="177">
        <f>COUNTIF('2018'!$E$2:$F$451,$A115)</f>
        <v>0</v>
      </c>
      <c r="Q115" s="177">
        <f t="shared" si="3"/>
        <v>1</v>
      </c>
    </row>
    <row r="116" spans="1:17" ht="15" x14ac:dyDescent="0.2">
      <c r="A116" s="164" t="s">
        <v>825</v>
      </c>
      <c r="B116" s="177">
        <f>COUNTIF('2005'!$E$2:$E$600,$A116)</f>
        <v>0</v>
      </c>
      <c r="C116" s="177">
        <f>COUNTIF('2006'!$E$2:$E$600,$A116)</f>
        <v>1</v>
      </c>
      <c r="D116" s="177">
        <f>COUNTIF('2007'!$E$2:$E$600,$A116)</f>
        <v>1</v>
      </c>
      <c r="E116" s="177">
        <f>COUNTIF('2008'!$E$2:$E$600,$A116)</f>
        <v>1</v>
      </c>
      <c r="F116" s="177">
        <f>COUNTIF('2009'!$E$2:$E$600,$A116)</f>
        <v>0</v>
      </c>
      <c r="G116" s="177">
        <f>COUNTIF('2010'!$E$2:$E$600,$A116)</f>
        <v>1</v>
      </c>
      <c r="H116" s="177">
        <f>COUNTIF('2011'!$E$2:$E$600,$A116)</f>
        <v>2</v>
      </c>
      <c r="I116" s="177">
        <f>COUNTIF('2012'!$E$2:$E$600,$A116)</f>
        <v>3</v>
      </c>
      <c r="J116" s="177">
        <f>COUNTIF('2013'!$E$2:$E$600,$A116)</f>
        <v>0</v>
      </c>
      <c r="K116" s="177">
        <f>COUNTIF('2014'!$E$2:$E$600,$A116)</f>
        <v>2</v>
      </c>
      <c r="L116" s="177">
        <f>COUNTIF('2015'!$E$2:$E$600,$A116)</f>
        <v>0</v>
      </c>
      <c r="M116" s="177">
        <f>COUNTIF('2016'!$E$2:$E$600,$A116)</f>
        <v>0</v>
      </c>
      <c r="N116" s="177">
        <f>COUNTIF('2017'!$E$2:$E$600,$A116)</f>
        <v>0</v>
      </c>
      <c r="O116" s="177">
        <f>COUNTIF('2018'!$E$2:$F$451,$A116)</f>
        <v>0</v>
      </c>
      <c r="Q116" s="177">
        <f t="shared" si="3"/>
        <v>11</v>
      </c>
    </row>
    <row r="117" spans="1:17" ht="15" x14ac:dyDescent="0.2">
      <c r="A117" s="164" t="s">
        <v>2131</v>
      </c>
      <c r="B117" s="177">
        <f>COUNTIF('2005'!$E$2:$E$600,$A117)</f>
        <v>0</v>
      </c>
      <c r="C117" s="177">
        <f>COUNTIF('2006'!$E$2:$E$600,$A117)</f>
        <v>0</v>
      </c>
      <c r="D117" s="177">
        <f>COUNTIF('2007'!$E$2:$E$600,$A117)</f>
        <v>0</v>
      </c>
      <c r="E117" s="177">
        <f>COUNTIF('2008'!$E$2:$E$600,$A117)</f>
        <v>0</v>
      </c>
      <c r="F117" s="177">
        <f>COUNTIF('2009'!$E$2:$E$600,$A117)</f>
        <v>0</v>
      </c>
      <c r="G117" s="177">
        <f>COUNTIF('2010'!$E$2:$E$600,$A117)</f>
        <v>0</v>
      </c>
      <c r="H117" s="177">
        <f>COUNTIF('2011'!$E$2:$E$600,$A117)</f>
        <v>0</v>
      </c>
      <c r="I117" s="177">
        <f>COUNTIF('2012'!$E$2:$E$600,$A117)</f>
        <v>0</v>
      </c>
      <c r="J117" s="177">
        <f>COUNTIF('2013'!$E$2:$E$600,$A117)</f>
        <v>0</v>
      </c>
      <c r="K117" s="177">
        <f>COUNTIF('2014'!$E$2:$E$600,$A117)</f>
        <v>0</v>
      </c>
      <c r="L117" s="177">
        <f>COUNTIF('2015'!$E$2:$E$600,$A117)</f>
        <v>0</v>
      </c>
      <c r="M117" s="177">
        <f>COUNTIF('2016'!$E$2:$E$600,$A117)</f>
        <v>0</v>
      </c>
      <c r="N117" s="177">
        <f>COUNTIF('2017'!$E$2:$E$600,$A117)</f>
        <v>0</v>
      </c>
      <c r="O117" s="177">
        <f>COUNTIF('2018'!$E$2:$F$451,$A117)</f>
        <v>0</v>
      </c>
      <c r="Q117" s="177">
        <f t="shared" si="3"/>
        <v>0</v>
      </c>
    </row>
    <row r="118" spans="1:17" ht="15" x14ac:dyDescent="0.2">
      <c r="A118" s="164" t="s">
        <v>880</v>
      </c>
      <c r="B118" s="177">
        <f>COUNTIF('2005'!$E$2:$E$600,$A118)</f>
        <v>4</v>
      </c>
      <c r="C118" s="177">
        <f>COUNTIF('2006'!$E$2:$E$600,$A118)</f>
        <v>0</v>
      </c>
      <c r="D118" s="177">
        <f>COUNTIF('2007'!$E$2:$E$600,$A118)</f>
        <v>0</v>
      </c>
      <c r="E118" s="177">
        <f>COUNTIF('2008'!$E$2:$E$600,$A118)</f>
        <v>0</v>
      </c>
      <c r="F118" s="177">
        <f>COUNTIF('2009'!$E$2:$E$600,$A118)</f>
        <v>0</v>
      </c>
      <c r="G118" s="177">
        <f>COUNTIF('2010'!$E$2:$E$600,$A118)</f>
        <v>0</v>
      </c>
      <c r="H118" s="177">
        <f>COUNTIF('2011'!$E$2:$E$600,$A118)</f>
        <v>0</v>
      </c>
      <c r="I118" s="177">
        <f>COUNTIF('2012'!$E$2:$E$600,$A118)</f>
        <v>0</v>
      </c>
      <c r="J118" s="177">
        <f>COUNTIF('2013'!$E$2:$E$600,$A118)</f>
        <v>0</v>
      </c>
      <c r="K118" s="177">
        <f>COUNTIF('2014'!$E$2:$E$600,$A118)</f>
        <v>0</v>
      </c>
      <c r="L118" s="177">
        <f>COUNTIF('2015'!$E$2:$E$600,$A118)</f>
        <v>0</v>
      </c>
      <c r="M118" s="177">
        <f>COUNTIF('2016'!$E$2:$E$600,$A118)</f>
        <v>0</v>
      </c>
      <c r="N118" s="177">
        <f>COUNTIF('2017'!$E$2:$E$600,$A118)</f>
        <v>0</v>
      </c>
      <c r="O118" s="177">
        <f>COUNTIF('2018'!$E$2:$F$451,$A118)</f>
        <v>0</v>
      </c>
      <c r="Q118" s="177">
        <f t="shared" si="3"/>
        <v>4</v>
      </c>
    </row>
    <row r="119" spans="1:17" ht="15" x14ac:dyDescent="0.2">
      <c r="A119" s="164" t="s">
        <v>653</v>
      </c>
      <c r="B119" s="177">
        <f>COUNTIF('2005'!$E$2:$E$600,$A119)</f>
        <v>0</v>
      </c>
      <c r="C119" s="177">
        <f>COUNTIF('2006'!$E$2:$E$600,$A119)</f>
        <v>0</v>
      </c>
      <c r="D119" s="177">
        <f>COUNTIF('2007'!$E$2:$E$600,$A119)</f>
        <v>0</v>
      </c>
      <c r="E119" s="177">
        <f>COUNTIF('2008'!$E$2:$E$600,$A119)</f>
        <v>0</v>
      </c>
      <c r="F119" s="177">
        <f>COUNTIF('2009'!$E$2:$E$600,$A119)</f>
        <v>0</v>
      </c>
      <c r="G119" s="177">
        <f>COUNTIF('2010'!$E$2:$E$600,$A119)</f>
        <v>0</v>
      </c>
      <c r="H119" s="177">
        <f>COUNTIF('2011'!$E$2:$E$600,$A119)</f>
        <v>2</v>
      </c>
      <c r="I119" s="177">
        <f>COUNTIF('2012'!$E$2:$E$600,$A119)</f>
        <v>0</v>
      </c>
      <c r="J119" s="177">
        <f>COUNTIF('2013'!$E$2:$E$600,$A119)</f>
        <v>0</v>
      </c>
      <c r="K119" s="177">
        <f>COUNTIF('2014'!$E$2:$E$600,$A119)</f>
        <v>0</v>
      </c>
      <c r="L119" s="177">
        <f>COUNTIF('2015'!$E$2:$E$600,$A119)</f>
        <v>0</v>
      </c>
      <c r="M119" s="177">
        <f>COUNTIF('2016'!$E$2:$E$600,$A119)</f>
        <v>0</v>
      </c>
      <c r="N119" s="177">
        <f>COUNTIF('2017'!$E$2:$E$600,$A119)</f>
        <v>0</v>
      </c>
      <c r="O119" s="177">
        <f>COUNTIF('2018'!$E$2:$F$451,$A119)</f>
        <v>0</v>
      </c>
      <c r="Q119" s="177">
        <f t="shared" si="3"/>
        <v>2</v>
      </c>
    </row>
    <row r="120" spans="1:17" ht="15" x14ac:dyDescent="0.2">
      <c r="A120" s="164" t="s">
        <v>3702</v>
      </c>
      <c r="B120" s="177">
        <f>COUNTIF('2005'!$E$2:$E$600,$A120)</f>
        <v>0</v>
      </c>
      <c r="C120" s="177">
        <f>COUNTIF('2006'!$E$2:$E$600,$A120)</f>
        <v>0</v>
      </c>
      <c r="D120" s="177">
        <f>COUNTIF('2007'!$E$2:$E$600,$A120)</f>
        <v>0</v>
      </c>
      <c r="E120" s="177">
        <f>COUNTIF('2008'!$E$2:$E$600,$A120)</f>
        <v>0</v>
      </c>
      <c r="F120" s="177">
        <f>COUNTIF('2009'!$E$2:$E$600,$A120)</f>
        <v>0</v>
      </c>
      <c r="G120" s="177">
        <f>COUNTIF('2010'!$E$2:$E$600,$A120)</f>
        <v>0</v>
      </c>
      <c r="H120" s="177">
        <f>COUNTIF('2011'!$E$2:$E$600,$A120)</f>
        <v>0</v>
      </c>
      <c r="I120" s="177">
        <f>COUNTIF('2012'!$E$2:$E$600,$A120)</f>
        <v>0</v>
      </c>
      <c r="J120" s="177">
        <f>COUNTIF('2013'!$E$2:$E$600,$A120)</f>
        <v>0</v>
      </c>
      <c r="K120" s="177">
        <f>COUNTIF('2014'!$E$2:$E$600,$A120)</f>
        <v>0</v>
      </c>
      <c r="L120" s="177">
        <f>COUNTIF('2015'!$E$2:$E$600,$A120)</f>
        <v>0</v>
      </c>
      <c r="M120" s="177">
        <f>COUNTIF('2016'!$E$2:$E$600,$A120)</f>
        <v>0</v>
      </c>
      <c r="N120" s="177">
        <f>COUNTIF('2017'!$E$2:$E$600,$A120)</f>
        <v>0</v>
      </c>
      <c r="O120" s="177">
        <f>COUNTIF('2018'!$E$2:$F$451,$A120)</f>
        <v>0</v>
      </c>
      <c r="Q120" s="177">
        <f t="shared" si="3"/>
        <v>0</v>
      </c>
    </row>
    <row r="121" spans="1:17" ht="15" x14ac:dyDescent="0.2">
      <c r="A121" s="164" t="s">
        <v>2415</v>
      </c>
      <c r="B121" s="177">
        <f>COUNTIF('2005'!$E$2:$E$600,$A121)</f>
        <v>0</v>
      </c>
      <c r="C121" s="177">
        <f>COUNTIF('2006'!$E$2:$E$600,$A121)</f>
        <v>0</v>
      </c>
      <c r="D121" s="177">
        <f>COUNTIF('2007'!$E$2:$E$600,$A121)</f>
        <v>0</v>
      </c>
      <c r="E121" s="177">
        <f>COUNTIF('2008'!$E$2:$E$600,$A121)</f>
        <v>0</v>
      </c>
      <c r="F121" s="177">
        <f>COUNTIF('2009'!$E$2:$E$600,$A121)</f>
        <v>0</v>
      </c>
      <c r="G121" s="177">
        <f>COUNTIF('2010'!$E$2:$E$600,$A121)</f>
        <v>0</v>
      </c>
      <c r="H121" s="177">
        <f>COUNTIF('2011'!$E$2:$E$600,$A121)</f>
        <v>0</v>
      </c>
      <c r="I121" s="177">
        <f>COUNTIF('2012'!$E$2:$E$600,$A121)</f>
        <v>0</v>
      </c>
      <c r="J121" s="177">
        <f>COUNTIF('2013'!$E$2:$E$600,$A121)</f>
        <v>0</v>
      </c>
      <c r="K121" s="177">
        <f>COUNTIF('2014'!$E$2:$E$600,$A121)</f>
        <v>0</v>
      </c>
      <c r="L121" s="177">
        <f>COUNTIF('2015'!$E$2:$E$600,$A121)</f>
        <v>2</v>
      </c>
      <c r="M121" s="177">
        <f>COUNTIF('2016'!$E$2:$E$600,$A121)</f>
        <v>0</v>
      </c>
      <c r="N121" s="177">
        <f>COUNTIF('2017'!$E$2:$E$600,$A121)</f>
        <v>0</v>
      </c>
      <c r="O121" s="177">
        <f>COUNTIF('2018'!$E$2:$F$451,$A121)</f>
        <v>0</v>
      </c>
      <c r="Q121" s="177">
        <f t="shared" si="3"/>
        <v>2</v>
      </c>
    </row>
    <row r="122" spans="1:17" ht="15" x14ac:dyDescent="0.2">
      <c r="A122" s="164" t="s">
        <v>194</v>
      </c>
      <c r="B122" s="177">
        <f>COUNTIF('2005'!$E$2:$E$600,$A122)</f>
        <v>0</v>
      </c>
      <c r="C122" s="177">
        <f>COUNTIF('2006'!$E$2:$E$600,$A122)</f>
        <v>0</v>
      </c>
      <c r="D122" s="177">
        <f>COUNTIF('2007'!$E$2:$E$600,$A122)</f>
        <v>0</v>
      </c>
      <c r="E122" s="177">
        <f>COUNTIF('2008'!$E$2:$E$600,$A122)</f>
        <v>0</v>
      </c>
      <c r="F122" s="177">
        <f>COUNTIF('2009'!$E$2:$E$600,$A122)</f>
        <v>0</v>
      </c>
      <c r="G122" s="177">
        <f>COUNTIF('2010'!$E$2:$E$600,$A122)</f>
        <v>0</v>
      </c>
      <c r="H122" s="177">
        <f>COUNTIF('2011'!$E$2:$E$600,$A122)</f>
        <v>0</v>
      </c>
      <c r="I122" s="177">
        <f>COUNTIF('2012'!$E$2:$E$600,$A122)</f>
        <v>1</v>
      </c>
      <c r="J122" s="177">
        <f>COUNTIF('2013'!$E$2:$E$600,$A122)</f>
        <v>0</v>
      </c>
      <c r="K122" s="177">
        <f>COUNTIF('2014'!$E$2:$E$600,$A122)</f>
        <v>0</v>
      </c>
      <c r="L122" s="177">
        <f>COUNTIF('2015'!$E$2:$E$600,$A122)</f>
        <v>2</v>
      </c>
      <c r="M122" s="177">
        <f>COUNTIF('2016'!$E$2:$E$600,$A122)</f>
        <v>1</v>
      </c>
      <c r="N122" s="177">
        <f>COUNTIF('2017'!$E$2:$E$600,$A122)</f>
        <v>12</v>
      </c>
      <c r="O122" s="177">
        <f>COUNTIF('2018'!$E$2:$F$451,$A122)</f>
        <v>0</v>
      </c>
      <c r="Q122" s="177">
        <f t="shared" si="3"/>
        <v>16</v>
      </c>
    </row>
    <row r="123" spans="1:17" ht="15" x14ac:dyDescent="0.2">
      <c r="A123" s="164" t="s">
        <v>3701</v>
      </c>
      <c r="B123" s="177">
        <f>COUNTIF('2005'!$E$2:$E$600,$A123)</f>
        <v>0</v>
      </c>
      <c r="C123" s="177">
        <f>COUNTIF('2006'!$E$2:$E$600,$A123)</f>
        <v>0</v>
      </c>
      <c r="D123" s="177">
        <f>COUNTIF('2007'!$E$2:$E$600,$A123)</f>
        <v>0</v>
      </c>
      <c r="E123" s="177">
        <f>COUNTIF('2008'!$E$2:$E$600,$A123)</f>
        <v>0</v>
      </c>
      <c r="F123" s="177">
        <f>COUNTIF('2009'!$E$2:$E$600,$A123)</f>
        <v>0</v>
      </c>
      <c r="G123" s="177">
        <f>COUNTIF('2010'!$E$2:$E$600,$A123)</f>
        <v>0</v>
      </c>
      <c r="H123" s="177">
        <f>COUNTIF('2011'!$E$2:$E$600,$A123)</f>
        <v>0</v>
      </c>
      <c r="I123" s="177">
        <f>COUNTIF('2012'!$E$2:$E$600,$A123)</f>
        <v>0</v>
      </c>
      <c r="J123" s="177">
        <f>COUNTIF('2013'!$E$2:$E$600,$A123)</f>
        <v>0</v>
      </c>
      <c r="K123" s="177">
        <f>COUNTIF('2014'!$E$2:$E$600,$A123)</f>
        <v>0</v>
      </c>
      <c r="L123" s="177">
        <f>COUNTIF('2015'!$E$2:$E$600,$A123)</f>
        <v>0</v>
      </c>
      <c r="M123" s="177">
        <f>COUNTIF('2016'!$E$2:$E$600,$A123)</f>
        <v>0</v>
      </c>
      <c r="N123" s="177">
        <f>COUNTIF('2017'!$E$2:$E$600,$A123)</f>
        <v>0</v>
      </c>
      <c r="O123" s="177">
        <f>COUNTIF('2018'!$E$2:$F$451,$A123)</f>
        <v>0</v>
      </c>
      <c r="Q123" s="177">
        <f t="shared" si="3"/>
        <v>0</v>
      </c>
    </row>
    <row r="124" spans="1:17" ht="15" x14ac:dyDescent="0.2">
      <c r="A124" s="164" t="s">
        <v>181</v>
      </c>
      <c r="B124" s="177">
        <f>COUNTIF('2005'!$E$2:$E$600,$A124)</f>
        <v>0</v>
      </c>
      <c r="C124" s="177">
        <f>COUNTIF('2006'!$E$2:$E$600,$A124)</f>
        <v>0</v>
      </c>
      <c r="D124" s="177">
        <f>COUNTIF('2007'!$E$2:$E$600,$A124)</f>
        <v>0</v>
      </c>
      <c r="E124" s="177">
        <f>COUNTIF('2008'!$E$2:$E$600,$A124)</f>
        <v>0</v>
      </c>
      <c r="F124" s="177">
        <f>COUNTIF('2009'!$E$2:$E$600,$A124)</f>
        <v>0</v>
      </c>
      <c r="G124" s="177">
        <f>COUNTIF('2010'!$E$2:$E$600,$A124)</f>
        <v>0</v>
      </c>
      <c r="H124" s="177">
        <f>COUNTIF('2011'!$E$2:$E$600,$A124)</f>
        <v>0</v>
      </c>
      <c r="I124" s="177">
        <f>COUNTIF('2012'!$E$2:$E$600,$A124)</f>
        <v>1</v>
      </c>
      <c r="J124" s="177">
        <f>COUNTIF('2013'!$E$2:$E$600,$A124)</f>
        <v>0</v>
      </c>
      <c r="K124" s="177">
        <f>COUNTIF('2014'!$E$2:$E$600,$A124)</f>
        <v>0</v>
      </c>
      <c r="L124" s="177">
        <f>COUNTIF('2015'!$E$2:$E$600,$A124)</f>
        <v>0</v>
      </c>
      <c r="M124" s="177">
        <f>COUNTIF('2016'!$E$2:$E$600,$A124)</f>
        <v>0</v>
      </c>
      <c r="N124" s="177">
        <f>COUNTIF('2017'!$E$2:$E$600,$A124)</f>
        <v>0</v>
      </c>
      <c r="O124" s="177">
        <f>COUNTIF('2018'!$E$2:$F$451,$A124)</f>
        <v>0</v>
      </c>
      <c r="Q124" s="177">
        <f t="shared" si="3"/>
        <v>1</v>
      </c>
    </row>
    <row r="125" spans="1:17" ht="15" x14ac:dyDescent="0.2">
      <c r="A125" s="164" t="s">
        <v>3700</v>
      </c>
      <c r="B125" s="177">
        <f>COUNTIF('2005'!$E$2:$E$600,$A125)</f>
        <v>0</v>
      </c>
      <c r="C125" s="177">
        <f>COUNTIF('2006'!$E$2:$E$600,$A125)</f>
        <v>0</v>
      </c>
      <c r="D125" s="177">
        <f>COUNTIF('2007'!$E$2:$E$600,$A125)</f>
        <v>0</v>
      </c>
      <c r="E125" s="177">
        <f>COUNTIF('2008'!$E$2:$E$600,$A125)</f>
        <v>0</v>
      </c>
      <c r="F125" s="177">
        <f>COUNTIF('2009'!$E$2:$E$600,$A125)</f>
        <v>0</v>
      </c>
      <c r="G125" s="177">
        <f>COUNTIF('2010'!$E$2:$E$600,$A125)</f>
        <v>0</v>
      </c>
      <c r="H125" s="177">
        <f>COUNTIF('2011'!$E$2:$E$600,$A125)</f>
        <v>0</v>
      </c>
      <c r="I125" s="177">
        <f>COUNTIF('2012'!$E$2:$E$600,$A125)</f>
        <v>0</v>
      </c>
      <c r="J125" s="177">
        <f>COUNTIF('2013'!$E$2:$E$600,$A125)</f>
        <v>0</v>
      </c>
      <c r="K125" s="177">
        <f>COUNTIF('2014'!$E$2:$E$600,$A125)</f>
        <v>0</v>
      </c>
      <c r="L125" s="177">
        <f>COUNTIF('2015'!$E$2:$E$600,$A125)</f>
        <v>0</v>
      </c>
      <c r="M125" s="177">
        <f>COUNTIF('2016'!$E$2:$E$600,$A125)</f>
        <v>0</v>
      </c>
      <c r="N125" s="177">
        <f>COUNTIF('2017'!$E$2:$E$600,$A125)</f>
        <v>0</v>
      </c>
      <c r="O125" s="177">
        <f>COUNTIF('2018'!$E$2:$F$451,$A125)</f>
        <v>0</v>
      </c>
      <c r="Q125" s="177">
        <f t="shared" si="3"/>
        <v>0</v>
      </c>
    </row>
    <row r="126" spans="1:17" ht="15" x14ac:dyDescent="0.2">
      <c r="A126" s="164" t="s">
        <v>1726</v>
      </c>
      <c r="B126" s="177">
        <f>COUNTIF('2005'!$E$2:$E$600,$A126)</f>
        <v>0</v>
      </c>
      <c r="C126" s="177">
        <f>COUNTIF('2006'!$E$2:$E$600,$A126)</f>
        <v>0</v>
      </c>
      <c r="D126" s="177">
        <f>COUNTIF('2007'!$E$2:$E$600,$A126)</f>
        <v>0</v>
      </c>
      <c r="E126" s="177">
        <f>COUNTIF('2008'!$E$2:$E$600,$A126)</f>
        <v>1</v>
      </c>
      <c r="F126" s="177">
        <f>COUNTIF('2009'!$E$2:$E$600,$A126)</f>
        <v>0</v>
      </c>
      <c r="G126" s="177">
        <f>COUNTIF('2010'!$E$2:$E$600,$A126)</f>
        <v>0</v>
      </c>
      <c r="H126" s="177">
        <f>COUNTIF('2011'!$E$2:$E$600,$A126)</f>
        <v>0</v>
      </c>
      <c r="I126" s="177">
        <f>COUNTIF('2012'!$E$2:$E$600,$A126)</f>
        <v>0</v>
      </c>
      <c r="J126" s="177">
        <f>COUNTIF('2013'!$E$2:$E$600,$A126)</f>
        <v>0</v>
      </c>
      <c r="K126" s="177">
        <f>COUNTIF('2014'!$E$2:$E$600,$A126)</f>
        <v>0</v>
      </c>
      <c r="L126" s="177">
        <f>COUNTIF('2015'!$E$2:$E$600,$A126)</f>
        <v>0</v>
      </c>
      <c r="M126" s="177">
        <f>COUNTIF('2016'!$E$2:$E$600,$A126)</f>
        <v>0</v>
      </c>
      <c r="N126" s="177">
        <f>COUNTIF('2017'!$E$2:$E$600,$A126)</f>
        <v>0</v>
      </c>
      <c r="O126" s="177">
        <f>COUNTIF('2018'!$E$2:$F$451,$A126)</f>
        <v>0</v>
      </c>
      <c r="Q126" s="177">
        <f t="shared" si="3"/>
        <v>1</v>
      </c>
    </row>
    <row r="127" spans="1:17" ht="15" x14ac:dyDescent="0.2">
      <c r="A127" s="164" t="s">
        <v>2641</v>
      </c>
      <c r="B127" s="177">
        <f>COUNTIF('2005'!$E$2:$E$600,$A127)</f>
        <v>0</v>
      </c>
      <c r="C127" s="177">
        <f>COUNTIF('2006'!$E$2:$E$600,$A127)</f>
        <v>0</v>
      </c>
      <c r="D127" s="177">
        <f>COUNTIF('2007'!$E$2:$E$600,$A127)</f>
        <v>0</v>
      </c>
      <c r="E127" s="177">
        <f>COUNTIF('2008'!$E$2:$E$600,$A127)</f>
        <v>0</v>
      </c>
      <c r="F127" s="177">
        <f>COUNTIF('2009'!$E$2:$E$600,$A127)</f>
        <v>0</v>
      </c>
      <c r="G127" s="177">
        <f>COUNTIF('2010'!$E$2:$E$600,$A127)</f>
        <v>0</v>
      </c>
      <c r="H127" s="177">
        <f>COUNTIF('2011'!$E$2:$E$600,$A127)</f>
        <v>0</v>
      </c>
      <c r="I127" s="177">
        <f>COUNTIF('2012'!$E$2:$E$600,$A127)</f>
        <v>0</v>
      </c>
      <c r="J127" s="177">
        <f>COUNTIF('2013'!$E$2:$E$600,$A127)</f>
        <v>0</v>
      </c>
      <c r="K127" s="177">
        <f>COUNTIF('2014'!$E$2:$E$600,$A127)</f>
        <v>0</v>
      </c>
      <c r="L127" s="177">
        <f>COUNTIF('2015'!$E$2:$E$600,$A127)</f>
        <v>0</v>
      </c>
      <c r="M127" s="177">
        <f>COUNTIF('2016'!$E$2:$E$600,$A127)</f>
        <v>4</v>
      </c>
      <c r="N127" s="177">
        <f>COUNTIF('2017'!$E$2:$E$600,$A127)</f>
        <v>3</v>
      </c>
      <c r="O127" s="177">
        <f>COUNTIF('2018'!$E$2:$F$451,$A127)</f>
        <v>2</v>
      </c>
      <c r="Q127" s="177">
        <f t="shared" si="3"/>
        <v>7</v>
      </c>
    </row>
    <row r="128" spans="1:17" ht="15" x14ac:dyDescent="0.2">
      <c r="A128" s="164" t="s">
        <v>3048</v>
      </c>
      <c r="B128" s="177">
        <f>COUNTIF('2005'!$E$2:$E$600,$A128)</f>
        <v>0</v>
      </c>
      <c r="C128" s="177">
        <f>COUNTIF('2006'!$E$2:$E$600,$A128)</f>
        <v>0</v>
      </c>
      <c r="D128" s="177">
        <f>COUNTIF('2007'!$E$2:$E$600,$A128)</f>
        <v>0</v>
      </c>
      <c r="E128" s="177">
        <f>COUNTIF('2008'!$E$2:$E$600,$A128)</f>
        <v>0</v>
      </c>
      <c r="F128" s="177">
        <f>COUNTIF('2009'!$E$2:$E$600,$A128)</f>
        <v>0</v>
      </c>
      <c r="G128" s="177">
        <f>COUNTIF('2010'!$E$2:$E$600,$A128)</f>
        <v>0</v>
      </c>
      <c r="H128" s="177">
        <f>COUNTIF('2011'!$E$2:$E$600,$A128)</f>
        <v>0</v>
      </c>
      <c r="I128" s="177">
        <f>COUNTIF('2012'!$E$2:$E$600,$A128)</f>
        <v>0</v>
      </c>
      <c r="J128" s="177">
        <f>COUNTIF('2013'!$E$2:$E$600,$A128)</f>
        <v>0</v>
      </c>
      <c r="K128" s="177">
        <f>COUNTIF('2014'!$E$2:$E$600,$A128)</f>
        <v>0</v>
      </c>
      <c r="L128" s="177">
        <f>COUNTIF('2015'!$E$2:$E$600,$A128)</f>
        <v>0</v>
      </c>
      <c r="M128" s="177">
        <f>COUNTIF('2016'!$E$2:$E$600,$A128)</f>
        <v>0</v>
      </c>
      <c r="N128" s="177">
        <f>COUNTIF('2017'!$E$2:$E$600,$A128)</f>
        <v>3</v>
      </c>
      <c r="O128" s="177">
        <f>COUNTIF('2018'!$E$2:$F$451,$A128)</f>
        <v>0</v>
      </c>
      <c r="Q128" s="177">
        <f t="shared" si="3"/>
        <v>3</v>
      </c>
    </row>
    <row r="129" spans="1:17" ht="15" x14ac:dyDescent="0.2">
      <c r="A129" s="164" t="s">
        <v>2414</v>
      </c>
      <c r="B129" s="177">
        <f>COUNTIF('2005'!$E$2:$E$600,$A129)</f>
        <v>0</v>
      </c>
      <c r="C129" s="177">
        <f>COUNTIF('2006'!$E$2:$E$600,$A129)</f>
        <v>0</v>
      </c>
      <c r="D129" s="177">
        <f>COUNTIF('2007'!$E$2:$E$600,$A129)</f>
        <v>0</v>
      </c>
      <c r="E129" s="177">
        <f>COUNTIF('2008'!$E$2:$E$600,$A129)</f>
        <v>0</v>
      </c>
      <c r="F129" s="177">
        <f>COUNTIF('2009'!$E$2:$E$600,$A129)</f>
        <v>0</v>
      </c>
      <c r="G129" s="177">
        <f>COUNTIF('2010'!$E$2:$E$600,$A129)</f>
        <v>0</v>
      </c>
      <c r="H129" s="177">
        <f>COUNTIF('2011'!$E$2:$E$600,$A129)</f>
        <v>0</v>
      </c>
      <c r="I129" s="177">
        <f>COUNTIF('2012'!$E$2:$E$600,$A129)</f>
        <v>0</v>
      </c>
      <c r="J129" s="177">
        <f>COUNTIF('2013'!$E$2:$E$600,$A129)</f>
        <v>0</v>
      </c>
      <c r="K129" s="177">
        <f>COUNTIF('2014'!$E$2:$E$600,$A129)</f>
        <v>0</v>
      </c>
      <c r="L129" s="177">
        <f>COUNTIF('2015'!$E$2:$E$600,$A129)</f>
        <v>1</v>
      </c>
      <c r="M129" s="177">
        <f>COUNTIF('2016'!$E$2:$E$600,$A129)</f>
        <v>0</v>
      </c>
      <c r="N129" s="177">
        <f>COUNTIF('2017'!$E$2:$E$600,$A129)</f>
        <v>0</v>
      </c>
      <c r="O129" s="177">
        <f>COUNTIF('2018'!$E$2:$F$451,$A129)</f>
        <v>0</v>
      </c>
      <c r="Q129" s="177">
        <f t="shared" si="3"/>
        <v>1</v>
      </c>
    </row>
    <row r="130" spans="1:17" ht="15" x14ac:dyDescent="0.2">
      <c r="A130" s="164" t="s">
        <v>577</v>
      </c>
      <c r="B130" s="177">
        <f>COUNTIF('2005'!$E$2:$E$600,$A130)</f>
        <v>0</v>
      </c>
      <c r="C130" s="177">
        <f>COUNTIF('2006'!$E$2:$E$600,$A130)</f>
        <v>0</v>
      </c>
      <c r="D130" s="177">
        <f>COUNTIF('2007'!$E$2:$E$600,$A130)</f>
        <v>0</v>
      </c>
      <c r="E130" s="177">
        <f>COUNTIF('2008'!$E$2:$E$600,$A130)</f>
        <v>0</v>
      </c>
      <c r="F130" s="177">
        <f>COUNTIF('2009'!$E$2:$E$600,$A130)</f>
        <v>0</v>
      </c>
      <c r="G130" s="177">
        <f>COUNTIF('2010'!$E$2:$E$600,$A130)</f>
        <v>0</v>
      </c>
      <c r="H130" s="177">
        <f>COUNTIF('2011'!$E$2:$E$600,$A130)</f>
        <v>1</v>
      </c>
      <c r="I130" s="177">
        <f>COUNTIF('2012'!$E$2:$E$600,$A130)</f>
        <v>0</v>
      </c>
      <c r="J130" s="177">
        <f>COUNTIF('2013'!$E$2:$E$600,$A130)</f>
        <v>0</v>
      </c>
      <c r="K130" s="177">
        <f>COUNTIF('2014'!$E$2:$E$600,$A130)</f>
        <v>1</v>
      </c>
      <c r="L130" s="177">
        <f>COUNTIF('2015'!$E$2:$E$600,$A130)</f>
        <v>1</v>
      </c>
      <c r="M130" s="177">
        <f>COUNTIF('2016'!$E$2:$E$600,$A130)</f>
        <v>0</v>
      </c>
      <c r="N130" s="177">
        <f>COUNTIF('2017'!$E$2:$E$600,$A130)</f>
        <v>0</v>
      </c>
      <c r="O130" s="177">
        <f>COUNTIF('2018'!$E$2:$F$451,$A130)</f>
        <v>0</v>
      </c>
      <c r="Q130" s="177">
        <f t="shared" si="3"/>
        <v>3</v>
      </c>
    </row>
    <row r="131" spans="1:17" ht="15" x14ac:dyDescent="0.2">
      <c r="A131" s="164" t="s">
        <v>2413</v>
      </c>
      <c r="B131" s="177">
        <f>COUNTIF('2005'!$E$2:$E$600,$A131)</f>
        <v>0</v>
      </c>
      <c r="C131" s="177">
        <f>COUNTIF('2006'!$E$2:$E$600,$A131)</f>
        <v>0</v>
      </c>
      <c r="D131" s="177">
        <f>COUNTIF('2007'!$E$2:$E$600,$A131)</f>
        <v>0</v>
      </c>
      <c r="E131" s="177">
        <f>COUNTIF('2008'!$E$2:$E$600,$A131)</f>
        <v>0</v>
      </c>
      <c r="F131" s="177">
        <f>COUNTIF('2009'!$E$2:$E$600,$A131)</f>
        <v>0</v>
      </c>
      <c r="G131" s="177">
        <f>COUNTIF('2010'!$E$2:$E$600,$A131)</f>
        <v>0</v>
      </c>
      <c r="H131" s="177">
        <f>COUNTIF('2011'!$E$2:$E$600,$A131)</f>
        <v>0</v>
      </c>
      <c r="I131" s="177">
        <f>COUNTIF('2012'!$E$2:$E$600,$A131)</f>
        <v>0</v>
      </c>
      <c r="J131" s="177">
        <f>COUNTIF('2013'!$E$2:$E$600,$A131)</f>
        <v>0</v>
      </c>
      <c r="K131" s="177">
        <f>COUNTIF('2014'!$E$2:$E$600,$A131)</f>
        <v>0</v>
      </c>
      <c r="L131" s="177">
        <f>COUNTIF('2015'!$E$2:$E$600,$A131)</f>
        <v>1</v>
      </c>
      <c r="M131" s="177">
        <f>COUNTIF('2016'!$E$2:$E$600,$A131)</f>
        <v>0</v>
      </c>
      <c r="N131" s="177">
        <f>COUNTIF('2017'!$E$2:$E$600,$A131)</f>
        <v>0</v>
      </c>
      <c r="O131" s="177">
        <f>COUNTIF('2018'!$E$2:$F$451,$A131)</f>
        <v>0</v>
      </c>
      <c r="Q131" s="177">
        <f t="shared" si="3"/>
        <v>1</v>
      </c>
    </row>
    <row r="132" spans="1:17" ht="15" x14ac:dyDescent="0.2">
      <c r="A132" s="164" t="s">
        <v>3699</v>
      </c>
      <c r="B132" s="177">
        <f>COUNTIF('2005'!$E$2:$E$600,$A132)</f>
        <v>0</v>
      </c>
      <c r="C132" s="177">
        <f>COUNTIF('2006'!$E$2:$E$600,$A132)</f>
        <v>0</v>
      </c>
      <c r="D132" s="177">
        <f>COUNTIF('2007'!$E$2:$E$600,$A132)</f>
        <v>0</v>
      </c>
      <c r="E132" s="177">
        <f>COUNTIF('2008'!$E$2:$E$600,$A132)</f>
        <v>0</v>
      </c>
      <c r="F132" s="177">
        <f>COUNTIF('2009'!$E$2:$E$600,$A132)</f>
        <v>0</v>
      </c>
      <c r="G132" s="177">
        <f>COUNTIF('2010'!$E$2:$E$600,$A132)</f>
        <v>0</v>
      </c>
      <c r="H132" s="177">
        <f>COUNTIF('2011'!$E$2:$E$600,$A132)</f>
        <v>0</v>
      </c>
      <c r="I132" s="177">
        <f>COUNTIF('2012'!$E$2:$E$600,$A132)</f>
        <v>0</v>
      </c>
      <c r="J132" s="177">
        <f>COUNTIF('2013'!$E$2:$E$600,$A132)</f>
        <v>0</v>
      </c>
      <c r="K132" s="177">
        <f>COUNTIF('2014'!$E$2:$E$600,$A132)</f>
        <v>0</v>
      </c>
      <c r="L132" s="177">
        <f>COUNTIF('2015'!$E$2:$E$600,$A132)</f>
        <v>0</v>
      </c>
      <c r="M132" s="177">
        <f>COUNTIF('2016'!$E$2:$E$600,$A132)</f>
        <v>0</v>
      </c>
      <c r="N132" s="177">
        <f>COUNTIF('2017'!$E$2:$E$600,$A132)</f>
        <v>0</v>
      </c>
      <c r="O132" s="177">
        <f>COUNTIF('2018'!$E$2:$F$451,$A132)</f>
        <v>0</v>
      </c>
      <c r="Q132" s="177">
        <f t="shared" si="3"/>
        <v>0</v>
      </c>
    </row>
    <row r="133" spans="1:17" ht="15" x14ac:dyDescent="0.2">
      <c r="A133" s="164" t="s">
        <v>2896</v>
      </c>
      <c r="B133" s="177">
        <f>COUNTIF('2005'!$E$2:$E$600,$A133)</f>
        <v>0</v>
      </c>
      <c r="C133" s="177">
        <f>COUNTIF('2006'!$E$2:$E$600,$A133)</f>
        <v>0</v>
      </c>
      <c r="D133" s="177">
        <f>COUNTIF('2007'!$E$2:$E$600,$A133)</f>
        <v>0</v>
      </c>
      <c r="E133" s="177">
        <f>COUNTIF('2008'!$E$2:$E$600,$A133)</f>
        <v>0</v>
      </c>
      <c r="F133" s="177">
        <f>COUNTIF('2009'!$E$2:$E$600,$A133)</f>
        <v>0</v>
      </c>
      <c r="G133" s="177">
        <f>COUNTIF('2010'!$E$2:$E$600,$A133)</f>
        <v>0</v>
      </c>
      <c r="H133" s="177">
        <f>COUNTIF('2011'!$E$2:$E$600,$A133)</f>
        <v>0</v>
      </c>
      <c r="I133" s="177">
        <f>COUNTIF('2012'!$E$2:$E$600,$A133)</f>
        <v>0</v>
      </c>
      <c r="J133" s="177">
        <f>COUNTIF('2013'!$E$2:$E$600,$A133)</f>
        <v>0</v>
      </c>
      <c r="K133" s="177">
        <f>COUNTIF('2014'!$E$2:$E$600,$A133)</f>
        <v>0</v>
      </c>
      <c r="L133" s="177">
        <f>COUNTIF('2015'!$E$2:$E$600,$A133)</f>
        <v>0</v>
      </c>
      <c r="M133" s="177">
        <f>COUNTIF('2016'!$E$2:$E$600,$A133)</f>
        <v>0</v>
      </c>
      <c r="N133" s="177">
        <f>COUNTIF('2017'!$E$2:$E$600,$A133)</f>
        <v>1</v>
      </c>
      <c r="O133" s="177">
        <f>COUNTIF('2018'!$E$2:$F$451,$A133)</f>
        <v>0</v>
      </c>
      <c r="Q133" s="177">
        <f t="shared" si="3"/>
        <v>1</v>
      </c>
    </row>
    <row r="134" spans="1:17" ht="15" x14ac:dyDescent="0.2">
      <c r="A134" s="164" t="s">
        <v>427</v>
      </c>
      <c r="B134" s="177">
        <f>COUNTIF('2005'!$E$2:$E$600,$A134)</f>
        <v>0</v>
      </c>
      <c r="C134" s="177">
        <f>COUNTIF('2006'!$E$2:$E$600,$A134)</f>
        <v>0</v>
      </c>
      <c r="D134" s="177">
        <f>COUNTIF('2007'!$E$2:$E$600,$A134)</f>
        <v>0</v>
      </c>
      <c r="E134" s="177">
        <f>COUNTIF('2008'!$E$2:$E$600,$A134)</f>
        <v>0</v>
      </c>
      <c r="F134" s="177">
        <f>COUNTIF('2009'!$E$2:$E$600,$A134)</f>
        <v>0</v>
      </c>
      <c r="G134" s="177">
        <f>COUNTIF('2010'!$E$2:$E$600,$A134)</f>
        <v>0</v>
      </c>
      <c r="H134" s="177">
        <f>COUNTIF('2011'!$E$2:$E$600,$A134)</f>
        <v>0</v>
      </c>
      <c r="I134" s="177">
        <f>COUNTIF('2012'!$E$2:$E$600,$A134)</f>
        <v>1</v>
      </c>
      <c r="J134" s="177">
        <f>COUNTIF('2013'!$E$2:$E$600,$A134)</f>
        <v>0</v>
      </c>
      <c r="K134" s="177">
        <f>COUNTIF('2014'!$E$2:$E$600,$A134)</f>
        <v>0</v>
      </c>
      <c r="L134" s="177">
        <f>COUNTIF('2015'!$E$2:$E$600,$A134)</f>
        <v>0</v>
      </c>
      <c r="M134" s="177">
        <f>COUNTIF('2016'!$E$2:$E$600,$A134)</f>
        <v>0</v>
      </c>
      <c r="N134" s="177">
        <f>COUNTIF('2017'!$E$2:$E$600,$A134)</f>
        <v>0</v>
      </c>
      <c r="O134" s="177">
        <f>COUNTIF('2018'!$E$2:$F$451,$A134)</f>
        <v>0</v>
      </c>
      <c r="Q134" s="177">
        <f t="shared" si="3"/>
        <v>1</v>
      </c>
    </row>
    <row r="135" spans="1:17" ht="15" x14ac:dyDescent="0.2">
      <c r="A135" s="164" t="s">
        <v>2992</v>
      </c>
      <c r="B135" s="177">
        <f>COUNTIF('2005'!$E$2:$E$600,$A135)</f>
        <v>0</v>
      </c>
      <c r="C135" s="177">
        <f>COUNTIF('2006'!$E$2:$E$600,$A135)</f>
        <v>0</v>
      </c>
      <c r="D135" s="177">
        <f>COUNTIF('2007'!$E$2:$E$600,$A135)</f>
        <v>0</v>
      </c>
      <c r="E135" s="177">
        <f>COUNTIF('2008'!$E$2:$E$600,$A135)</f>
        <v>0</v>
      </c>
      <c r="F135" s="177">
        <f>COUNTIF('2009'!$E$2:$E$600,$A135)</f>
        <v>0</v>
      </c>
      <c r="G135" s="177">
        <f>COUNTIF('2010'!$E$2:$E$600,$A135)</f>
        <v>0</v>
      </c>
      <c r="H135" s="177">
        <f>COUNTIF('2011'!$E$2:$E$600,$A135)</f>
        <v>0</v>
      </c>
      <c r="I135" s="177">
        <f>COUNTIF('2012'!$E$2:$E$600,$A135)</f>
        <v>0</v>
      </c>
      <c r="J135" s="177">
        <f>COUNTIF('2013'!$E$2:$E$600,$A135)</f>
        <v>0</v>
      </c>
      <c r="K135" s="177">
        <f>COUNTIF('2014'!$E$2:$E$600,$A135)</f>
        <v>0</v>
      </c>
      <c r="L135" s="177">
        <f>COUNTIF('2015'!$E$2:$E$600,$A135)</f>
        <v>0</v>
      </c>
      <c r="M135" s="177">
        <f>COUNTIF('2016'!$E$2:$E$600,$A135)</f>
        <v>0</v>
      </c>
      <c r="N135" s="177">
        <f>COUNTIF('2017'!$E$2:$E$600,$A135)</f>
        <v>1</v>
      </c>
      <c r="O135" s="177">
        <f>COUNTIF('2018'!$E$2:$F$451,$A135)</f>
        <v>0</v>
      </c>
      <c r="Q135" s="177">
        <f t="shared" si="3"/>
        <v>1</v>
      </c>
    </row>
    <row r="136" spans="1:17" ht="15" x14ac:dyDescent="0.2">
      <c r="A136" s="164" t="s">
        <v>2579</v>
      </c>
      <c r="B136" s="177">
        <f>COUNTIF('2005'!$E$2:$E$600,$A136)</f>
        <v>0</v>
      </c>
      <c r="C136" s="177">
        <f>COUNTIF('2006'!$E$2:$E$600,$A136)</f>
        <v>0</v>
      </c>
      <c r="D136" s="177">
        <f>COUNTIF('2007'!$E$2:$E$600,$A136)</f>
        <v>0</v>
      </c>
      <c r="E136" s="177">
        <f>COUNTIF('2008'!$E$2:$E$600,$A136)</f>
        <v>0</v>
      </c>
      <c r="F136" s="177">
        <f>COUNTIF('2009'!$E$2:$E$600,$A136)</f>
        <v>0</v>
      </c>
      <c r="G136" s="177">
        <f>COUNTIF('2010'!$E$2:$E$600,$A136)</f>
        <v>0</v>
      </c>
      <c r="H136" s="177">
        <f>COUNTIF('2011'!$E$2:$E$600,$A136)</f>
        <v>0</v>
      </c>
      <c r="I136" s="177">
        <f>COUNTIF('2012'!$E$2:$E$600,$A136)</f>
        <v>0</v>
      </c>
      <c r="J136" s="177">
        <f>COUNTIF('2013'!$E$2:$E$600,$A136)</f>
        <v>0</v>
      </c>
      <c r="K136" s="177">
        <f>COUNTIF('2014'!$E$2:$E$600,$A136)</f>
        <v>0</v>
      </c>
      <c r="L136" s="177">
        <f>COUNTIF('2015'!$E$2:$E$600,$A136)</f>
        <v>0</v>
      </c>
      <c r="M136" s="177">
        <f>COUNTIF('2016'!$E$2:$E$600,$A136)</f>
        <v>1</v>
      </c>
      <c r="N136" s="177">
        <f>COUNTIF('2017'!$E$2:$E$600,$A136)</f>
        <v>0</v>
      </c>
      <c r="O136" s="177">
        <f>COUNTIF('2018'!$E$2:$F$451,$A136)</f>
        <v>0</v>
      </c>
      <c r="Q136" s="177">
        <f t="shared" si="3"/>
        <v>1</v>
      </c>
    </row>
    <row r="137" spans="1:17" ht="15" x14ac:dyDescent="0.2">
      <c r="A137" s="164" t="s">
        <v>1224</v>
      </c>
      <c r="B137" s="177">
        <f>COUNTIF('2005'!$E$2:$E$600,$A137)</f>
        <v>0</v>
      </c>
      <c r="C137" s="177">
        <f>COUNTIF('2006'!$E$2:$E$600,$A137)</f>
        <v>0</v>
      </c>
      <c r="D137" s="177">
        <f>COUNTIF('2007'!$E$2:$E$600,$A137)</f>
        <v>1</v>
      </c>
      <c r="E137" s="177">
        <f>COUNTIF('2008'!$E$2:$E$600,$A137)</f>
        <v>0</v>
      </c>
      <c r="F137" s="177">
        <f>COUNTIF('2009'!$E$2:$E$600,$A137)</f>
        <v>0</v>
      </c>
      <c r="G137" s="177">
        <f>COUNTIF('2010'!$E$2:$E$600,$A137)</f>
        <v>0</v>
      </c>
      <c r="H137" s="177">
        <f>COUNTIF('2011'!$E$2:$E$600,$A137)</f>
        <v>0</v>
      </c>
      <c r="I137" s="177">
        <f>COUNTIF('2012'!$E$2:$E$600,$A137)</f>
        <v>0</v>
      </c>
      <c r="J137" s="177">
        <f>COUNTIF('2013'!$E$2:$E$600,$A137)</f>
        <v>0</v>
      </c>
      <c r="K137" s="177">
        <f>COUNTIF('2014'!$E$2:$E$600,$A137)</f>
        <v>0</v>
      </c>
      <c r="L137" s="177">
        <f>COUNTIF('2015'!$E$2:$E$600,$A137)</f>
        <v>0</v>
      </c>
      <c r="M137" s="177">
        <f>COUNTIF('2016'!$E$2:$E$600,$A137)</f>
        <v>0</v>
      </c>
      <c r="N137" s="177">
        <f>COUNTIF('2017'!$E$2:$E$600,$A137)</f>
        <v>0</v>
      </c>
      <c r="O137" s="177">
        <f>COUNTIF('2018'!$E$2:$F$451,$A137)</f>
        <v>0</v>
      </c>
      <c r="Q137" s="177">
        <f t="shared" ref="Q137:Q168" si="4">SUM(B137:N137)</f>
        <v>1</v>
      </c>
    </row>
    <row r="138" spans="1:17" ht="15" x14ac:dyDescent="0.2">
      <c r="A138" s="164" t="s">
        <v>1728</v>
      </c>
      <c r="B138" s="177">
        <f>COUNTIF('2005'!$E$2:$E$600,$A138)</f>
        <v>3</v>
      </c>
      <c r="C138" s="177">
        <f>COUNTIF('2006'!$E$2:$E$600,$A138)</f>
        <v>5</v>
      </c>
      <c r="D138" s="177">
        <f>COUNTIF('2007'!$E$2:$E$600,$A138)</f>
        <v>9</v>
      </c>
      <c r="E138" s="177">
        <f>COUNTIF('2008'!$E$2:$E$600,$A138)</f>
        <v>9</v>
      </c>
      <c r="F138" s="177">
        <f>COUNTIF('2009'!$E$2:$E$600,$A138)</f>
        <v>0</v>
      </c>
      <c r="G138" s="177">
        <f>COUNTIF('2010'!$E$2:$E$600,$A138)</f>
        <v>0</v>
      </c>
      <c r="H138" s="177">
        <f>COUNTIF('2011'!$E$2:$E$600,$A138)</f>
        <v>4</v>
      </c>
      <c r="I138" s="177">
        <f>COUNTIF('2012'!$E$2:$E$600,$A138)</f>
        <v>10</v>
      </c>
      <c r="J138" s="177">
        <f>COUNTIF('2013'!$E$2:$E$600,$A138)</f>
        <v>4</v>
      </c>
      <c r="K138" s="177">
        <f>COUNTIF('2014'!$E$2:$E$600,$A138)</f>
        <v>2</v>
      </c>
      <c r="L138" s="177">
        <f>COUNTIF('2015'!$E$2:$E$600,$A138)</f>
        <v>0</v>
      </c>
      <c r="M138" s="177">
        <f>COUNTIF('2016'!$E$2:$E$600,$A138)</f>
        <v>0</v>
      </c>
      <c r="N138" s="177">
        <f>COUNTIF('2017'!$E$2:$E$600,$A138)</f>
        <v>0</v>
      </c>
      <c r="O138" s="177">
        <f>COUNTIF('2018'!$E$2:$F$451,$A138)</f>
        <v>0</v>
      </c>
      <c r="Q138" s="177">
        <f t="shared" si="4"/>
        <v>46</v>
      </c>
    </row>
    <row r="139" spans="1:17" ht="15" x14ac:dyDescent="0.2">
      <c r="A139" s="164" t="s">
        <v>2962</v>
      </c>
      <c r="B139" s="177">
        <f>COUNTIF('2005'!$E$2:$E$600,$A139)</f>
        <v>0</v>
      </c>
      <c r="C139" s="177">
        <f>COUNTIF('2006'!$E$2:$E$600,$A139)</f>
        <v>0</v>
      </c>
      <c r="D139" s="177">
        <f>COUNTIF('2007'!$E$2:$E$600,$A139)</f>
        <v>0</v>
      </c>
      <c r="E139" s="177">
        <f>COUNTIF('2008'!$E$2:$E$600,$A139)</f>
        <v>0</v>
      </c>
      <c r="F139" s="177">
        <f>COUNTIF('2009'!$E$2:$E$600,$A139)</f>
        <v>0</v>
      </c>
      <c r="G139" s="177">
        <f>COUNTIF('2010'!$E$2:$E$600,$A139)</f>
        <v>0</v>
      </c>
      <c r="H139" s="177">
        <f>COUNTIF('2011'!$E$2:$E$600,$A139)</f>
        <v>0</v>
      </c>
      <c r="I139" s="177">
        <f>COUNTIF('2012'!$E$2:$E$600,$A139)</f>
        <v>0</v>
      </c>
      <c r="J139" s="177">
        <f>COUNTIF('2013'!$E$2:$E$600,$A139)</f>
        <v>0</v>
      </c>
      <c r="K139" s="177">
        <f>COUNTIF('2014'!$E$2:$E$600,$A139)</f>
        <v>0</v>
      </c>
      <c r="L139" s="177">
        <f>COUNTIF('2015'!$E$2:$E$600,$A139)</f>
        <v>0</v>
      </c>
      <c r="M139" s="177">
        <f>COUNTIF('2016'!$E$2:$E$600,$A139)</f>
        <v>0</v>
      </c>
      <c r="N139" s="177">
        <f>COUNTIF('2017'!$E$2:$E$600,$A139)</f>
        <v>1</v>
      </c>
      <c r="O139" s="177">
        <f>COUNTIF('2018'!$E$2:$F$451,$A139)</f>
        <v>0</v>
      </c>
      <c r="Q139" s="177">
        <f t="shared" si="4"/>
        <v>1</v>
      </c>
    </row>
    <row r="140" spans="1:17" ht="15" x14ac:dyDescent="0.2">
      <c r="A140" s="164" t="s">
        <v>3147</v>
      </c>
      <c r="B140" s="177">
        <f>COUNTIF('2005'!$E$2:$E$600,$A140)</f>
        <v>0</v>
      </c>
      <c r="C140" s="177">
        <f>COUNTIF('2006'!$E$2:$E$600,$A140)</f>
        <v>0</v>
      </c>
      <c r="D140" s="177">
        <f>COUNTIF('2007'!$E$2:$E$600,$A140)</f>
        <v>0</v>
      </c>
      <c r="E140" s="177">
        <f>COUNTIF('2008'!$E$2:$E$600,$A140)</f>
        <v>0</v>
      </c>
      <c r="F140" s="177">
        <f>COUNTIF('2009'!$E$2:$E$600,$A140)</f>
        <v>0</v>
      </c>
      <c r="G140" s="177">
        <f>COUNTIF('2010'!$E$2:$E$600,$A140)</f>
        <v>0</v>
      </c>
      <c r="H140" s="177">
        <f>COUNTIF('2011'!$E$2:$E$600,$A140)</f>
        <v>0</v>
      </c>
      <c r="I140" s="177">
        <f>COUNTIF('2012'!$E$2:$E$600,$A140)</f>
        <v>0</v>
      </c>
      <c r="J140" s="177">
        <f>COUNTIF('2013'!$E$2:$E$600,$A140)</f>
        <v>0</v>
      </c>
      <c r="K140" s="177">
        <f>COUNTIF('2014'!$E$2:$E$600,$A140)</f>
        <v>0</v>
      </c>
      <c r="L140" s="177">
        <f>COUNTIF('2015'!$E$2:$E$600,$A140)</f>
        <v>0</v>
      </c>
      <c r="M140" s="177">
        <f>COUNTIF('2016'!$E$2:$E$600,$A140)</f>
        <v>0</v>
      </c>
      <c r="N140" s="177">
        <f>COUNTIF('2017'!$E$2:$E$600,$A140)</f>
        <v>2</v>
      </c>
      <c r="O140" s="177">
        <f>COUNTIF('2018'!$E$2:$F$451,$A140)</f>
        <v>0</v>
      </c>
      <c r="Q140" s="177">
        <f t="shared" si="4"/>
        <v>2</v>
      </c>
    </row>
    <row r="141" spans="1:17" ht="15" x14ac:dyDescent="0.2">
      <c r="A141" s="164" t="s">
        <v>633</v>
      </c>
      <c r="B141" s="177">
        <f>COUNTIF('2005'!$E$2:$E$600,$A141)</f>
        <v>0</v>
      </c>
      <c r="C141" s="177">
        <f>COUNTIF('2006'!$E$2:$E$600,$A141)</f>
        <v>2</v>
      </c>
      <c r="D141" s="177">
        <f>COUNTIF('2007'!$E$2:$E$600,$A141)</f>
        <v>0</v>
      </c>
      <c r="E141" s="177">
        <f>COUNTIF('2008'!$E$2:$E$600,$A141)</f>
        <v>0</v>
      </c>
      <c r="F141" s="177">
        <f>COUNTIF('2009'!$E$2:$E$600,$A141)</f>
        <v>0</v>
      </c>
      <c r="G141" s="177">
        <f>COUNTIF('2010'!$E$2:$E$600,$A141)</f>
        <v>1</v>
      </c>
      <c r="H141" s="177">
        <f>COUNTIF('2011'!$E$2:$E$600,$A141)</f>
        <v>0</v>
      </c>
      <c r="I141" s="177">
        <f>COUNTIF('2012'!$E$2:$E$600,$A141)</f>
        <v>0</v>
      </c>
      <c r="J141" s="177">
        <f>COUNTIF('2013'!$E$2:$E$600,$A141)</f>
        <v>1</v>
      </c>
      <c r="K141" s="177">
        <f>COUNTIF('2014'!$E$2:$E$600,$A141)</f>
        <v>3</v>
      </c>
      <c r="L141" s="177">
        <f>COUNTIF('2015'!$E$2:$E$600,$A141)</f>
        <v>0</v>
      </c>
      <c r="M141" s="177">
        <f>COUNTIF('2016'!$E$2:$E$600,$A141)</f>
        <v>0</v>
      </c>
      <c r="N141" s="177">
        <f>COUNTIF('2017'!$E$2:$E$600,$A141)</f>
        <v>1</v>
      </c>
      <c r="O141" s="177">
        <f>COUNTIF('2018'!$E$2:$F$451,$A141)</f>
        <v>0</v>
      </c>
      <c r="Q141" s="177">
        <f t="shared" si="4"/>
        <v>8</v>
      </c>
    </row>
    <row r="142" spans="1:17" ht="15" x14ac:dyDescent="0.2">
      <c r="A142" s="164" t="s">
        <v>771</v>
      </c>
      <c r="B142" s="177">
        <f>COUNTIF('2005'!$E$2:$E$600,$A142)</f>
        <v>0</v>
      </c>
      <c r="C142" s="177">
        <f>COUNTIF('2006'!$E$2:$E$600,$A142)</f>
        <v>0</v>
      </c>
      <c r="D142" s="177">
        <f>COUNTIF('2007'!$E$2:$E$600,$A142)</f>
        <v>0</v>
      </c>
      <c r="E142" s="177">
        <f>COUNTIF('2008'!$E$2:$E$600,$A142)</f>
        <v>0</v>
      </c>
      <c r="F142" s="177">
        <f>COUNTIF('2009'!$E$2:$E$600,$A142)</f>
        <v>0</v>
      </c>
      <c r="G142" s="177">
        <f>COUNTIF('2010'!$E$2:$E$600,$A142)</f>
        <v>0</v>
      </c>
      <c r="H142" s="177">
        <f>COUNTIF('2011'!$E$2:$E$600,$A142)</f>
        <v>1</v>
      </c>
      <c r="I142" s="177">
        <f>COUNTIF('2012'!$E$2:$E$600,$A142)</f>
        <v>0</v>
      </c>
      <c r="J142" s="177">
        <f>COUNTIF('2013'!$E$2:$E$600,$A142)</f>
        <v>0</v>
      </c>
      <c r="K142" s="177">
        <f>COUNTIF('2014'!$E$2:$E$600,$A142)</f>
        <v>0</v>
      </c>
      <c r="L142" s="177">
        <f>COUNTIF('2015'!$E$2:$E$600,$A142)</f>
        <v>0</v>
      </c>
      <c r="M142" s="177">
        <f>COUNTIF('2016'!$E$2:$E$600,$A142)</f>
        <v>0</v>
      </c>
      <c r="N142" s="177">
        <f>COUNTIF('2017'!$E$2:$E$600,$A142)</f>
        <v>0</v>
      </c>
      <c r="O142" s="177">
        <f>COUNTIF('2018'!$E$2:$F$451,$A142)</f>
        <v>0</v>
      </c>
      <c r="Q142" s="177">
        <f t="shared" si="4"/>
        <v>1</v>
      </c>
    </row>
    <row r="143" spans="1:17" ht="15" x14ac:dyDescent="0.2">
      <c r="A143" s="164" t="s">
        <v>2412</v>
      </c>
      <c r="B143" s="177">
        <f>COUNTIF('2005'!$E$2:$E$600,$A143)</f>
        <v>0</v>
      </c>
      <c r="C143" s="177">
        <f>COUNTIF('2006'!$E$2:$E$600,$A143)</f>
        <v>0</v>
      </c>
      <c r="D143" s="177">
        <f>COUNTIF('2007'!$E$2:$E$600,$A143)</f>
        <v>0</v>
      </c>
      <c r="E143" s="177">
        <f>COUNTIF('2008'!$E$2:$E$600,$A143)</f>
        <v>0</v>
      </c>
      <c r="F143" s="177">
        <f>COUNTIF('2009'!$E$2:$E$600,$A143)</f>
        <v>0</v>
      </c>
      <c r="G143" s="177">
        <f>COUNTIF('2010'!$E$2:$E$600,$A143)</f>
        <v>0</v>
      </c>
      <c r="H143" s="177">
        <f>COUNTIF('2011'!$E$2:$E$600,$A143)</f>
        <v>0</v>
      </c>
      <c r="I143" s="177">
        <f>COUNTIF('2012'!$E$2:$E$600,$A143)</f>
        <v>0</v>
      </c>
      <c r="J143" s="177">
        <f>COUNTIF('2013'!$E$2:$E$600,$A143)</f>
        <v>0</v>
      </c>
      <c r="K143" s="177">
        <f>COUNTIF('2014'!$E$2:$E$600,$A143)</f>
        <v>0</v>
      </c>
      <c r="L143" s="177">
        <f>COUNTIF('2015'!$E$2:$E$600,$A143)</f>
        <v>1</v>
      </c>
      <c r="M143" s="177">
        <f>COUNTIF('2016'!$E$2:$E$600,$A143)</f>
        <v>0</v>
      </c>
      <c r="N143" s="177">
        <f>COUNTIF('2017'!$E$2:$E$600,$A143)</f>
        <v>0</v>
      </c>
      <c r="O143" s="177">
        <f>COUNTIF('2018'!$E$2:$F$451,$A143)</f>
        <v>0</v>
      </c>
      <c r="Q143" s="177">
        <f t="shared" si="4"/>
        <v>1</v>
      </c>
    </row>
    <row r="144" spans="1:17" ht="15" x14ac:dyDescent="0.2">
      <c r="A144" s="164" t="s">
        <v>1215</v>
      </c>
      <c r="B144" s="177">
        <f>COUNTIF('2005'!$E$2:$E$600,$A144)</f>
        <v>0</v>
      </c>
      <c r="C144" s="177">
        <f>COUNTIF('2006'!$E$2:$E$600,$A144)</f>
        <v>0</v>
      </c>
      <c r="D144" s="177">
        <f>COUNTIF('2007'!$E$2:$E$600,$A144)</f>
        <v>1</v>
      </c>
      <c r="E144" s="177">
        <f>COUNTIF('2008'!$E$2:$E$600,$A144)</f>
        <v>0</v>
      </c>
      <c r="F144" s="177">
        <f>COUNTIF('2009'!$E$2:$E$600,$A144)</f>
        <v>0</v>
      </c>
      <c r="G144" s="177">
        <f>COUNTIF('2010'!$E$2:$E$600,$A144)</f>
        <v>0</v>
      </c>
      <c r="H144" s="177">
        <f>COUNTIF('2011'!$E$2:$E$600,$A144)</f>
        <v>0</v>
      </c>
      <c r="I144" s="177">
        <f>COUNTIF('2012'!$E$2:$E$600,$A144)</f>
        <v>0</v>
      </c>
      <c r="J144" s="177">
        <f>COUNTIF('2013'!$E$2:$E$600,$A144)</f>
        <v>0</v>
      </c>
      <c r="K144" s="177">
        <f>COUNTIF('2014'!$E$2:$E$600,$A144)</f>
        <v>0</v>
      </c>
      <c r="L144" s="177">
        <f>COUNTIF('2015'!$E$2:$E$600,$A144)</f>
        <v>0</v>
      </c>
      <c r="M144" s="177">
        <f>COUNTIF('2016'!$E$2:$E$600,$A144)</f>
        <v>0</v>
      </c>
      <c r="N144" s="177">
        <f>COUNTIF('2017'!$E$2:$E$600,$A144)</f>
        <v>0</v>
      </c>
      <c r="O144" s="177">
        <f>COUNTIF('2018'!$E$2:$F$451,$A144)</f>
        <v>0</v>
      </c>
      <c r="Q144" s="177">
        <f t="shared" si="4"/>
        <v>1</v>
      </c>
    </row>
    <row r="145" spans="1:17" ht="15" x14ac:dyDescent="0.2">
      <c r="A145" s="164" t="s">
        <v>1183</v>
      </c>
      <c r="B145" s="177">
        <f>COUNTIF('2005'!$E$2:$E$600,$A145)</f>
        <v>0</v>
      </c>
      <c r="C145" s="177">
        <f>COUNTIF('2006'!$E$2:$E$600,$A145)</f>
        <v>2</v>
      </c>
      <c r="D145" s="177">
        <f>COUNTIF('2007'!$E$2:$E$600,$A145)</f>
        <v>9</v>
      </c>
      <c r="E145" s="177">
        <f>COUNTIF('2008'!$E$2:$E$600,$A145)</f>
        <v>4</v>
      </c>
      <c r="F145" s="177">
        <f>COUNTIF('2009'!$E$2:$E$600,$A145)</f>
        <v>0</v>
      </c>
      <c r="G145" s="177">
        <f>COUNTIF('2010'!$E$2:$E$600,$A145)</f>
        <v>0</v>
      </c>
      <c r="H145" s="177">
        <f>COUNTIF('2011'!$E$2:$E$600,$A145)</f>
        <v>6</v>
      </c>
      <c r="I145" s="177">
        <f>COUNTIF('2012'!$E$2:$E$600,$A145)</f>
        <v>3</v>
      </c>
      <c r="J145" s="177">
        <f>COUNTIF('2013'!$E$2:$E$600,$A145)</f>
        <v>0</v>
      </c>
      <c r="K145" s="177">
        <f>COUNTIF('2014'!$E$2:$E$600,$A145)</f>
        <v>4</v>
      </c>
      <c r="L145" s="177">
        <f>COUNTIF('2015'!$E$2:$E$600,$A145)</f>
        <v>0</v>
      </c>
      <c r="M145" s="177">
        <f>COUNTIF('2016'!$E$2:$E$600,$A145)</f>
        <v>11</v>
      </c>
      <c r="N145" s="177">
        <f>COUNTIF('2017'!$E$2:$E$600,$A145)</f>
        <v>19</v>
      </c>
      <c r="O145" s="177">
        <f>COUNTIF('2018'!$E$2:$F$451,$A145)</f>
        <v>29</v>
      </c>
      <c r="Q145" s="177">
        <f t="shared" si="4"/>
        <v>58</v>
      </c>
    </row>
    <row r="146" spans="1:17" ht="15" x14ac:dyDescent="0.2">
      <c r="A146" s="164" t="s">
        <v>1718</v>
      </c>
      <c r="B146" s="177">
        <f>COUNTIF('2005'!$E$2:$E$600,$A146)</f>
        <v>0</v>
      </c>
      <c r="C146" s="177">
        <f>COUNTIF('2006'!$E$2:$E$600,$A146)</f>
        <v>0</v>
      </c>
      <c r="D146" s="177">
        <f>COUNTIF('2007'!$E$2:$E$600,$A146)</f>
        <v>0</v>
      </c>
      <c r="E146" s="177">
        <f>COUNTIF('2008'!$E$2:$E$600,$A146)</f>
        <v>1</v>
      </c>
      <c r="F146" s="177">
        <f>COUNTIF('2009'!$E$2:$E$600,$A146)</f>
        <v>1</v>
      </c>
      <c r="G146" s="177">
        <f>COUNTIF('2010'!$E$2:$E$600,$A146)</f>
        <v>0</v>
      </c>
      <c r="H146" s="177">
        <f>COUNTIF('2011'!$E$2:$E$600,$A146)</f>
        <v>0</v>
      </c>
      <c r="I146" s="177">
        <f>COUNTIF('2012'!$E$2:$E$600,$A146)</f>
        <v>0</v>
      </c>
      <c r="J146" s="177">
        <f>COUNTIF('2013'!$E$2:$E$600,$A146)</f>
        <v>0</v>
      </c>
      <c r="K146" s="177">
        <f>COUNTIF('2014'!$E$2:$E$600,$A146)</f>
        <v>0</v>
      </c>
      <c r="L146" s="177">
        <f>COUNTIF('2015'!$E$2:$E$600,$A146)</f>
        <v>0</v>
      </c>
      <c r="M146" s="177">
        <f>COUNTIF('2016'!$E$2:$E$600,$A146)</f>
        <v>0</v>
      </c>
      <c r="N146" s="177">
        <f>COUNTIF('2017'!$E$2:$E$600,$A146)</f>
        <v>0</v>
      </c>
      <c r="O146" s="177">
        <f>COUNTIF('2018'!$E$2:$F$451,$A146)</f>
        <v>0</v>
      </c>
      <c r="Q146" s="177">
        <f t="shared" si="4"/>
        <v>2</v>
      </c>
    </row>
    <row r="147" spans="1:17" ht="15" x14ac:dyDescent="0.2">
      <c r="A147" s="164" t="s">
        <v>1189</v>
      </c>
      <c r="B147" s="177">
        <f>COUNTIF('2005'!$E$2:$E$600,$A147)</f>
        <v>0</v>
      </c>
      <c r="C147" s="177">
        <f>COUNTIF('2006'!$E$2:$E$600,$A147)</f>
        <v>1</v>
      </c>
      <c r="D147" s="177">
        <f>COUNTIF('2007'!$E$2:$E$600,$A147)</f>
        <v>0</v>
      </c>
      <c r="E147" s="177">
        <f>COUNTIF('2008'!$E$2:$E$600,$A147)</f>
        <v>1</v>
      </c>
      <c r="F147" s="177">
        <f>COUNTIF('2009'!$E$2:$E$600,$A147)</f>
        <v>5</v>
      </c>
      <c r="G147" s="177">
        <f>COUNTIF('2010'!$E$2:$E$600,$A147)</f>
        <v>1</v>
      </c>
      <c r="H147" s="177">
        <f>COUNTIF('2011'!$E$2:$E$600,$A147)</f>
        <v>5</v>
      </c>
      <c r="I147" s="177">
        <f>COUNTIF('2012'!$E$2:$E$600,$A147)</f>
        <v>2</v>
      </c>
      <c r="J147" s="177">
        <f>COUNTIF('2013'!$E$2:$E$600,$A147)</f>
        <v>3</v>
      </c>
      <c r="K147" s="177">
        <f>COUNTIF('2014'!$E$2:$E$600,$A147)</f>
        <v>6</v>
      </c>
      <c r="L147" s="177">
        <f>COUNTIF('2015'!$E$2:$E$600,$A147)</f>
        <v>5</v>
      </c>
      <c r="M147" s="177">
        <f>COUNTIF('2016'!$E$2:$E$600,$A147)</f>
        <v>11</v>
      </c>
      <c r="N147" s="177">
        <f>COUNTIF('2017'!$E$2:$E$600,$A147)</f>
        <v>16</v>
      </c>
      <c r="O147" s="177">
        <f>COUNTIF('2018'!$E$2:$F$451,$A147)</f>
        <v>19</v>
      </c>
      <c r="Q147" s="177">
        <f t="shared" si="4"/>
        <v>56</v>
      </c>
    </row>
    <row r="148" spans="1:17" ht="15" x14ac:dyDescent="0.2">
      <c r="A148" s="164" t="s">
        <v>2742</v>
      </c>
      <c r="B148" s="177">
        <f>COUNTIF('2005'!$E$2:$E$600,$A148)</f>
        <v>0</v>
      </c>
      <c r="C148" s="177">
        <f>COUNTIF('2006'!$E$2:$E$600,$A148)</f>
        <v>0</v>
      </c>
      <c r="D148" s="177">
        <f>COUNTIF('2007'!$E$2:$E$600,$A148)</f>
        <v>0</v>
      </c>
      <c r="E148" s="177">
        <f>COUNTIF('2008'!$E$2:$E$600,$A148)</f>
        <v>0</v>
      </c>
      <c r="F148" s="177">
        <f>COUNTIF('2009'!$E$2:$E$600,$A148)</f>
        <v>0</v>
      </c>
      <c r="G148" s="177">
        <f>COUNTIF('2010'!$E$2:$E$600,$A148)</f>
        <v>0</v>
      </c>
      <c r="H148" s="177">
        <f>COUNTIF('2011'!$E$2:$E$600,$A148)</f>
        <v>0</v>
      </c>
      <c r="I148" s="177">
        <f>COUNTIF('2012'!$E$2:$E$600,$A148)</f>
        <v>0</v>
      </c>
      <c r="J148" s="177">
        <f>COUNTIF('2013'!$E$2:$E$600,$A148)</f>
        <v>0</v>
      </c>
      <c r="K148" s="177">
        <f>COUNTIF('2014'!$E$2:$E$600,$A148)</f>
        <v>0</v>
      </c>
      <c r="L148" s="177">
        <f>COUNTIF('2015'!$E$2:$E$600,$A148)</f>
        <v>0</v>
      </c>
      <c r="M148" s="177">
        <f>COUNTIF('2016'!$E$2:$E$600,$A148)</f>
        <v>2</v>
      </c>
      <c r="N148" s="177">
        <f>COUNTIF('2017'!$E$2:$E$600,$A148)</f>
        <v>0</v>
      </c>
      <c r="O148" s="177">
        <f>COUNTIF('2018'!$E$2:$F$451,$A148)</f>
        <v>0</v>
      </c>
      <c r="Q148" s="177">
        <f t="shared" si="4"/>
        <v>2</v>
      </c>
    </row>
    <row r="149" spans="1:17" ht="15" x14ac:dyDescent="0.2">
      <c r="A149" s="164" t="s">
        <v>265</v>
      </c>
      <c r="B149" s="177">
        <f>COUNTIF('2005'!$E$2:$E$600,$A149)</f>
        <v>0</v>
      </c>
      <c r="C149" s="177">
        <f>COUNTIF('2006'!$E$2:$E$600,$A149)</f>
        <v>0</v>
      </c>
      <c r="D149" s="177">
        <f>COUNTIF('2007'!$E$2:$E$600,$A149)</f>
        <v>0</v>
      </c>
      <c r="E149" s="177">
        <f>COUNTIF('2008'!$E$2:$E$600,$A149)</f>
        <v>0</v>
      </c>
      <c r="F149" s="177">
        <f>COUNTIF('2009'!$E$2:$E$600,$A149)</f>
        <v>0</v>
      </c>
      <c r="G149" s="177">
        <f>COUNTIF('2010'!$E$2:$E$600,$A149)</f>
        <v>1</v>
      </c>
      <c r="H149" s="177">
        <f>COUNTIF('2011'!$E$2:$E$600,$A149)</f>
        <v>7</v>
      </c>
      <c r="I149" s="177">
        <f>COUNTIF('2012'!$E$2:$E$600,$A149)</f>
        <v>7</v>
      </c>
      <c r="J149" s="177">
        <f>COUNTIF('2013'!$E$2:$E$600,$A149)</f>
        <v>2</v>
      </c>
      <c r="K149" s="177">
        <f>COUNTIF('2014'!$E$2:$E$600,$A149)</f>
        <v>9</v>
      </c>
      <c r="L149" s="177">
        <f>COUNTIF('2015'!$E$2:$E$600,$A149)</f>
        <v>2</v>
      </c>
      <c r="M149" s="177">
        <f>COUNTIF('2016'!$E$2:$E$600,$A149)</f>
        <v>11</v>
      </c>
      <c r="N149" s="177">
        <f>COUNTIF('2017'!$E$2:$E$600,$A149)</f>
        <v>14</v>
      </c>
      <c r="O149" s="177">
        <f>COUNTIF('2018'!$E$2:$F$451,$A149)</f>
        <v>15</v>
      </c>
      <c r="Q149" s="177">
        <f t="shared" si="4"/>
        <v>53</v>
      </c>
    </row>
    <row r="150" spans="1:17" ht="15" x14ac:dyDescent="0.2">
      <c r="A150" s="164" t="s">
        <v>1733</v>
      </c>
      <c r="B150" s="177">
        <f>COUNTIF('2005'!$E$2:$E$600,$A150)</f>
        <v>0</v>
      </c>
      <c r="C150" s="177">
        <f>COUNTIF('2006'!$E$2:$E$600,$A150)</f>
        <v>0</v>
      </c>
      <c r="D150" s="177">
        <f>COUNTIF('2007'!$E$2:$E$600,$A150)</f>
        <v>0</v>
      </c>
      <c r="E150" s="177">
        <f>COUNTIF('2008'!$E$2:$E$600,$A150)</f>
        <v>0</v>
      </c>
      <c r="F150" s="177">
        <f>COUNTIF('2009'!$E$2:$E$600,$A150)</f>
        <v>3</v>
      </c>
      <c r="G150" s="177">
        <f>COUNTIF('2010'!$E$2:$E$600,$A150)</f>
        <v>0</v>
      </c>
      <c r="H150" s="177">
        <f>COUNTIF('2011'!$E$2:$E$600,$A150)</f>
        <v>0</v>
      </c>
      <c r="I150" s="177">
        <f>COUNTIF('2012'!$E$2:$E$600,$A150)</f>
        <v>0</v>
      </c>
      <c r="J150" s="177">
        <f>COUNTIF('2013'!$E$2:$E$600,$A150)</f>
        <v>0</v>
      </c>
      <c r="K150" s="177">
        <f>COUNTIF('2014'!$E$2:$E$600,$A150)</f>
        <v>0</v>
      </c>
      <c r="L150" s="177">
        <f>COUNTIF('2015'!$E$2:$E$600,$A150)</f>
        <v>0</v>
      </c>
      <c r="M150" s="177">
        <f>COUNTIF('2016'!$E$2:$E$600,$A150)</f>
        <v>0</v>
      </c>
      <c r="N150" s="177">
        <f>COUNTIF('2017'!$E$2:$E$600,$A150)</f>
        <v>0</v>
      </c>
      <c r="O150" s="177">
        <f>COUNTIF('2018'!$E$2:$F$451,$A150)</f>
        <v>1</v>
      </c>
      <c r="Q150" s="177">
        <f t="shared" si="4"/>
        <v>3</v>
      </c>
    </row>
    <row r="151" spans="1:17" ht="15" x14ac:dyDescent="0.2">
      <c r="A151" s="164" t="s">
        <v>740</v>
      </c>
      <c r="B151" s="177">
        <f>COUNTIF('2005'!$E$2:$E$600,$A151)</f>
        <v>0</v>
      </c>
      <c r="C151" s="177">
        <f>COUNTIF('2006'!$E$2:$E$600,$A151)</f>
        <v>0</v>
      </c>
      <c r="D151" s="177">
        <f>COUNTIF('2007'!$E$2:$E$600,$A151)</f>
        <v>0</v>
      </c>
      <c r="E151" s="177">
        <f>COUNTIF('2008'!$E$2:$E$600,$A151)</f>
        <v>0</v>
      </c>
      <c r="F151" s="177">
        <f>COUNTIF('2009'!$E$2:$E$600,$A151)</f>
        <v>0</v>
      </c>
      <c r="G151" s="177">
        <f>COUNTIF('2010'!$E$2:$E$600,$A151)</f>
        <v>0</v>
      </c>
      <c r="H151" s="177">
        <f>COUNTIF('2011'!$E$2:$E$600,$A151)</f>
        <v>0</v>
      </c>
      <c r="I151" s="177">
        <f>COUNTIF('2012'!$E$2:$E$600,$A151)</f>
        <v>1</v>
      </c>
      <c r="J151" s="177">
        <f>COUNTIF('2013'!$E$2:$E$600,$A151)</f>
        <v>1</v>
      </c>
      <c r="K151" s="177">
        <f>COUNTIF('2014'!$E$2:$E$600,$A151)</f>
        <v>1</v>
      </c>
      <c r="L151" s="177">
        <f>COUNTIF('2015'!$E$2:$E$600,$A151)</f>
        <v>1</v>
      </c>
      <c r="M151" s="177">
        <f>COUNTIF('2016'!$E$2:$E$600,$A151)</f>
        <v>2</v>
      </c>
      <c r="N151" s="177">
        <f>COUNTIF('2017'!$E$2:$E$600,$A151)</f>
        <v>4</v>
      </c>
      <c r="O151" s="177">
        <f>COUNTIF('2018'!$E$2:$F$451,$A151)</f>
        <v>4</v>
      </c>
      <c r="Q151" s="177">
        <f t="shared" si="4"/>
        <v>10</v>
      </c>
    </row>
    <row r="152" spans="1:17" ht="15" x14ac:dyDescent="0.2">
      <c r="A152" s="164" t="s">
        <v>818</v>
      </c>
      <c r="B152" s="177">
        <f>COUNTIF('2005'!$E$2:$E$600,$A152)</f>
        <v>0</v>
      </c>
      <c r="C152" s="177">
        <f>COUNTIF('2006'!$E$2:$E$600,$A152)</f>
        <v>1</v>
      </c>
      <c r="D152" s="177">
        <f>COUNTIF('2007'!$E$2:$E$600,$A152)</f>
        <v>0</v>
      </c>
      <c r="E152" s="177">
        <f>COUNTIF('2008'!$E$2:$E$600,$A152)</f>
        <v>1</v>
      </c>
      <c r="F152" s="177">
        <f>COUNTIF('2009'!$E$2:$E$600,$A152)</f>
        <v>0</v>
      </c>
      <c r="G152" s="177">
        <f>COUNTIF('2010'!$E$2:$E$600,$A152)</f>
        <v>0</v>
      </c>
      <c r="H152" s="177">
        <f>COUNTIF('2011'!$E$2:$E$600,$A152)</f>
        <v>1</v>
      </c>
      <c r="I152" s="177">
        <f>COUNTIF('2012'!$E$2:$E$600,$A152)</f>
        <v>2</v>
      </c>
      <c r="J152" s="177">
        <f>COUNTIF('2013'!$E$2:$E$600,$A152)</f>
        <v>1</v>
      </c>
      <c r="K152" s="177">
        <f>COUNTIF('2014'!$E$2:$E$600,$A152)</f>
        <v>1</v>
      </c>
      <c r="L152" s="177">
        <f>COUNTIF('2015'!$E$2:$E$600,$A152)</f>
        <v>1</v>
      </c>
      <c r="M152" s="177">
        <f>COUNTIF('2016'!$E$2:$E$600,$A152)</f>
        <v>2</v>
      </c>
      <c r="N152" s="177">
        <f>COUNTIF('2017'!$E$2:$E$600,$A152)</f>
        <v>1</v>
      </c>
      <c r="O152" s="177">
        <f>COUNTIF('2018'!$E$2:$F$451,$A152)</f>
        <v>2</v>
      </c>
      <c r="Q152" s="177">
        <f t="shared" si="4"/>
        <v>11</v>
      </c>
    </row>
    <row r="153" spans="1:17" ht="15" x14ac:dyDescent="0.2">
      <c r="A153" s="164" t="s">
        <v>1729</v>
      </c>
      <c r="B153" s="177">
        <f>COUNTIF('2005'!$E$2:$E$600,$A153)</f>
        <v>0</v>
      </c>
      <c r="C153" s="177">
        <f>COUNTIF('2006'!$E$2:$E$600,$A153)</f>
        <v>0</v>
      </c>
      <c r="D153" s="177">
        <f>COUNTIF('2007'!$E$2:$E$600,$A153)</f>
        <v>0</v>
      </c>
      <c r="E153" s="177">
        <f>COUNTIF('2008'!$E$2:$E$600,$A153)</f>
        <v>1</v>
      </c>
      <c r="F153" s="177">
        <f>COUNTIF('2009'!$E$2:$E$600,$A153)</f>
        <v>1</v>
      </c>
      <c r="G153" s="177">
        <f>COUNTIF('2010'!$E$2:$E$600,$A153)</f>
        <v>0</v>
      </c>
      <c r="H153" s="177">
        <f>COUNTIF('2011'!$E$2:$E$600,$A153)</f>
        <v>0</v>
      </c>
      <c r="I153" s="177">
        <f>COUNTIF('2012'!$E$2:$E$600,$A153)</f>
        <v>0</v>
      </c>
      <c r="J153" s="177">
        <f>COUNTIF('2013'!$E$2:$E$600,$A153)</f>
        <v>0</v>
      </c>
      <c r="K153" s="177">
        <f>COUNTIF('2014'!$E$2:$E$600,$A153)</f>
        <v>0</v>
      </c>
      <c r="L153" s="177">
        <f>COUNTIF('2015'!$E$2:$E$600,$A153)</f>
        <v>0</v>
      </c>
      <c r="M153" s="177">
        <f>COUNTIF('2016'!$E$2:$E$600,$A153)</f>
        <v>0</v>
      </c>
      <c r="N153" s="177">
        <f>COUNTIF('2017'!$E$2:$E$600,$A153)</f>
        <v>0</v>
      </c>
      <c r="O153" s="177">
        <f>COUNTIF('2018'!$E$2:$F$451,$A153)</f>
        <v>0</v>
      </c>
      <c r="Q153" s="177">
        <f t="shared" si="4"/>
        <v>2</v>
      </c>
    </row>
    <row r="154" spans="1:17" ht="15" x14ac:dyDescent="0.2">
      <c r="A154" s="164" t="s">
        <v>1182</v>
      </c>
      <c r="B154" s="177">
        <f>COUNTIF('2005'!$E$2:$E$600,$A154)</f>
        <v>1</v>
      </c>
      <c r="C154" s="177">
        <f>COUNTIF('2006'!$E$2:$E$600,$A154)</f>
        <v>4</v>
      </c>
      <c r="D154" s="177">
        <f>COUNTIF('2007'!$E$2:$E$600,$A154)</f>
        <v>1</v>
      </c>
      <c r="E154" s="177">
        <f>COUNTIF('2008'!$E$2:$E$600,$A154)</f>
        <v>5</v>
      </c>
      <c r="F154" s="177">
        <f>COUNTIF('2009'!$E$2:$E$600,$A154)</f>
        <v>0</v>
      </c>
      <c r="G154" s="177">
        <f>COUNTIF('2010'!$E$2:$E$600,$A154)</f>
        <v>1</v>
      </c>
      <c r="H154" s="177">
        <f>COUNTIF('2011'!$E$2:$E$600,$A154)</f>
        <v>3</v>
      </c>
      <c r="I154" s="177">
        <f>COUNTIF('2012'!$E$2:$E$600,$A154)</f>
        <v>4</v>
      </c>
      <c r="J154" s="177">
        <f>COUNTIF('2013'!$E$2:$E$600,$A154)</f>
        <v>0</v>
      </c>
      <c r="K154" s="177">
        <f>COUNTIF('2014'!$E$2:$E$600,$A154)</f>
        <v>0</v>
      </c>
      <c r="L154" s="177">
        <f>COUNTIF('2015'!$E$2:$E$600,$A154)</f>
        <v>0</v>
      </c>
      <c r="M154" s="177">
        <f>COUNTIF('2016'!$E$2:$E$600,$A154)</f>
        <v>3</v>
      </c>
      <c r="N154" s="177">
        <f>COUNTIF('2017'!$E$2:$E$600,$A154)</f>
        <v>4</v>
      </c>
      <c r="O154" s="177">
        <f>COUNTIF('2018'!$E$2:$F$451,$A154)</f>
        <v>2</v>
      </c>
      <c r="Q154" s="177">
        <f t="shared" si="4"/>
        <v>26</v>
      </c>
    </row>
    <row r="155" spans="1:17" ht="15" x14ac:dyDescent="0.2">
      <c r="A155" s="164" t="s">
        <v>2208</v>
      </c>
      <c r="B155" s="177">
        <f>COUNTIF('2005'!$E$2:$E$600,$A155)</f>
        <v>0</v>
      </c>
      <c r="C155" s="177">
        <f>COUNTIF('2006'!$E$2:$E$600,$A155)</f>
        <v>0</v>
      </c>
      <c r="D155" s="177">
        <f>COUNTIF('2007'!$E$2:$E$600,$A155)</f>
        <v>0</v>
      </c>
      <c r="E155" s="177">
        <f>COUNTIF('2008'!$E$2:$E$600,$A155)</f>
        <v>0</v>
      </c>
      <c r="F155" s="177">
        <f>COUNTIF('2009'!$E$2:$E$600,$A155)</f>
        <v>0</v>
      </c>
      <c r="G155" s="177">
        <f>COUNTIF('2010'!$E$2:$E$600,$A155)</f>
        <v>0</v>
      </c>
      <c r="H155" s="177">
        <f>COUNTIF('2011'!$E$2:$E$600,$A155)</f>
        <v>0</v>
      </c>
      <c r="I155" s="177">
        <f>COUNTIF('2012'!$E$2:$E$600,$A155)</f>
        <v>0</v>
      </c>
      <c r="J155" s="177">
        <f>COUNTIF('2013'!$E$2:$E$600,$A155)</f>
        <v>0</v>
      </c>
      <c r="K155" s="177">
        <f>COUNTIF('2014'!$E$2:$E$600,$A155)</f>
        <v>1</v>
      </c>
      <c r="L155" s="177">
        <f>COUNTIF('2015'!$E$2:$E$600,$A155)</f>
        <v>0</v>
      </c>
      <c r="M155" s="177">
        <f>COUNTIF('2016'!$E$2:$E$600,$A155)</f>
        <v>1</v>
      </c>
      <c r="N155" s="177">
        <f>COUNTIF('2017'!$E$2:$E$600,$A155)</f>
        <v>0</v>
      </c>
      <c r="O155" s="177">
        <f>COUNTIF('2018'!$E$2:$F$451,$A155)</f>
        <v>0</v>
      </c>
      <c r="Q155" s="177">
        <f t="shared" si="4"/>
        <v>2</v>
      </c>
    </row>
    <row r="156" spans="1:17" ht="15" x14ac:dyDescent="0.2">
      <c r="A156" s="164" t="s">
        <v>3698</v>
      </c>
      <c r="B156" s="177">
        <f>COUNTIF('2005'!$E$2:$E$600,$A156)</f>
        <v>0</v>
      </c>
      <c r="C156" s="177">
        <f>COUNTIF('2006'!$E$2:$E$600,$A156)</f>
        <v>0</v>
      </c>
      <c r="D156" s="177">
        <f>COUNTIF('2007'!$E$2:$E$600,$A156)</f>
        <v>0</v>
      </c>
      <c r="E156" s="177">
        <f>COUNTIF('2008'!$E$2:$E$600,$A156)</f>
        <v>0</v>
      </c>
      <c r="F156" s="177">
        <f>COUNTIF('2009'!$E$2:$E$600,$A156)</f>
        <v>0</v>
      </c>
      <c r="G156" s="177">
        <f>COUNTIF('2010'!$E$2:$E$600,$A156)</f>
        <v>0</v>
      </c>
      <c r="H156" s="177">
        <f>COUNTIF('2011'!$E$2:$E$600,$A156)</f>
        <v>0</v>
      </c>
      <c r="I156" s="177">
        <f>COUNTIF('2012'!$E$2:$E$600,$A156)</f>
        <v>0</v>
      </c>
      <c r="J156" s="177">
        <f>COUNTIF('2013'!$E$2:$E$600,$A156)</f>
        <v>0</v>
      </c>
      <c r="K156" s="177">
        <f>COUNTIF('2014'!$E$2:$E$600,$A156)</f>
        <v>0</v>
      </c>
      <c r="L156" s="177">
        <f>COUNTIF('2015'!$E$2:$E$600,$A156)</f>
        <v>0</v>
      </c>
      <c r="M156" s="177">
        <f>COUNTIF('2016'!$E$2:$E$600,$A156)</f>
        <v>0</v>
      </c>
      <c r="N156" s="177">
        <f>COUNTIF('2017'!$E$2:$E$600,$A156)</f>
        <v>0</v>
      </c>
      <c r="O156" s="177">
        <f>COUNTIF('2018'!$E$2:$F$451,$A156)</f>
        <v>0</v>
      </c>
      <c r="Q156" s="177">
        <f t="shared" si="4"/>
        <v>0</v>
      </c>
    </row>
    <row r="157" spans="1:17" ht="15" x14ac:dyDescent="0.2">
      <c r="A157" s="164" t="s">
        <v>664</v>
      </c>
      <c r="B157" s="177">
        <f>COUNTIF('2005'!$E$2:$E$600,$A157)</f>
        <v>0</v>
      </c>
      <c r="C157" s="177">
        <f>COUNTIF('2006'!$E$2:$E$600,$A157)</f>
        <v>0</v>
      </c>
      <c r="D157" s="177">
        <f>COUNTIF('2007'!$E$2:$E$600,$A157)</f>
        <v>0</v>
      </c>
      <c r="E157" s="177">
        <f>COUNTIF('2008'!$E$2:$E$600,$A157)</f>
        <v>0</v>
      </c>
      <c r="F157" s="177">
        <f>COUNTIF('2009'!$E$2:$E$600,$A157)</f>
        <v>0</v>
      </c>
      <c r="G157" s="177">
        <f>COUNTIF('2010'!$E$2:$E$600,$A157)</f>
        <v>0</v>
      </c>
      <c r="H157" s="177">
        <f>COUNTIF('2011'!$E$2:$E$600,$A157)</f>
        <v>1</v>
      </c>
      <c r="I157" s="177">
        <f>COUNTIF('2012'!$E$2:$E$600,$A157)</f>
        <v>2</v>
      </c>
      <c r="J157" s="177">
        <f>COUNTIF('2013'!$E$2:$E$600,$A157)</f>
        <v>0</v>
      </c>
      <c r="K157" s="177">
        <f>COUNTIF('2014'!$E$2:$E$600,$A157)</f>
        <v>0</v>
      </c>
      <c r="L157" s="177">
        <f>COUNTIF('2015'!$E$2:$E$600,$A157)</f>
        <v>3</v>
      </c>
      <c r="M157" s="177">
        <f>COUNTIF('2016'!$E$2:$E$600,$A157)</f>
        <v>1</v>
      </c>
      <c r="N157" s="177">
        <f>COUNTIF('2017'!$E$2:$E$600,$A157)</f>
        <v>0</v>
      </c>
      <c r="O157" s="177">
        <f>COUNTIF('2018'!$E$2:$F$451,$A157)</f>
        <v>1</v>
      </c>
      <c r="Q157" s="177">
        <f t="shared" si="4"/>
        <v>7</v>
      </c>
    </row>
    <row r="158" spans="1:17" ht="15" x14ac:dyDescent="0.2">
      <c r="A158" s="164" t="s">
        <v>569</v>
      </c>
      <c r="B158" s="177">
        <f>COUNTIF('2005'!$E$2:$E$600,$A158)</f>
        <v>0</v>
      </c>
      <c r="C158" s="177">
        <f>COUNTIF('2006'!$E$2:$E$600,$A158)</f>
        <v>0</v>
      </c>
      <c r="D158" s="177">
        <f>COUNTIF('2007'!$E$2:$E$600,$A158)</f>
        <v>0</v>
      </c>
      <c r="E158" s="177">
        <f>COUNTIF('2008'!$E$2:$E$600,$A158)</f>
        <v>0</v>
      </c>
      <c r="F158" s="177">
        <f>COUNTIF('2009'!$E$2:$E$600,$A158)</f>
        <v>0</v>
      </c>
      <c r="G158" s="177">
        <f>COUNTIF('2010'!$E$2:$E$600,$A158)</f>
        <v>0</v>
      </c>
      <c r="H158" s="177">
        <f>COUNTIF('2011'!$E$2:$E$600,$A158)</f>
        <v>2</v>
      </c>
      <c r="I158" s="177">
        <f>COUNTIF('2012'!$E$2:$E$600,$A158)</f>
        <v>0</v>
      </c>
      <c r="J158" s="177">
        <f>COUNTIF('2013'!$E$2:$E$600,$A158)</f>
        <v>2</v>
      </c>
      <c r="K158" s="177">
        <f>COUNTIF('2014'!$E$2:$E$600,$A158)</f>
        <v>1</v>
      </c>
      <c r="L158" s="177">
        <f>COUNTIF('2015'!$E$2:$E$600,$A158)</f>
        <v>0</v>
      </c>
      <c r="M158" s="177">
        <f>COUNTIF('2016'!$E$2:$E$600,$A158)</f>
        <v>1</v>
      </c>
      <c r="N158" s="177">
        <f>COUNTIF('2017'!$E$2:$E$600,$A158)</f>
        <v>1</v>
      </c>
      <c r="O158" s="177">
        <f>COUNTIF('2018'!$E$2:$F$451,$A158)</f>
        <v>0</v>
      </c>
      <c r="Q158" s="177">
        <f t="shared" si="4"/>
        <v>7</v>
      </c>
    </row>
    <row r="159" spans="1:17" ht="15" x14ac:dyDescent="0.2">
      <c r="A159" s="164" t="s">
        <v>2034</v>
      </c>
      <c r="B159" s="177">
        <f>COUNTIF('2005'!$E$2:$E$600,$A159)</f>
        <v>0</v>
      </c>
      <c r="C159" s="177">
        <f>COUNTIF('2006'!$E$2:$E$600,$A159)</f>
        <v>0</v>
      </c>
      <c r="D159" s="177">
        <f>COUNTIF('2007'!$E$2:$E$600,$A159)</f>
        <v>0</v>
      </c>
      <c r="E159" s="177">
        <f>COUNTIF('2008'!$E$2:$E$600,$A159)</f>
        <v>0</v>
      </c>
      <c r="F159" s="177">
        <f>COUNTIF('2009'!$E$2:$E$600,$A159)</f>
        <v>0</v>
      </c>
      <c r="G159" s="177">
        <f>COUNTIF('2010'!$E$2:$E$600,$A159)</f>
        <v>0</v>
      </c>
      <c r="H159" s="177">
        <f>COUNTIF('2011'!$E$2:$E$600,$A159)</f>
        <v>0</v>
      </c>
      <c r="I159" s="177">
        <f>COUNTIF('2012'!$E$2:$E$600,$A159)</f>
        <v>0</v>
      </c>
      <c r="J159" s="177">
        <f>COUNTIF('2013'!$E$2:$E$600,$A159)</f>
        <v>0</v>
      </c>
      <c r="K159" s="177">
        <f>COUNTIF('2014'!$E$2:$E$600,$A159)</f>
        <v>1</v>
      </c>
      <c r="L159" s="177">
        <f>COUNTIF('2015'!$E$2:$E$600,$A159)</f>
        <v>0</v>
      </c>
      <c r="M159" s="177">
        <f>COUNTIF('2016'!$E$2:$E$600,$A159)</f>
        <v>1</v>
      </c>
      <c r="N159" s="177">
        <f>COUNTIF('2017'!$E$2:$E$600,$A159)</f>
        <v>3</v>
      </c>
      <c r="O159" s="177">
        <f>COUNTIF('2018'!$E$2:$F$451,$A159)</f>
        <v>4</v>
      </c>
      <c r="Q159" s="177">
        <f t="shared" si="4"/>
        <v>5</v>
      </c>
    </row>
    <row r="160" spans="1:17" ht="15" x14ac:dyDescent="0.2">
      <c r="A160" s="164" t="s">
        <v>2420</v>
      </c>
      <c r="B160" s="177">
        <f>COUNTIF('2005'!$E$2:$E$600,$A160)</f>
        <v>0</v>
      </c>
      <c r="C160" s="177">
        <f>COUNTIF('2006'!$E$2:$E$600,$A160)</f>
        <v>0</v>
      </c>
      <c r="D160" s="177">
        <f>COUNTIF('2007'!$E$2:$E$600,$A160)</f>
        <v>0</v>
      </c>
      <c r="E160" s="177">
        <f>COUNTIF('2008'!$E$2:$E$600,$A160)</f>
        <v>0</v>
      </c>
      <c r="F160" s="177">
        <f>COUNTIF('2009'!$E$2:$E$600,$A160)</f>
        <v>0</v>
      </c>
      <c r="G160" s="177">
        <f>COUNTIF('2010'!$E$2:$E$600,$A160)</f>
        <v>0</v>
      </c>
      <c r="H160" s="177">
        <f>COUNTIF('2011'!$E$2:$E$600,$A160)</f>
        <v>0</v>
      </c>
      <c r="I160" s="177">
        <f>COUNTIF('2012'!$E$2:$E$600,$A160)</f>
        <v>0</v>
      </c>
      <c r="J160" s="177">
        <f>COUNTIF('2013'!$E$2:$E$600,$A160)</f>
        <v>0</v>
      </c>
      <c r="K160" s="177">
        <f>COUNTIF('2014'!$E$2:$E$600,$A160)</f>
        <v>0</v>
      </c>
      <c r="L160" s="177">
        <f>COUNTIF('2015'!$E$2:$E$600,$A160)</f>
        <v>1</v>
      </c>
      <c r="M160" s="177">
        <f>COUNTIF('2016'!$E$2:$E$600,$A160)</f>
        <v>3</v>
      </c>
      <c r="N160" s="177">
        <f>COUNTIF('2017'!$E$2:$E$600,$A160)</f>
        <v>10</v>
      </c>
      <c r="O160" s="177">
        <f>COUNTIF('2018'!$E$2:$F$451,$A160)</f>
        <v>5</v>
      </c>
      <c r="Q160" s="177">
        <f t="shared" si="4"/>
        <v>14</v>
      </c>
    </row>
    <row r="161" spans="1:17" ht="15" x14ac:dyDescent="0.2">
      <c r="A161" s="164" t="s">
        <v>3145</v>
      </c>
      <c r="B161" s="177">
        <f>COUNTIF('2005'!$E$2:$E$600,$A161)</f>
        <v>0</v>
      </c>
      <c r="C161" s="177">
        <f>COUNTIF('2006'!$E$2:$E$600,$A161)</f>
        <v>0</v>
      </c>
      <c r="D161" s="177">
        <f>COUNTIF('2007'!$E$2:$E$600,$A161)</f>
        <v>0</v>
      </c>
      <c r="E161" s="177">
        <f>COUNTIF('2008'!$E$2:$E$600,$A161)</f>
        <v>0</v>
      </c>
      <c r="F161" s="177">
        <f>COUNTIF('2009'!$E$2:$E$600,$A161)</f>
        <v>0</v>
      </c>
      <c r="G161" s="177">
        <f>COUNTIF('2010'!$E$2:$E$600,$A161)</f>
        <v>0</v>
      </c>
      <c r="H161" s="177">
        <f>COUNTIF('2011'!$E$2:$E$600,$A161)</f>
        <v>0</v>
      </c>
      <c r="I161" s="177">
        <f>COUNTIF('2012'!$E$2:$E$600,$A161)</f>
        <v>0</v>
      </c>
      <c r="J161" s="177">
        <f>COUNTIF('2013'!$E$2:$E$600,$A161)</f>
        <v>0</v>
      </c>
      <c r="K161" s="177">
        <f>COUNTIF('2014'!$E$2:$E$600,$A161)</f>
        <v>0</v>
      </c>
      <c r="L161" s="177">
        <f>COUNTIF('2015'!$E$2:$E$600,$A161)</f>
        <v>0</v>
      </c>
      <c r="M161" s="177">
        <f>COUNTIF('2016'!$E$2:$E$600,$A161)</f>
        <v>0</v>
      </c>
      <c r="N161" s="177">
        <f>COUNTIF('2017'!$E$2:$E$600,$A161)</f>
        <v>1</v>
      </c>
      <c r="O161" s="177">
        <f>COUNTIF('2018'!$E$2:$F$451,$A161)</f>
        <v>0</v>
      </c>
      <c r="Q161" s="177">
        <f t="shared" si="4"/>
        <v>1</v>
      </c>
    </row>
    <row r="162" spans="1:17" ht="15" x14ac:dyDescent="0.2">
      <c r="A162" s="164" t="s">
        <v>720</v>
      </c>
      <c r="B162" s="177">
        <f>COUNTIF('2005'!$E$2:$E$600,$A162)</f>
        <v>0</v>
      </c>
      <c r="C162" s="177">
        <f>COUNTIF('2006'!$E$2:$E$600,$A162)</f>
        <v>0</v>
      </c>
      <c r="D162" s="177">
        <f>COUNTIF('2007'!$E$2:$E$600,$A162)</f>
        <v>0</v>
      </c>
      <c r="E162" s="177">
        <f>COUNTIF('2008'!$E$2:$E$600,$A162)</f>
        <v>0</v>
      </c>
      <c r="F162" s="177">
        <f>COUNTIF('2009'!$E$2:$E$600,$A162)</f>
        <v>0</v>
      </c>
      <c r="G162" s="177">
        <f>COUNTIF('2010'!$E$2:$E$600,$A162)</f>
        <v>0</v>
      </c>
      <c r="H162" s="177">
        <f>COUNTIF('2011'!$E$2:$E$600,$A162)</f>
        <v>1</v>
      </c>
      <c r="I162" s="177">
        <f>COUNTIF('2012'!$E$2:$E$600,$A162)</f>
        <v>4</v>
      </c>
      <c r="J162" s="177">
        <f>COUNTIF('2013'!$E$2:$E$600,$A162)</f>
        <v>2</v>
      </c>
      <c r="K162" s="177">
        <f>COUNTIF('2014'!$E$2:$E$600,$A162)</f>
        <v>5</v>
      </c>
      <c r="L162" s="177">
        <f>COUNTIF('2015'!$E$2:$E$600,$A162)</f>
        <v>8</v>
      </c>
      <c r="M162" s="177">
        <f>COUNTIF('2016'!$E$2:$E$600,$A162)</f>
        <v>0</v>
      </c>
      <c r="N162" s="177">
        <f>COUNTIF('2017'!$E$2:$E$600,$A162)</f>
        <v>16</v>
      </c>
      <c r="O162" s="177">
        <f>COUNTIF('2018'!$E$2:$F$451,$A162)</f>
        <v>14</v>
      </c>
      <c r="Q162" s="177">
        <f t="shared" si="4"/>
        <v>36</v>
      </c>
    </row>
    <row r="163" spans="1:17" ht="15" x14ac:dyDescent="0.2">
      <c r="A163" s="164" t="s">
        <v>2359</v>
      </c>
      <c r="B163" s="177">
        <f>COUNTIF('2005'!$E$2:$E$600,$A163)</f>
        <v>0</v>
      </c>
      <c r="C163" s="177">
        <f>COUNTIF('2006'!$E$2:$E$600,$A163)</f>
        <v>0</v>
      </c>
      <c r="D163" s="177">
        <f>COUNTIF('2007'!$E$2:$E$600,$A163)</f>
        <v>0</v>
      </c>
      <c r="E163" s="177">
        <f>COUNTIF('2008'!$E$2:$E$600,$A163)</f>
        <v>0</v>
      </c>
      <c r="F163" s="177">
        <f>COUNTIF('2009'!$E$2:$E$600,$A163)</f>
        <v>0</v>
      </c>
      <c r="G163" s="177">
        <f>COUNTIF('2010'!$E$2:$E$600,$A163)</f>
        <v>0</v>
      </c>
      <c r="H163" s="177">
        <f>COUNTIF('2011'!$E$2:$E$600,$A163)</f>
        <v>0</v>
      </c>
      <c r="I163" s="177">
        <f>COUNTIF('2012'!$E$2:$E$600,$A163)</f>
        <v>0</v>
      </c>
      <c r="J163" s="177">
        <f>COUNTIF('2013'!$E$2:$E$600,$A163)</f>
        <v>0</v>
      </c>
      <c r="K163" s="177">
        <f>COUNTIF('2014'!$E$2:$E$600,$A163)</f>
        <v>0</v>
      </c>
      <c r="L163" s="177">
        <f>COUNTIF('2015'!$E$2:$E$600,$A163)</f>
        <v>1</v>
      </c>
      <c r="M163" s="177">
        <f>COUNTIF('2016'!$E$2:$E$600,$A163)</f>
        <v>0</v>
      </c>
      <c r="N163" s="177">
        <f>COUNTIF('2017'!$E$2:$E$600,$A163)</f>
        <v>0</v>
      </c>
      <c r="O163" s="177">
        <f>COUNTIF('2018'!$E$2:$F$451,$A163)</f>
        <v>0</v>
      </c>
      <c r="Q163" s="177">
        <f t="shared" si="4"/>
        <v>1</v>
      </c>
    </row>
    <row r="164" spans="1:17" ht="15" x14ac:dyDescent="0.2">
      <c r="A164" s="164" t="s">
        <v>785</v>
      </c>
      <c r="B164" s="177">
        <f>COUNTIF('2005'!$E$2:$E$600,$A164)</f>
        <v>0</v>
      </c>
      <c r="C164" s="177">
        <f>COUNTIF('2006'!$E$2:$E$600,$A164)</f>
        <v>0</v>
      </c>
      <c r="D164" s="177">
        <f>COUNTIF('2007'!$E$2:$E$600,$A164)</f>
        <v>0</v>
      </c>
      <c r="E164" s="177">
        <f>COUNTIF('2008'!$E$2:$E$600,$A164)</f>
        <v>0</v>
      </c>
      <c r="F164" s="177">
        <f>COUNTIF('2009'!$E$2:$E$600,$A164)</f>
        <v>0</v>
      </c>
      <c r="G164" s="177">
        <f>COUNTIF('2010'!$E$2:$E$600,$A164)</f>
        <v>0</v>
      </c>
      <c r="H164" s="177">
        <f>COUNTIF('2011'!$E$2:$E$600,$A164)</f>
        <v>0</v>
      </c>
      <c r="I164" s="177">
        <f>COUNTIF('2012'!$E$2:$E$600,$A164)</f>
        <v>1</v>
      </c>
      <c r="J164" s="177">
        <f>COUNTIF('2013'!$E$2:$E$600,$A164)</f>
        <v>0</v>
      </c>
      <c r="K164" s="177">
        <f>COUNTIF('2014'!$E$2:$E$600,$A164)</f>
        <v>0</v>
      </c>
      <c r="L164" s="177">
        <f>COUNTIF('2015'!$E$2:$E$600,$A164)</f>
        <v>0</v>
      </c>
      <c r="M164" s="177">
        <f>COUNTIF('2016'!$E$2:$E$600,$A164)</f>
        <v>0</v>
      </c>
      <c r="N164" s="177">
        <f>COUNTIF('2017'!$E$2:$E$600,$A164)</f>
        <v>0</v>
      </c>
      <c r="O164" s="177">
        <f>COUNTIF('2018'!$E$2:$F$451,$A164)</f>
        <v>0</v>
      </c>
      <c r="Q164" s="177">
        <f t="shared" si="4"/>
        <v>1</v>
      </c>
    </row>
    <row r="165" spans="1:17" ht="15" x14ac:dyDescent="0.2">
      <c r="A165" s="164" t="s">
        <v>2036</v>
      </c>
      <c r="B165" s="177">
        <f>COUNTIF('2005'!$E$2:$E$600,$A165)</f>
        <v>0</v>
      </c>
      <c r="C165" s="177">
        <f>COUNTIF('2006'!$E$2:$E$600,$A165)</f>
        <v>0</v>
      </c>
      <c r="D165" s="177">
        <f>COUNTIF('2007'!$E$2:$E$600,$A165)</f>
        <v>0</v>
      </c>
      <c r="E165" s="177">
        <f>COUNTIF('2008'!$E$2:$E$600,$A165)</f>
        <v>0</v>
      </c>
      <c r="F165" s="177">
        <f>COUNTIF('2009'!$E$2:$E$600,$A165)</f>
        <v>0</v>
      </c>
      <c r="G165" s="177">
        <f>COUNTIF('2010'!$E$2:$E$600,$A165)</f>
        <v>0</v>
      </c>
      <c r="H165" s="177">
        <f>COUNTIF('2011'!$E$2:$E$600,$A165)</f>
        <v>0</v>
      </c>
      <c r="I165" s="177">
        <f>COUNTIF('2012'!$E$2:$E$600,$A165)</f>
        <v>0</v>
      </c>
      <c r="J165" s="177">
        <f>COUNTIF('2013'!$E$2:$E$600,$A165)</f>
        <v>0</v>
      </c>
      <c r="K165" s="177">
        <f>COUNTIF('2014'!$E$2:$E$600,$A165)</f>
        <v>1</v>
      </c>
      <c r="L165" s="177">
        <f>COUNTIF('2015'!$E$2:$E$600,$A165)</f>
        <v>1</v>
      </c>
      <c r="M165" s="177">
        <f>COUNTIF('2016'!$E$2:$E$600,$A165)</f>
        <v>1</v>
      </c>
      <c r="N165" s="177">
        <f>COUNTIF('2017'!$E$2:$E$600,$A165)</f>
        <v>0</v>
      </c>
      <c r="O165" s="177">
        <f>COUNTIF('2018'!$E$2:$F$451,$A165)</f>
        <v>1</v>
      </c>
      <c r="Q165" s="177">
        <f t="shared" si="4"/>
        <v>3</v>
      </c>
    </row>
    <row r="166" spans="1:17" ht="15" x14ac:dyDescent="0.2">
      <c r="A166" s="164" t="s">
        <v>2581</v>
      </c>
      <c r="B166" s="177">
        <f>COUNTIF('2005'!$E$2:$E$600,$A166)</f>
        <v>0</v>
      </c>
      <c r="C166" s="177">
        <f>COUNTIF('2006'!$E$2:$E$600,$A166)</f>
        <v>0</v>
      </c>
      <c r="D166" s="177">
        <f>COUNTIF('2007'!$E$2:$E$600,$A166)</f>
        <v>0</v>
      </c>
      <c r="E166" s="177">
        <f>COUNTIF('2008'!$E$2:$E$600,$A166)</f>
        <v>0</v>
      </c>
      <c r="F166" s="177">
        <f>COUNTIF('2009'!$E$2:$E$600,$A166)</f>
        <v>0</v>
      </c>
      <c r="G166" s="177">
        <f>COUNTIF('2010'!$E$2:$E$600,$A166)</f>
        <v>0</v>
      </c>
      <c r="H166" s="177">
        <f>COUNTIF('2011'!$E$2:$E$600,$A166)</f>
        <v>0</v>
      </c>
      <c r="I166" s="177">
        <f>COUNTIF('2012'!$E$2:$E$600,$A166)</f>
        <v>0</v>
      </c>
      <c r="J166" s="177">
        <f>COUNTIF('2013'!$E$2:$E$600,$A166)</f>
        <v>0</v>
      </c>
      <c r="K166" s="177">
        <f>COUNTIF('2014'!$E$2:$E$600,$A166)</f>
        <v>0</v>
      </c>
      <c r="L166" s="177">
        <f>COUNTIF('2015'!$E$2:$E$600,$A166)</f>
        <v>0</v>
      </c>
      <c r="M166" s="177">
        <f>COUNTIF('2016'!$E$2:$E$600,$A166)</f>
        <v>1</v>
      </c>
      <c r="N166" s="177">
        <f>COUNTIF('2017'!$E$2:$E$600,$A166)</f>
        <v>0</v>
      </c>
      <c r="O166" s="177">
        <f>COUNTIF('2018'!$E$2:$F$451,$A166)</f>
        <v>0</v>
      </c>
      <c r="Q166" s="177">
        <f t="shared" si="4"/>
        <v>1</v>
      </c>
    </row>
    <row r="167" spans="1:17" ht="15" x14ac:dyDescent="0.2">
      <c r="A167" s="164" t="s">
        <v>879</v>
      </c>
      <c r="B167" s="177">
        <f>COUNTIF('2005'!$E$2:$E$600,$A167)</f>
        <v>1</v>
      </c>
      <c r="C167" s="177">
        <f>COUNTIF('2006'!$E$2:$E$600,$A167)</f>
        <v>0</v>
      </c>
      <c r="D167" s="177">
        <f>COUNTIF('2007'!$E$2:$E$600,$A167)</f>
        <v>2</v>
      </c>
      <c r="E167" s="177">
        <f>COUNTIF('2008'!$E$2:$E$600,$A167)</f>
        <v>0</v>
      </c>
      <c r="F167" s="177">
        <f>COUNTIF('2009'!$E$2:$E$600,$A167)</f>
        <v>0</v>
      </c>
      <c r="G167" s="177">
        <f>COUNTIF('2010'!$E$2:$E$600,$A167)</f>
        <v>0</v>
      </c>
      <c r="H167" s="177">
        <f>COUNTIF('2011'!$E$2:$E$600,$A167)</f>
        <v>0</v>
      </c>
      <c r="I167" s="177">
        <f>COUNTIF('2012'!$E$2:$E$600,$A167)</f>
        <v>0</v>
      </c>
      <c r="J167" s="177">
        <f>COUNTIF('2013'!$E$2:$E$600,$A167)</f>
        <v>0</v>
      </c>
      <c r="K167" s="177">
        <f>COUNTIF('2014'!$E$2:$E$600,$A167)</f>
        <v>0</v>
      </c>
      <c r="L167" s="177">
        <f>COUNTIF('2015'!$E$2:$E$600,$A167)</f>
        <v>0</v>
      </c>
      <c r="M167" s="177">
        <f>COUNTIF('2016'!$E$2:$E$600,$A167)</f>
        <v>0</v>
      </c>
      <c r="N167" s="177">
        <f>COUNTIF('2017'!$E$2:$E$600,$A167)</f>
        <v>0</v>
      </c>
      <c r="O167" s="177">
        <f>COUNTIF('2018'!$E$2:$F$451,$A167)</f>
        <v>0</v>
      </c>
      <c r="Q167" s="177">
        <f t="shared" si="4"/>
        <v>3</v>
      </c>
    </row>
    <row r="168" spans="1:17" ht="15" x14ac:dyDescent="0.2">
      <c r="A168" s="164" t="s">
        <v>1212</v>
      </c>
      <c r="B168" s="177">
        <f>COUNTIF('2005'!$E$2:$E$600,$A168)</f>
        <v>0</v>
      </c>
      <c r="C168" s="177">
        <f>COUNTIF('2006'!$E$2:$E$600,$A168)</f>
        <v>0</v>
      </c>
      <c r="D168" s="177">
        <f>COUNTIF('2007'!$E$2:$E$600,$A168)</f>
        <v>1</v>
      </c>
      <c r="E168" s="177">
        <f>COUNTIF('2008'!$E$2:$E$600,$A168)</f>
        <v>0</v>
      </c>
      <c r="F168" s="177">
        <f>COUNTIF('2009'!$E$2:$E$600,$A168)</f>
        <v>0</v>
      </c>
      <c r="G168" s="177">
        <f>COUNTIF('2010'!$E$2:$E$600,$A168)</f>
        <v>0</v>
      </c>
      <c r="H168" s="177">
        <f>COUNTIF('2011'!$E$2:$E$600,$A168)</f>
        <v>0</v>
      </c>
      <c r="I168" s="177">
        <f>COUNTIF('2012'!$E$2:$E$600,$A168)</f>
        <v>0</v>
      </c>
      <c r="J168" s="177">
        <f>COUNTIF('2013'!$E$2:$E$600,$A168)</f>
        <v>0</v>
      </c>
      <c r="K168" s="177">
        <f>COUNTIF('2014'!$E$2:$E$600,$A168)</f>
        <v>0</v>
      </c>
      <c r="L168" s="177">
        <f>COUNTIF('2015'!$E$2:$E$600,$A168)</f>
        <v>0</v>
      </c>
      <c r="M168" s="177">
        <f>COUNTIF('2016'!$E$2:$E$600,$A168)</f>
        <v>0</v>
      </c>
      <c r="N168" s="177">
        <f>COUNTIF('2017'!$E$2:$E$600,$A168)</f>
        <v>0</v>
      </c>
      <c r="O168" s="177">
        <f>COUNTIF('2018'!$E$2:$F$451,$A168)</f>
        <v>0</v>
      </c>
      <c r="Q168" s="177">
        <f t="shared" si="4"/>
        <v>1</v>
      </c>
    </row>
    <row r="169" spans="1:17" ht="15" x14ac:dyDescent="0.2">
      <c r="A169" s="164" t="s">
        <v>831</v>
      </c>
      <c r="B169" s="177">
        <f>COUNTIF('2005'!$E$2:$E$600,$A169)</f>
        <v>0</v>
      </c>
      <c r="C169" s="177">
        <f>COUNTIF('2006'!$E$2:$E$600,$A169)</f>
        <v>3</v>
      </c>
      <c r="D169" s="177">
        <f>COUNTIF('2007'!$E$2:$E$600,$A169)</f>
        <v>2</v>
      </c>
      <c r="E169" s="177">
        <f>COUNTIF('2008'!$E$2:$E$600,$A169)</f>
        <v>6</v>
      </c>
      <c r="F169" s="177">
        <f>COUNTIF('2009'!$E$2:$E$600,$A169)</f>
        <v>0</v>
      </c>
      <c r="G169" s="177">
        <f>COUNTIF('2010'!$E$2:$E$600,$A169)</f>
        <v>0</v>
      </c>
      <c r="H169" s="177">
        <f>COUNTIF('2011'!$E$2:$E$600,$A169)</f>
        <v>6</v>
      </c>
      <c r="I169" s="177">
        <f>COUNTIF('2012'!$E$2:$E$600,$A169)</f>
        <v>4</v>
      </c>
      <c r="J169" s="177">
        <f>COUNTIF('2013'!$E$2:$E$600,$A169)</f>
        <v>5</v>
      </c>
      <c r="K169" s="177">
        <f>COUNTIF('2014'!$E$2:$E$600,$A169)</f>
        <v>3</v>
      </c>
      <c r="L169" s="177">
        <f>COUNTIF('2015'!$E$2:$E$600,$A169)</f>
        <v>1</v>
      </c>
      <c r="M169" s="177">
        <f>COUNTIF('2016'!$E$2:$E$600,$A169)</f>
        <v>7</v>
      </c>
      <c r="N169" s="177">
        <f>COUNTIF('2017'!$E$2:$E$600,$A169)</f>
        <v>12</v>
      </c>
      <c r="O169" s="177">
        <f>COUNTIF('2018'!$E$2:$F$451,$A169)</f>
        <v>0</v>
      </c>
      <c r="Q169" s="177">
        <f t="shared" ref="Q169:Q205" si="5">SUM(B169:N169)</f>
        <v>49</v>
      </c>
    </row>
    <row r="170" spans="1:17" ht="15" x14ac:dyDescent="0.2">
      <c r="A170" s="164" t="s">
        <v>2868</v>
      </c>
      <c r="B170" s="177">
        <f>COUNTIF('2005'!$E$2:$E$600,$A170)</f>
        <v>0</v>
      </c>
      <c r="C170" s="177">
        <f>COUNTIF('2006'!$E$2:$E$600,$A170)</f>
        <v>0</v>
      </c>
      <c r="D170" s="177">
        <f>COUNTIF('2007'!$E$2:$E$600,$A170)</f>
        <v>0</v>
      </c>
      <c r="E170" s="177">
        <f>COUNTIF('2008'!$E$2:$E$600,$A170)</f>
        <v>0</v>
      </c>
      <c r="F170" s="177">
        <f>COUNTIF('2009'!$E$2:$E$600,$A170)</f>
        <v>0</v>
      </c>
      <c r="G170" s="177">
        <f>COUNTIF('2010'!$E$2:$E$600,$A170)</f>
        <v>0</v>
      </c>
      <c r="H170" s="177">
        <f>COUNTIF('2011'!$E$2:$E$600,$A170)</f>
        <v>0</v>
      </c>
      <c r="I170" s="177">
        <f>COUNTIF('2012'!$E$2:$E$600,$A170)</f>
        <v>0</v>
      </c>
      <c r="J170" s="177">
        <f>COUNTIF('2013'!$E$2:$E$600,$A170)</f>
        <v>0</v>
      </c>
      <c r="K170" s="177">
        <f>COUNTIF('2014'!$E$2:$E$600,$A170)</f>
        <v>0</v>
      </c>
      <c r="L170" s="177">
        <f>COUNTIF('2015'!$E$2:$E$600,$A170)</f>
        <v>0</v>
      </c>
      <c r="M170" s="177">
        <f>COUNTIF('2016'!$E$2:$E$600,$A170)</f>
        <v>0</v>
      </c>
      <c r="N170" s="177">
        <f>COUNTIF('2017'!$E$2:$E$600,$A170)</f>
        <v>4</v>
      </c>
      <c r="O170" s="177">
        <f>COUNTIF('2018'!$E$2:$F$451,$A170)</f>
        <v>0</v>
      </c>
      <c r="Q170" s="177">
        <f t="shared" si="5"/>
        <v>4</v>
      </c>
    </row>
    <row r="171" spans="1:17" ht="15" x14ac:dyDescent="0.2">
      <c r="A171" s="164" t="s">
        <v>1731</v>
      </c>
      <c r="B171" s="177">
        <f>COUNTIF('2005'!$E$2:$E$600,$A171)</f>
        <v>0</v>
      </c>
      <c r="C171" s="177">
        <f>COUNTIF('2006'!$E$2:$E$600,$A171)</f>
        <v>0</v>
      </c>
      <c r="D171" s="177">
        <f>COUNTIF('2007'!$E$2:$E$600,$A171)</f>
        <v>0</v>
      </c>
      <c r="E171" s="177">
        <f>COUNTIF('2008'!$E$2:$E$600,$A171)</f>
        <v>2</v>
      </c>
      <c r="F171" s="177">
        <f>COUNTIF('2009'!$E$2:$E$600,$A171)</f>
        <v>0</v>
      </c>
      <c r="G171" s="177">
        <f>COUNTIF('2010'!$E$2:$E$600,$A171)</f>
        <v>0</v>
      </c>
      <c r="H171" s="177">
        <f>COUNTIF('2011'!$E$2:$E$600,$A171)</f>
        <v>1</v>
      </c>
      <c r="I171" s="177">
        <f>COUNTIF('2012'!$E$2:$E$600,$A171)</f>
        <v>1</v>
      </c>
      <c r="J171" s="177">
        <f>COUNTIF('2013'!$E$2:$E$600,$A171)</f>
        <v>0</v>
      </c>
      <c r="K171" s="177">
        <f>COUNTIF('2014'!$E$2:$E$600,$A171)</f>
        <v>0</v>
      </c>
      <c r="L171" s="177">
        <f>COUNTIF('2015'!$E$2:$E$600,$A171)</f>
        <v>0</v>
      </c>
      <c r="M171" s="177">
        <f>COUNTIF('2016'!$E$2:$E$600,$A171)</f>
        <v>0</v>
      </c>
      <c r="N171" s="177">
        <f>COUNTIF('2017'!$E$2:$E$600,$A171)</f>
        <v>4</v>
      </c>
      <c r="O171" s="177">
        <f>COUNTIF('2018'!$E$2:$F$451,$A171)</f>
        <v>0</v>
      </c>
      <c r="Q171" s="177">
        <f t="shared" si="5"/>
        <v>8</v>
      </c>
    </row>
    <row r="172" spans="1:17" ht="15" x14ac:dyDescent="0.2">
      <c r="A172" s="164" t="s">
        <v>1719</v>
      </c>
      <c r="B172" s="177">
        <f>COUNTIF('2005'!$E$2:$E$600,$A172)</f>
        <v>0</v>
      </c>
      <c r="C172" s="177">
        <f>COUNTIF('2006'!$E$2:$E$600,$A172)</f>
        <v>0</v>
      </c>
      <c r="D172" s="177">
        <f>COUNTIF('2007'!$E$2:$E$600,$A172)</f>
        <v>0</v>
      </c>
      <c r="E172" s="177">
        <f>COUNTIF('2008'!$E$2:$E$600,$A172)</f>
        <v>1</v>
      </c>
      <c r="F172" s="177">
        <f>COUNTIF('2009'!$E$2:$E$600,$A172)</f>
        <v>0</v>
      </c>
      <c r="G172" s="177">
        <f>COUNTIF('2010'!$E$2:$E$600,$A172)</f>
        <v>0</v>
      </c>
      <c r="H172" s="177">
        <f>COUNTIF('2011'!$E$2:$E$600,$A172)</f>
        <v>0</v>
      </c>
      <c r="I172" s="177">
        <f>COUNTIF('2012'!$E$2:$E$600,$A172)</f>
        <v>0</v>
      </c>
      <c r="J172" s="177">
        <f>COUNTIF('2013'!$E$2:$E$600,$A172)</f>
        <v>0</v>
      </c>
      <c r="K172" s="177">
        <f>COUNTIF('2014'!$E$2:$E$600,$A172)</f>
        <v>0</v>
      </c>
      <c r="L172" s="177">
        <f>COUNTIF('2015'!$E$2:$E$600,$A172)</f>
        <v>0</v>
      </c>
      <c r="M172" s="177">
        <f>COUNTIF('2016'!$E$2:$E$600,$A172)</f>
        <v>0</v>
      </c>
      <c r="N172" s="177">
        <f>COUNTIF('2017'!$E$2:$E$600,$A172)</f>
        <v>0</v>
      </c>
      <c r="O172" s="177">
        <f>COUNTIF('2018'!$E$2:$F$451,$A172)</f>
        <v>0</v>
      </c>
      <c r="Q172" s="177">
        <f t="shared" si="5"/>
        <v>1</v>
      </c>
    </row>
    <row r="173" spans="1:17" ht="15" x14ac:dyDescent="0.2">
      <c r="A173" s="164" t="s">
        <v>2663</v>
      </c>
      <c r="B173" s="177">
        <f>COUNTIF('2005'!$E$2:$E$600,$A173)</f>
        <v>0</v>
      </c>
      <c r="C173" s="177">
        <f>COUNTIF('2006'!$E$2:$E$600,$A173)</f>
        <v>0</v>
      </c>
      <c r="D173" s="177">
        <f>COUNTIF('2007'!$E$2:$E$600,$A173)</f>
        <v>0</v>
      </c>
      <c r="E173" s="177">
        <f>COUNTIF('2008'!$E$2:$E$600,$A173)</f>
        <v>0</v>
      </c>
      <c r="F173" s="177">
        <f>COUNTIF('2009'!$E$2:$E$600,$A173)</f>
        <v>0</v>
      </c>
      <c r="G173" s="177">
        <f>COUNTIF('2010'!$E$2:$E$600,$A173)</f>
        <v>0</v>
      </c>
      <c r="H173" s="177">
        <f>COUNTIF('2011'!$E$2:$E$600,$A173)</f>
        <v>0</v>
      </c>
      <c r="I173" s="177">
        <f>COUNTIF('2012'!$E$2:$E$600,$A173)</f>
        <v>0</v>
      </c>
      <c r="J173" s="177">
        <f>COUNTIF('2013'!$E$2:$E$600,$A173)</f>
        <v>0</v>
      </c>
      <c r="K173" s="177">
        <f>COUNTIF('2014'!$E$2:$E$600,$A173)</f>
        <v>0</v>
      </c>
      <c r="L173" s="177">
        <f>COUNTIF('2015'!$E$2:$E$600,$A173)</f>
        <v>0</v>
      </c>
      <c r="M173" s="177">
        <f>COUNTIF('2016'!$E$2:$E$600,$A173)</f>
        <v>1</v>
      </c>
      <c r="N173" s="177">
        <f>COUNTIF('2017'!$E$2:$E$600,$A173)</f>
        <v>0</v>
      </c>
      <c r="O173" s="177">
        <f>COUNTIF('2018'!$E$2:$F$451,$A173)</f>
        <v>0</v>
      </c>
      <c r="Q173" s="177">
        <f t="shared" si="5"/>
        <v>1</v>
      </c>
    </row>
    <row r="174" spans="1:17" ht="15" x14ac:dyDescent="0.2">
      <c r="A174" s="164" t="s">
        <v>2643</v>
      </c>
      <c r="B174" s="177">
        <f>COUNTIF('2005'!$E$2:$E$600,$A174)</f>
        <v>0</v>
      </c>
      <c r="C174" s="177">
        <f>COUNTIF('2006'!$E$2:$E$600,$A174)</f>
        <v>0</v>
      </c>
      <c r="D174" s="177">
        <f>COUNTIF('2007'!$E$2:$E$600,$A174)</f>
        <v>0</v>
      </c>
      <c r="E174" s="177">
        <f>COUNTIF('2008'!$E$2:$E$600,$A174)</f>
        <v>0</v>
      </c>
      <c r="F174" s="177">
        <f>COUNTIF('2009'!$E$2:$E$600,$A174)</f>
        <v>0</v>
      </c>
      <c r="G174" s="177">
        <f>COUNTIF('2010'!$E$2:$E$600,$A174)</f>
        <v>0</v>
      </c>
      <c r="H174" s="177">
        <f>COUNTIF('2011'!$E$2:$E$600,$A174)</f>
        <v>0</v>
      </c>
      <c r="I174" s="177">
        <f>COUNTIF('2012'!$E$2:$E$600,$A174)</f>
        <v>0</v>
      </c>
      <c r="J174" s="177">
        <f>COUNTIF('2013'!$E$2:$E$600,$A174)</f>
        <v>0</v>
      </c>
      <c r="K174" s="177">
        <f>COUNTIF('2014'!$E$2:$E$600,$A174)</f>
        <v>0</v>
      </c>
      <c r="L174" s="177">
        <f>COUNTIF('2015'!$E$2:$E$600,$A174)</f>
        <v>0</v>
      </c>
      <c r="M174" s="177">
        <f>COUNTIF('2016'!$E$2:$E$600,$A174)</f>
        <v>2</v>
      </c>
      <c r="N174" s="177">
        <f>COUNTIF('2017'!$E$2:$E$600,$A174)</f>
        <v>7</v>
      </c>
      <c r="O174" s="177">
        <f>COUNTIF('2018'!$E$2:$F$451,$A174)</f>
        <v>0</v>
      </c>
      <c r="Q174" s="177">
        <f t="shared" si="5"/>
        <v>9</v>
      </c>
    </row>
    <row r="175" spans="1:17" ht="15" x14ac:dyDescent="0.2">
      <c r="A175" s="164" t="s">
        <v>2893</v>
      </c>
      <c r="B175" s="177">
        <f>COUNTIF('2005'!$E$2:$E$600,$A175)</f>
        <v>0</v>
      </c>
      <c r="C175" s="177">
        <f>COUNTIF('2006'!$E$2:$E$600,$A175)</f>
        <v>0</v>
      </c>
      <c r="D175" s="177">
        <f>COUNTIF('2007'!$E$2:$E$600,$A175)</f>
        <v>0</v>
      </c>
      <c r="E175" s="177">
        <f>COUNTIF('2008'!$E$2:$E$600,$A175)</f>
        <v>0</v>
      </c>
      <c r="F175" s="177">
        <f>COUNTIF('2009'!$E$2:$E$600,$A175)</f>
        <v>0</v>
      </c>
      <c r="G175" s="177">
        <f>COUNTIF('2010'!$E$2:$E$600,$A175)</f>
        <v>0</v>
      </c>
      <c r="H175" s="177">
        <f>COUNTIF('2011'!$E$2:$E$600,$A175)</f>
        <v>0</v>
      </c>
      <c r="I175" s="177">
        <f>COUNTIF('2012'!$E$2:$E$600,$A175)</f>
        <v>0</v>
      </c>
      <c r="J175" s="177">
        <f>COUNTIF('2013'!$E$2:$E$600,$A175)</f>
        <v>0</v>
      </c>
      <c r="K175" s="177">
        <f>COUNTIF('2014'!$E$2:$E$600,$A175)</f>
        <v>0</v>
      </c>
      <c r="L175" s="177">
        <f>COUNTIF('2015'!$E$2:$E$600,$A175)</f>
        <v>0</v>
      </c>
      <c r="M175" s="177">
        <f>COUNTIF('2016'!$E$2:$E$600,$A175)</f>
        <v>0</v>
      </c>
      <c r="N175" s="177">
        <f>COUNTIF('2017'!$E$2:$E$600,$A175)</f>
        <v>1</v>
      </c>
      <c r="O175" s="177">
        <f>COUNTIF('2018'!$E$2:$F$451,$A175)</f>
        <v>0</v>
      </c>
      <c r="Q175" s="177">
        <f t="shared" si="5"/>
        <v>1</v>
      </c>
    </row>
    <row r="176" spans="1:17" ht="15" x14ac:dyDescent="0.2">
      <c r="A176" s="164" t="s">
        <v>1959</v>
      </c>
      <c r="B176" s="177">
        <f>COUNTIF('2005'!$E$2:$E$600,$A176)</f>
        <v>0</v>
      </c>
      <c r="C176" s="177">
        <f>COUNTIF('2006'!$E$2:$E$600,$A176)</f>
        <v>0</v>
      </c>
      <c r="D176" s="177">
        <f>COUNTIF('2007'!$E$2:$E$600,$A176)</f>
        <v>0</v>
      </c>
      <c r="E176" s="177">
        <f>COUNTIF('2008'!$E$2:$E$600,$A176)</f>
        <v>0</v>
      </c>
      <c r="F176" s="177">
        <f>COUNTIF('2009'!$E$2:$E$600,$A176)</f>
        <v>0</v>
      </c>
      <c r="G176" s="177">
        <f>COUNTIF('2010'!$E$2:$E$600,$A176)</f>
        <v>0</v>
      </c>
      <c r="H176" s="177">
        <f>COUNTIF('2011'!$E$2:$E$600,$A176)</f>
        <v>0</v>
      </c>
      <c r="I176" s="177">
        <f>COUNTIF('2012'!$E$2:$E$600,$A176)</f>
        <v>0</v>
      </c>
      <c r="J176" s="177">
        <f>COUNTIF('2013'!$E$2:$E$600,$A176)</f>
        <v>0</v>
      </c>
      <c r="K176" s="177">
        <f>COUNTIF('2014'!$E$2:$E$600,$A176)</f>
        <v>0</v>
      </c>
      <c r="L176" s="177">
        <f>COUNTIF('2015'!$E$2:$E$600,$A176)</f>
        <v>0</v>
      </c>
      <c r="M176" s="177">
        <f>COUNTIF('2016'!$E$2:$E$600,$A176)</f>
        <v>5</v>
      </c>
      <c r="N176" s="177">
        <f>COUNTIF('2017'!$E$2:$E$600,$A176)</f>
        <v>1</v>
      </c>
      <c r="O176" s="177">
        <f>COUNTIF('2018'!$E$2:$F$451,$A176)</f>
        <v>0</v>
      </c>
      <c r="Q176" s="177">
        <f t="shared" si="5"/>
        <v>6</v>
      </c>
    </row>
    <row r="177" spans="1:17" ht="15" x14ac:dyDescent="0.2">
      <c r="A177" s="164" t="s">
        <v>827</v>
      </c>
      <c r="B177" s="177">
        <f>COUNTIF('2005'!$E$2:$E$600,$A177)</f>
        <v>3</v>
      </c>
      <c r="C177" s="177">
        <f>COUNTIF('2006'!$E$2:$E$600,$A177)</f>
        <v>3</v>
      </c>
      <c r="D177" s="177">
        <f>COUNTIF('2007'!$E$2:$E$600,$A177)</f>
        <v>3</v>
      </c>
      <c r="E177" s="177">
        <f>COUNTIF('2008'!$E$2:$E$600,$A177)</f>
        <v>2</v>
      </c>
      <c r="F177" s="177">
        <f>COUNTIF('2009'!$E$2:$E$600,$A177)</f>
        <v>1</v>
      </c>
      <c r="G177" s="177">
        <f>COUNTIF('2010'!$E$2:$E$600,$A177)</f>
        <v>0</v>
      </c>
      <c r="H177" s="177">
        <f>COUNTIF('2011'!$E$2:$E$600,$A177)</f>
        <v>2</v>
      </c>
      <c r="I177" s="177">
        <f>COUNTIF('2012'!$E$2:$E$600,$A177)</f>
        <v>1</v>
      </c>
      <c r="J177" s="177">
        <f>COUNTIF('2013'!$E$2:$E$600,$A177)</f>
        <v>0</v>
      </c>
      <c r="K177" s="177">
        <f>COUNTIF('2014'!$E$2:$E$600,$A177)</f>
        <v>2</v>
      </c>
      <c r="L177" s="177">
        <f>COUNTIF('2015'!$E$2:$E$600,$A177)</f>
        <v>2</v>
      </c>
      <c r="M177" s="177">
        <f>COUNTIF('2016'!$E$2:$E$600,$A177)</f>
        <v>2</v>
      </c>
      <c r="N177" s="177">
        <f>COUNTIF('2017'!$E$2:$E$600,$A177)</f>
        <v>0</v>
      </c>
      <c r="O177" s="177">
        <f>COUNTIF('2018'!$E$2:$F$451,$A177)</f>
        <v>3</v>
      </c>
      <c r="Q177" s="177">
        <f t="shared" si="5"/>
        <v>21</v>
      </c>
    </row>
    <row r="178" spans="1:17" ht="15" x14ac:dyDescent="0.2">
      <c r="A178" s="164" t="s">
        <v>805</v>
      </c>
      <c r="B178" s="177">
        <f>COUNTIF('2005'!$E$2:$E$600,$A178)</f>
        <v>1</v>
      </c>
      <c r="C178" s="177">
        <f>COUNTIF('2006'!$E$2:$E$600,$A178)</f>
        <v>4</v>
      </c>
      <c r="D178" s="177">
        <f>COUNTIF('2007'!$E$2:$E$600,$A178)</f>
        <v>13</v>
      </c>
      <c r="E178" s="177">
        <f>COUNTIF('2008'!$E$2:$E$600,$A178)</f>
        <v>4</v>
      </c>
      <c r="F178" s="177">
        <f>COUNTIF('2009'!$E$2:$E$600,$A178)</f>
        <v>0</v>
      </c>
      <c r="G178" s="177">
        <f>COUNTIF('2010'!$E$2:$E$600,$A178)</f>
        <v>0</v>
      </c>
      <c r="H178" s="177">
        <f>COUNTIF('2011'!$E$2:$E$600,$A178)</f>
        <v>2</v>
      </c>
      <c r="I178" s="177">
        <f>COUNTIF('2012'!$E$2:$E$600,$A178)</f>
        <v>0</v>
      </c>
      <c r="J178" s="177">
        <f>COUNTIF('2013'!$E$2:$E$600,$A178)</f>
        <v>0</v>
      </c>
      <c r="K178" s="177">
        <f>COUNTIF('2014'!$E$2:$E$600,$A178)</f>
        <v>1</v>
      </c>
      <c r="L178" s="177">
        <f>COUNTIF('2015'!$E$2:$E$600,$A178)</f>
        <v>2</v>
      </c>
      <c r="M178" s="177">
        <f>COUNTIF('2016'!$E$2:$E$600,$A178)</f>
        <v>3</v>
      </c>
      <c r="N178" s="177">
        <f>COUNTIF('2017'!$E$2:$E$600,$A178)</f>
        <v>0</v>
      </c>
      <c r="O178" s="177">
        <f>COUNTIF('2018'!$E$2:$F$451,$A178)</f>
        <v>0</v>
      </c>
      <c r="Q178" s="177">
        <f t="shared" si="5"/>
        <v>30</v>
      </c>
    </row>
    <row r="179" spans="1:17" ht="15" x14ac:dyDescent="0.2">
      <c r="A179" s="164" t="s">
        <v>2857</v>
      </c>
      <c r="B179" s="177">
        <f>COUNTIF('2005'!$E$2:$E$600,$A179)</f>
        <v>0</v>
      </c>
      <c r="C179" s="177">
        <f>COUNTIF('2006'!$E$2:$E$600,$A179)</f>
        <v>0</v>
      </c>
      <c r="D179" s="177">
        <f>COUNTIF('2007'!$E$2:$E$600,$A179)</f>
        <v>0</v>
      </c>
      <c r="E179" s="177">
        <f>COUNTIF('2008'!$E$2:$E$600,$A179)</f>
        <v>0</v>
      </c>
      <c r="F179" s="177">
        <f>COUNTIF('2009'!$E$2:$E$600,$A179)</f>
        <v>0</v>
      </c>
      <c r="G179" s="177">
        <f>COUNTIF('2010'!$E$2:$E$600,$A179)</f>
        <v>0</v>
      </c>
      <c r="H179" s="177">
        <f>COUNTIF('2011'!$E$2:$E$600,$A179)</f>
        <v>0</v>
      </c>
      <c r="I179" s="177">
        <f>COUNTIF('2012'!$E$2:$E$600,$A179)</f>
        <v>0</v>
      </c>
      <c r="J179" s="177">
        <f>COUNTIF('2013'!$E$2:$E$600,$A179)</f>
        <v>0</v>
      </c>
      <c r="K179" s="177">
        <f>COUNTIF('2014'!$E$2:$E$600,$A179)</f>
        <v>0</v>
      </c>
      <c r="L179" s="177">
        <f>COUNTIF('2015'!$E$2:$E$600,$A179)</f>
        <v>0</v>
      </c>
      <c r="M179" s="177">
        <f>COUNTIF('2016'!$E$2:$E$600,$A179)</f>
        <v>0</v>
      </c>
      <c r="N179" s="177">
        <f>COUNTIF('2017'!$E$2:$E$600,$A179)</f>
        <v>7</v>
      </c>
      <c r="O179" s="177">
        <f>COUNTIF('2018'!$E$2:$F$451,$A179)</f>
        <v>0</v>
      </c>
      <c r="Q179" s="177">
        <f t="shared" si="5"/>
        <v>7</v>
      </c>
    </row>
    <row r="180" spans="1:17" ht="15" x14ac:dyDescent="0.2">
      <c r="A180" s="164" t="s">
        <v>2580</v>
      </c>
      <c r="B180" s="177">
        <f>COUNTIF('2005'!$E$2:$E$600,$A180)</f>
        <v>0</v>
      </c>
      <c r="C180" s="177">
        <f>COUNTIF('2006'!$E$2:$E$600,$A180)</f>
        <v>0</v>
      </c>
      <c r="D180" s="177">
        <f>COUNTIF('2007'!$E$2:$E$600,$A180)</f>
        <v>0</v>
      </c>
      <c r="E180" s="177">
        <f>COUNTIF('2008'!$E$2:$E$600,$A180)</f>
        <v>0</v>
      </c>
      <c r="F180" s="177">
        <f>COUNTIF('2009'!$E$2:$E$600,$A180)</f>
        <v>0</v>
      </c>
      <c r="G180" s="177">
        <f>COUNTIF('2010'!$E$2:$E$600,$A180)</f>
        <v>0</v>
      </c>
      <c r="H180" s="177">
        <f>COUNTIF('2011'!$E$2:$E$600,$A180)</f>
        <v>0</v>
      </c>
      <c r="I180" s="177">
        <f>COUNTIF('2012'!$E$2:$E$600,$A180)</f>
        <v>0</v>
      </c>
      <c r="J180" s="177">
        <f>COUNTIF('2013'!$E$2:$E$600,$A180)</f>
        <v>0</v>
      </c>
      <c r="K180" s="177">
        <f>COUNTIF('2014'!$E$2:$E$600,$A180)</f>
        <v>0</v>
      </c>
      <c r="L180" s="177">
        <f>COUNTIF('2015'!$E$2:$E$600,$A180)</f>
        <v>0</v>
      </c>
      <c r="M180" s="177">
        <f>COUNTIF('2016'!$E$2:$E$600,$A180)</f>
        <v>4</v>
      </c>
      <c r="N180" s="177">
        <f>COUNTIF('2017'!$E$2:$E$600,$A180)</f>
        <v>0</v>
      </c>
      <c r="O180" s="177">
        <f>COUNTIF('2018'!$E$2:$F$451,$A180)</f>
        <v>3</v>
      </c>
      <c r="Q180" s="177">
        <f t="shared" si="5"/>
        <v>4</v>
      </c>
    </row>
    <row r="181" spans="1:17" ht="15" x14ac:dyDescent="0.2">
      <c r="A181" s="164" t="s">
        <v>2862</v>
      </c>
      <c r="B181" s="177">
        <f>COUNTIF('2005'!$E$2:$E$600,$A181)</f>
        <v>0</v>
      </c>
      <c r="C181" s="177">
        <f>COUNTIF('2006'!$E$2:$E$600,$A181)</f>
        <v>0</v>
      </c>
      <c r="D181" s="177">
        <f>COUNTIF('2007'!$E$2:$E$600,$A181)</f>
        <v>0</v>
      </c>
      <c r="E181" s="177">
        <f>COUNTIF('2008'!$E$2:$E$600,$A181)</f>
        <v>0</v>
      </c>
      <c r="F181" s="177">
        <f>COUNTIF('2009'!$E$2:$E$600,$A181)</f>
        <v>0</v>
      </c>
      <c r="G181" s="177">
        <f>COUNTIF('2010'!$E$2:$E$600,$A181)</f>
        <v>0</v>
      </c>
      <c r="H181" s="177">
        <f>COUNTIF('2011'!$E$2:$E$600,$A181)</f>
        <v>0</v>
      </c>
      <c r="I181" s="177">
        <f>COUNTIF('2012'!$E$2:$E$600,$A181)</f>
        <v>0</v>
      </c>
      <c r="J181" s="177">
        <f>COUNTIF('2013'!$E$2:$E$600,$A181)</f>
        <v>0</v>
      </c>
      <c r="K181" s="177">
        <f>COUNTIF('2014'!$E$2:$E$600,$A181)</f>
        <v>0</v>
      </c>
      <c r="L181" s="177">
        <f>COUNTIF('2015'!$E$2:$E$600,$A181)</f>
        <v>0</v>
      </c>
      <c r="M181" s="177">
        <f>COUNTIF('2016'!$E$2:$E$600,$A181)</f>
        <v>0</v>
      </c>
      <c r="N181" s="177">
        <f>COUNTIF('2017'!$E$2:$E$600,$A181)</f>
        <v>3</v>
      </c>
      <c r="O181" s="177">
        <f>COUNTIF('2018'!$E$2:$F$451,$A181)</f>
        <v>0</v>
      </c>
      <c r="Q181" s="177">
        <f t="shared" si="5"/>
        <v>3</v>
      </c>
    </row>
    <row r="182" spans="1:17" ht="15" x14ac:dyDescent="0.2">
      <c r="A182" s="164" t="s">
        <v>3245</v>
      </c>
      <c r="B182" s="177">
        <f>COUNTIF('2005'!$E$2:$E$600,$A182)</f>
        <v>0</v>
      </c>
      <c r="C182" s="177">
        <f>COUNTIF('2006'!$E$2:$E$600,$A182)</f>
        <v>0</v>
      </c>
      <c r="D182" s="177">
        <f>COUNTIF('2007'!$E$2:$E$600,$A182)</f>
        <v>0</v>
      </c>
      <c r="E182" s="177">
        <f>COUNTIF('2008'!$E$2:$E$600,$A182)</f>
        <v>0</v>
      </c>
      <c r="F182" s="177">
        <f>COUNTIF('2009'!$E$2:$E$600,$A182)</f>
        <v>0</v>
      </c>
      <c r="G182" s="177">
        <f>COUNTIF('2010'!$E$2:$E$600,$A182)</f>
        <v>0</v>
      </c>
      <c r="H182" s="177">
        <f>COUNTIF('2011'!$E$2:$E$600,$A182)</f>
        <v>0</v>
      </c>
      <c r="I182" s="177">
        <f>COUNTIF('2012'!$E$2:$E$600,$A182)</f>
        <v>0</v>
      </c>
      <c r="J182" s="177">
        <f>COUNTIF('2013'!$E$2:$E$600,$A182)</f>
        <v>0</v>
      </c>
      <c r="K182" s="177">
        <f>COUNTIF('2014'!$E$2:$E$600,$A182)</f>
        <v>0</v>
      </c>
      <c r="L182" s="177">
        <f>COUNTIF('2015'!$E$2:$E$600,$A182)</f>
        <v>0</v>
      </c>
      <c r="M182" s="177">
        <f>COUNTIF('2016'!$E$2:$E$600,$A182)</f>
        <v>0</v>
      </c>
      <c r="N182" s="177">
        <f>COUNTIF('2017'!$E$2:$E$600,$A182)</f>
        <v>3</v>
      </c>
      <c r="O182" s="177">
        <f>COUNTIF('2018'!$E$2:$F$451,$A182)</f>
        <v>4</v>
      </c>
      <c r="Q182" s="177">
        <f t="shared" si="5"/>
        <v>3</v>
      </c>
    </row>
    <row r="183" spans="1:17" ht="15" x14ac:dyDescent="0.2">
      <c r="A183" s="164" t="s">
        <v>178</v>
      </c>
      <c r="B183" s="177">
        <f>COUNTIF('2005'!$E$2:$E$600,$A183)</f>
        <v>0</v>
      </c>
      <c r="C183" s="177">
        <f>COUNTIF('2006'!$E$2:$E$600,$A183)</f>
        <v>1</v>
      </c>
      <c r="D183" s="177">
        <f>COUNTIF('2007'!$E$2:$E$600,$A183)</f>
        <v>6</v>
      </c>
      <c r="E183" s="177">
        <f>COUNTIF('2008'!$E$2:$E$600,$A183)</f>
        <v>1</v>
      </c>
      <c r="F183" s="177">
        <f>COUNTIF('2009'!$E$2:$E$600,$A183)</f>
        <v>0</v>
      </c>
      <c r="G183" s="177">
        <f>COUNTIF('2010'!$E$2:$E$600,$A183)</f>
        <v>0</v>
      </c>
      <c r="H183" s="177">
        <f>COUNTIF('2011'!$E$2:$E$600,$A183)</f>
        <v>0</v>
      </c>
      <c r="I183" s="177">
        <f>COUNTIF('2012'!$E$2:$E$600,$A183)</f>
        <v>2</v>
      </c>
      <c r="J183" s="177">
        <f>COUNTIF('2013'!$E$2:$E$600,$A183)</f>
        <v>0</v>
      </c>
      <c r="K183" s="177">
        <f>COUNTIF('2014'!$E$2:$E$600,$A183)</f>
        <v>1</v>
      </c>
      <c r="L183" s="177">
        <f>COUNTIF('2015'!$E$2:$E$600,$A183)</f>
        <v>0</v>
      </c>
      <c r="M183" s="177">
        <f>COUNTIF('2016'!$E$2:$E$600,$A183)</f>
        <v>1</v>
      </c>
      <c r="N183" s="177">
        <f>COUNTIF('2017'!$E$2:$E$600,$A183)</f>
        <v>7</v>
      </c>
      <c r="O183" s="177">
        <f>COUNTIF('2018'!$E$2:$F$451,$A183)</f>
        <v>0</v>
      </c>
      <c r="Q183" s="177">
        <f t="shared" si="5"/>
        <v>19</v>
      </c>
    </row>
    <row r="184" spans="1:17" ht="15" x14ac:dyDescent="0.2">
      <c r="A184" s="164" t="s">
        <v>2054</v>
      </c>
      <c r="B184" s="177">
        <f>COUNTIF('2005'!$E$2:$E$600,$A184)</f>
        <v>0</v>
      </c>
      <c r="C184" s="177">
        <f>COUNTIF('2006'!$E$2:$E$600,$A184)</f>
        <v>0</v>
      </c>
      <c r="D184" s="177">
        <f>COUNTIF('2007'!$E$2:$E$600,$A184)</f>
        <v>0</v>
      </c>
      <c r="E184" s="177">
        <f>COUNTIF('2008'!$E$2:$E$600,$A184)</f>
        <v>0</v>
      </c>
      <c r="F184" s="177">
        <f>COUNTIF('2009'!$E$2:$E$600,$A184)</f>
        <v>0</v>
      </c>
      <c r="G184" s="177">
        <f>COUNTIF('2010'!$E$2:$E$600,$A184)</f>
        <v>0</v>
      </c>
      <c r="H184" s="177">
        <f>COUNTIF('2011'!$E$2:$E$600,$A184)</f>
        <v>0</v>
      </c>
      <c r="I184" s="177">
        <f>COUNTIF('2012'!$E$2:$E$600,$A184)</f>
        <v>0</v>
      </c>
      <c r="J184" s="177">
        <f>COUNTIF('2013'!$E$2:$E$600,$A184)</f>
        <v>0</v>
      </c>
      <c r="K184" s="177">
        <f>COUNTIF('2014'!$E$2:$E$600,$A184)</f>
        <v>0</v>
      </c>
      <c r="L184" s="177">
        <f>COUNTIF('2015'!$E$2:$E$600,$A184)</f>
        <v>0</v>
      </c>
      <c r="M184" s="177">
        <f>COUNTIF('2016'!$E$2:$E$600,$A184)</f>
        <v>0</v>
      </c>
      <c r="N184" s="177">
        <f>COUNTIF('2017'!$E$2:$E$600,$A184)</f>
        <v>1</v>
      </c>
      <c r="O184" s="177">
        <f>COUNTIF('2018'!$E$2:$F$451,$A184)</f>
        <v>0</v>
      </c>
      <c r="Q184" s="177">
        <f t="shared" si="5"/>
        <v>1</v>
      </c>
    </row>
    <row r="185" spans="1:17" ht="15" x14ac:dyDescent="0.2">
      <c r="A185" s="164" t="s">
        <v>1722</v>
      </c>
      <c r="B185" s="177">
        <f>COUNTIF('2005'!$E$2:$E$600,$A185)</f>
        <v>10</v>
      </c>
      <c r="C185" s="177">
        <f>COUNTIF('2006'!$E$2:$E$600,$A185)</f>
        <v>6</v>
      </c>
      <c r="D185" s="177">
        <f>COUNTIF('2007'!$E$2:$E$600,$A185)</f>
        <v>7</v>
      </c>
      <c r="E185" s="177">
        <f>COUNTIF('2008'!$E$2:$E$600,$A185)</f>
        <v>15</v>
      </c>
      <c r="F185" s="177">
        <f>COUNTIF('2009'!$E$2:$E$600,$A185)</f>
        <v>0</v>
      </c>
      <c r="G185" s="177">
        <f>COUNTIF('2010'!$E$2:$E$600,$A185)</f>
        <v>0</v>
      </c>
      <c r="H185" s="177">
        <f>COUNTIF('2011'!$E$2:$E$600,$A185)</f>
        <v>7</v>
      </c>
      <c r="I185" s="177">
        <f>COUNTIF('2012'!$E$2:$E$600,$A185)</f>
        <v>3</v>
      </c>
      <c r="J185" s="177">
        <f>COUNTIF('2013'!$E$2:$E$600,$A185)</f>
        <v>7</v>
      </c>
      <c r="K185" s="177">
        <f>COUNTIF('2014'!$E$2:$E$600,$A185)</f>
        <v>6</v>
      </c>
      <c r="L185" s="177">
        <f>COUNTIF('2015'!$E$2:$E$600,$A185)</f>
        <v>6</v>
      </c>
      <c r="M185" s="177">
        <f>COUNTIF('2016'!$E$2:$E$600,$A185)</f>
        <v>5</v>
      </c>
      <c r="N185" s="177">
        <f>COUNTIF('2017'!$E$2:$E$600,$A185)</f>
        <v>0</v>
      </c>
      <c r="O185" s="177">
        <f>COUNTIF('2018'!$E$2:$F$451,$A185)</f>
        <v>3</v>
      </c>
      <c r="Q185" s="177">
        <f t="shared" si="5"/>
        <v>72</v>
      </c>
    </row>
    <row r="186" spans="1:17" ht="15" x14ac:dyDescent="0.2">
      <c r="A186" s="164" t="s">
        <v>2336</v>
      </c>
      <c r="B186" s="177">
        <f>COUNTIF('2005'!$E$2:$E$600,$A186)</f>
        <v>0</v>
      </c>
      <c r="C186" s="177">
        <f>COUNTIF('2006'!$E$2:$E$600,$A186)</f>
        <v>0</v>
      </c>
      <c r="D186" s="177">
        <f>COUNTIF('2007'!$E$2:$E$600,$A186)</f>
        <v>0</v>
      </c>
      <c r="E186" s="177">
        <f>COUNTIF('2008'!$E$2:$E$600,$A186)</f>
        <v>0</v>
      </c>
      <c r="F186" s="177">
        <f>COUNTIF('2009'!$E$2:$E$600,$A186)</f>
        <v>0</v>
      </c>
      <c r="G186" s="177">
        <f>COUNTIF('2010'!$E$2:$E$600,$A186)</f>
        <v>0</v>
      </c>
      <c r="H186" s="177">
        <f>COUNTIF('2011'!$E$2:$E$600,$A186)</f>
        <v>0</v>
      </c>
      <c r="I186" s="177">
        <f>COUNTIF('2012'!$E$2:$E$600,$A186)</f>
        <v>0</v>
      </c>
      <c r="J186" s="177">
        <f>COUNTIF('2013'!$E$2:$E$600,$A186)</f>
        <v>0</v>
      </c>
      <c r="K186" s="177">
        <f>COUNTIF('2014'!$E$2:$E$600,$A186)</f>
        <v>0</v>
      </c>
      <c r="L186" s="177">
        <f>COUNTIF('2015'!$E$2:$E$600,$A186)</f>
        <v>1</v>
      </c>
      <c r="M186" s="177">
        <f>COUNTIF('2016'!$E$2:$E$600,$A186)</f>
        <v>0</v>
      </c>
      <c r="N186" s="177">
        <f>COUNTIF('2017'!$E$2:$E$600,$A186)</f>
        <v>1</v>
      </c>
      <c r="O186" s="177">
        <f>COUNTIF('2018'!$E$2:$F$451,$A186)</f>
        <v>0</v>
      </c>
      <c r="Q186" s="177">
        <f t="shared" si="5"/>
        <v>2</v>
      </c>
    </row>
    <row r="187" spans="1:17" ht="15" x14ac:dyDescent="0.2">
      <c r="A187" s="164" t="s">
        <v>2418</v>
      </c>
      <c r="B187" s="177">
        <f>COUNTIF('2005'!$E$2:$E$600,$A187)</f>
        <v>0</v>
      </c>
      <c r="C187" s="177">
        <f>COUNTIF('2006'!$E$2:$E$600,$A187)</f>
        <v>0</v>
      </c>
      <c r="D187" s="177">
        <f>COUNTIF('2007'!$E$2:$E$600,$A187)</f>
        <v>0</v>
      </c>
      <c r="E187" s="177">
        <f>COUNTIF('2008'!$E$2:$E$600,$A187)</f>
        <v>0</v>
      </c>
      <c r="F187" s="177">
        <f>COUNTIF('2009'!$E$2:$E$600,$A187)</f>
        <v>0</v>
      </c>
      <c r="G187" s="177">
        <f>COUNTIF('2010'!$E$2:$E$600,$A187)</f>
        <v>0</v>
      </c>
      <c r="H187" s="177">
        <f>COUNTIF('2011'!$E$2:$E$600,$A187)</f>
        <v>0</v>
      </c>
      <c r="I187" s="177">
        <f>COUNTIF('2012'!$E$2:$E$600,$A187)</f>
        <v>0</v>
      </c>
      <c r="J187" s="177">
        <f>COUNTIF('2013'!$E$2:$E$600,$A187)</f>
        <v>0</v>
      </c>
      <c r="K187" s="177">
        <f>COUNTIF('2014'!$E$2:$E$600,$A187)</f>
        <v>0</v>
      </c>
      <c r="L187" s="177">
        <f>COUNTIF('2015'!$E$2:$E$600,$A187)</f>
        <v>1</v>
      </c>
      <c r="M187" s="177">
        <f>COUNTIF('2016'!$E$2:$E$600,$A187)</f>
        <v>0</v>
      </c>
      <c r="N187" s="177">
        <f>COUNTIF('2017'!$E$2:$E$600,$A187)</f>
        <v>0</v>
      </c>
      <c r="O187" s="177">
        <f>COUNTIF('2018'!$E$2:$F$451,$A187)</f>
        <v>0</v>
      </c>
      <c r="Q187" s="177">
        <f t="shared" si="5"/>
        <v>1</v>
      </c>
    </row>
    <row r="188" spans="1:17" ht="15" x14ac:dyDescent="0.2">
      <c r="A188" s="164" t="s">
        <v>1724</v>
      </c>
      <c r="B188" s="177">
        <f>COUNTIF('2005'!$E$2:$E$600,$A188)</f>
        <v>0</v>
      </c>
      <c r="C188" s="177">
        <f>COUNTIF('2006'!$E$2:$E$600,$A188)</f>
        <v>0</v>
      </c>
      <c r="D188" s="177">
        <f>COUNTIF('2007'!$E$2:$E$600,$A188)</f>
        <v>0</v>
      </c>
      <c r="E188" s="177">
        <f>COUNTIF('2008'!$E$2:$E$600,$A188)</f>
        <v>1</v>
      </c>
      <c r="F188" s="177">
        <f>COUNTIF('2009'!$E$2:$E$600,$A188)</f>
        <v>0</v>
      </c>
      <c r="G188" s="177">
        <f>COUNTIF('2010'!$E$2:$E$600,$A188)</f>
        <v>0</v>
      </c>
      <c r="H188" s="177">
        <f>COUNTIF('2011'!$E$2:$E$600,$A188)</f>
        <v>0</v>
      </c>
      <c r="I188" s="177">
        <f>COUNTIF('2012'!$E$2:$E$600,$A188)</f>
        <v>0</v>
      </c>
      <c r="J188" s="177">
        <f>COUNTIF('2013'!$E$2:$E$600,$A188)</f>
        <v>0</v>
      </c>
      <c r="K188" s="177">
        <f>COUNTIF('2014'!$E$2:$E$600,$A188)</f>
        <v>0</v>
      </c>
      <c r="L188" s="177">
        <f>COUNTIF('2015'!$E$2:$E$600,$A188)</f>
        <v>0</v>
      </c>
      <c r="M188" s="177">
        <f>COUNTIF('2016'!$E$2:$E$600,$A188)</f>
        <v>0</v>
      </c>
      <c r="N188" s="177">
        <f>COUNTIF('2017'!$E$2:$E$600,$A188)</f>
        <v>0</v>
      </c>
      <c r="O188" s="177">
        <f>COUNTIF('2018'!$E$2:$F$451,$A188)</f>
        <v>0</v>
      </c>
      <c r="Q188" s="177">
        <f t="shared" si="5"/>
        <v>1</v>
      </c>
    </row>
    <row r="189" spans="1:17" ht="15" x14ac:dyDescent="0.2">
      <c r="A189" s="164" t="s">
        <v>283</v>
      </c>
      <c r="B189" s="177">
        <f>COUNTIF('2005'!$E$2:$E$600,$A189)</f>
        <v>0</v>
      </c>
      <c r="C189" s="177">
        <f>COUNTIF('2006'!$E$2:$E$600,$A189)</f>
        <v>0</v>
      </c>
      <c r="D189" s="177">
        <f>COUNTIF('2007'!$E$2:$E$600,$A189)</f>
        <v>0</v>
      </c>
      <c r="E189" s="177">
        <f>COUNTIF('2008'!$E$2:$E$600,$A189)</f>
        <v>0</v>
      </c>
      <c r="F189" s="177">
        <f>COUNTIF('2009'!$E$2:$E$600,$A189)</f>
        <v>0</v>
      </c>
      <c r="G189" s="177">
        <f>COUNTIF('2010'!$E$2:$E$600,$A189)</f>
        <v>0</v>
      </c>
      <c r="H189" s="177">
        <f>COUNTIF('2011'!$E$2:$E$600,$A189)</f>
        <v>0</v>
      </c>
      <c r="I189" s="177">
        <f>COUNTIF('2012'!$E$2:$E$600,$A189)</f>
        <v>0</v>
      </c>
      <c r="J189" s="177">
        <f>COUNTIF('2013'!$E$2:$E$600,$A189)</f>
        <v>1</v>
      </c>
      <c r="K189" s="177">
        <f>COUNTIF('2014'!$E$2:$E$600,$A189)</f>
        <v>0</v>
      </c>
      <c r="L189" s="177">
        <f>COUNTIF('2015'!$E$2:$E$600,$A189)</f>
        <v>0</v>
      </c>
      <c r="M189" s="177">
        <f>COUNTIF('2016'!$E$2:$E$600,$A189)</f>
        <v>0</v>
      </c>
      <c r="N189" s="177">
        <f>COUNTIF('2017'!$E$2:$E$600,$A189)</f>
        <v>0</v>
      </c>
      <c r="O189" s="177">
        <f>COUNTIF('2018'!$E$2:$F$451,$A189)</f>
        <v>0</v>
      </c>
      <c r="Q189" s="177">
        <f t="shared" si="5"/>
        <v>1</v>
      </c>
    </row>
    <row r="190" spans="1:17" ht="15" x14ac:dyDescent="0.2">
      <c r="A190" s="164" t="s">
        <v>3697</v>
      </c>
      <c r="B190" s="177">
        <f>COUNTIF('2005'!$E$2:$E$600,$A190)</f>
        <v>0</v>
      </c>
      <c r="C190" s="177">
        <f>COUNTIF('2006'!$E$2:$E$600,$A190)</f>
        <v>0</v>
      </c>
      <c r="D190" s="177">
        <f>COUNTIF('2007'!$E$2:$E$600,$A190)</f>
        <v>0</v>
      </c>
      <c r="E190" s="177">
        <f>COUNTIF('2008'!$E$2:$E$600,$A190)</f>
        <v>0</v>
      </c>
      <c r="F190" s="177">
        <f>COUNTIF('2009'!$E$2:$E$600,$A190)</f>
        <v>0</v>
      </c>
      <c r="G190" s="177">
        <f>COUNTIF('2010'!$E$2:$E$600,$A190)</f>
        <v>0</v>
      </c>
      <c r="H190" s="177">
        <f>COUNTIF('2011'!$E$2:$E$600,$A190)</f>
        <v>0</v>
      </c>
      <c r="I190" s="177">
        <f>COUNTIF('2012'!$E$2:$E$600,$A190)</f>
        <v>0</v>
      </c>
      <c r="J190" s="177">
        <f>COUNTIF('2013'!$E$2:$E$600,$A190)</f>
        <v>0</v>
      </c>
      <c r="K190" s="177">
        <f>COUNTIF('2014'!$E$2:$E$600,$A190)</f>
        <v>0</v>
      </c>
      <c r="L190" s="177">
        <f>COUNTIF('2015'!$E$2:$E$600,$A190)</f>
        <v>0</v>
      </c>
      <c r="M190" s="177">
        <f>COUNTIF('2016'!$E$2:$E$600,$A190)</f>
        <v>0</v>
      </c>
      <c r="N190" s="177">
        <f>COUNTIF('2017'!$E$2:$E$600,$A190)</f>
        <v>0</v>
      </c>
      <c r="O190" s="177">
        <f>COUNTIF('2018'!$E$2:$F$451,$A190)</f>
        <v>0</v>
      </c>
      <c r="Q190" s="177">
        <f t="shared" si="5"/>
        <v>0</v>
      </c>
    </row>
    <row r="191" spans="1:17" ht="15" x14ac:dyDescent="0.2">
      <c r="A191" s="164" t="s">
        <v>496</v>
      </c>
      <c r="B191" s="177">
        <f>COUNTIF('2005'!$E$2:$E$600,$A191)</f>
        <v>0</v>
      </c>
      <c r="C191" s="177">
        <f>COUNTIF('2006'!$E$2:$E$600,$A191)</f>
        <v>0</v>
      </c>
      <c r="D191" s="177">
        <f>COUNTIF('2007'!$E$2:$E$600,$A191)</f>
        <v>0</v>
      </c>
      <c r="E191" s="177">
        <f>COUNTIF('2008'!$E$2:$E$600,$A191)</f>
        <v>0</v>
      </c>
      <c r="F191" s="177">
        <f>COUNTIF('2009'!$E$2:$E$600,$A191)</f>
        <v>0</v>
      </c>
      <c r="G191" s="177">
        <f>COUNTIF('2010'!$E$2:$E$600,$A191)</f>
        <v>1</v>
      </c>
      <c r="H191" s="177">
        <f>COUNTIF('2011'!$E$2:$E$600,$A191)</f>
        <v>0</v>
      </c>
      <c r="I191" s="177">
        <f>COUNTIF('2012'!$E$2:$E$600,$A191)</f>
        <v>0</v>
      </c>
      <c r="J191" s="177">
        <f>COUNTIF('2013'!$E$2:$E$600,$A191)</f>
        <v>1</v>
      </c>
      <c r="K191" s="177">
        <f>COUNTIF('2014'!$E$2:$E$600,$A191)</f>
        <v>0</v>
      </c>
      <c r="L191" s="177">
        <f>COUNTIF('2015'!$E$2:$E$600,$A191)</f>
        <v>0</v>
      </c>
      <c r="M191" s="177">
        <f>COUNTIF('2016'!$E$2:$E$600,$A191)</f>
        <v>2</v>
      </c>
      <c r="N191" s="177">
        <f>COUNTIF('2017'!$E$2:$E$600,$A191)</f>
        <v>0</v>
      </c>
      <c r="O191" s="177">
        <f>COUNTIF('2018'!$E$2:$F$451,$A191)</f>
        <v>0</v>
      </c>
      <c r="Q191" s="177">
        <f t="shared" si="5"/>
        <v>4</v>
      </c>
    </row>
    <row r="192" spans="1:17" ht="15" x14ac:dyDescent="0.2">
      <c r="A192" s="164" t="s">
        <v>240</v>
      </c>
      <c r="B192" s="177">
        <f>COUNTIF('2005'!$E$2:$E$600,$A192)</f>
        <v>0</v>
      </c>
      <c r="C192" s="177">
        <f>COUNTIF('2006'!$E$2:$E$600,$A192)</f>
        <v>0</v>
      </c>
      <c r="D192" s="177">
        <f>COUNTIF('2007'!$E$2:$E$600,$A192)</f>
        <v>0</v>
      </c>
      <c r="E192" s="177">
        <f>COUNTIF('2008'!$E$2:$E$600,$A192)</f>
        <v>0</v>
      </c>
      <c r="F192" s="177">
        <f>COUNTIF('2009'!$E$2:$E$600,$A192)</f>
        <v>0</v>
      </c>
      <c r="G192" s="177">
        <f>COUNTIF('2010'!$E$2:$E$600,$A192)</f>
        <v>0</v>
      </c>
      <c r="H192" s="177">
        <f>COUNTIF('2011'!$E$2:$E$600,$A192)</f>
        <v>0</v>
      </c>
      <c r="I192" s="177">
        <f>COUNTIF('2012'!$E$2:$E$600,$A192)</f>
        <v>2</v>
      </c>
      <c r="J192" s="177">
        <f>COUNTIF('2013'!$E$2:$E$600,$A192)</f>
        <v>1</v>
      </c>
      <c r="K192" s="177">
        <f>COUNTIF('2014'!$E$2:$E$600,$A192)</f>
        <v>1</v>
      </c>
      <c r="L192" s="177">
        <f>COUNTIF('2015'!$E$2:$E$600,$A192)</f>
        <v>1</v>
      </c>
      <c r="M192" s="177">
        <f>COUNTIF('2016'!$E$2:$E$600,$A192)</f>
        <v>6</v>
      </c>
      <c r="N192" s="177">
        <f>COUNTIF('2017'!$E$2:$E$600,$A192)</f>
        <v>7</v>
      </c>
      <c r="O192" s="177">
        <f>COUNTIF('2018'!$E$2:$F$451,$A192)</f>
        <v>21</v>
      </c>
      <c r="Q192" s="177">
        <f t="shared" si="5"/>
        <v>18</v>
      </c>
    </row>
    <row r="193" spans="1:17" ht="15" x14ac:dyDescent="0.2">
      <c r="A193" s="164" t="s">
        <v>712</v>
      </c>
      <c r="B193" s="177">
        <f>COUNTIF('2005'!$E$2:$E$600,$A193)</f>
        <v>0</v>
      </c>
      <c r="C193" s="177">
        <f>COUNTIF('2006'!$E$2:$E$600,$A193)</f>
        <v>1</v>
      </c>
      <c r="D193" s="177">
        <f>COUNTIF('2007'!$E$2:$E$600,$A193)</f>
        <v>0</v>
      </c>
      <c r="E193" s="177">
        <f>COUNTIF('2008'!$E$2:$E$600,$A193)</f>
        <v>0</v>
      </c>
      <c r="F193" s="177">
        <f>COUNTIF('2009'!$E$2:$E$600,$A193)</f>
        <v>0</v>
      </c>
      <c r="G193" s="177">
        <f>COUNTIF('2010'!$E$2:$E$600,$A193)</f>
        <v>0</v>
      </c>
      <c r="H193" s="177">
        <f>COUNTIF('2011'!$E$2:$E$600,$A193)</f>
        <v>3</v>
      </c>
      <c r="I193" s="177">
        <f>COUNTIF('2012'!$E$2:$E$600,$A193)</f>
        <v>0</v>
      </c>
      <c r="J193" s="177">
        <f>COUNTIF('2013'!$E$2:$E$600,$A193)</f>
        <v>0</v>
      </c>
      <c r="K193" s="177">
        <f>COUNTIF('2014'!$E$2:$E$600,$A193)</f>
        <v>0</v>
      </c>
      <c r="L193" s="177">
        <f>COUNTIF('2015'!$E$2:$E$600,$A193)</f>
        <v>0</v>
      </c>
      <c r="M193" s="177">
        <f>COUNTIF('2016'!$E$2:$E$600,$A193)</f>
        <v>0</v>
      </c>
      <c r="N193" s="177">
        <f>COUNTIF('2017'!$E$2:$E$600,$A193)</f>
        <v>0</v>
      </c>
      <c r="O193" s="177">
        <f>COUNTIF('2018'!$E$2:$F$451,$A193)</f>
        <v>0</v>
      </c>
      <c r="Q193" s="177">
        <f t="shared" si="5"/>
        <v>4</v>
      </c>
    </row>
    <row r="194" spans="1:17" ht="15" x14ac:dyDescent="0.2">
      <c r="A194" s="164" t="s">
        <v>2653</v>
      </c>
      <c r="B194" s="177">
        <f>COUNTIF('2005'!$E$2:$E$600,$A194)</f>
        <v>0</v>
      </c>
      <c r="C194" s="177">
        <f>COUNTIF('2006'!$E$2:$E$600,$A194)</f>
        <v>0</v>
      </c>
      <c r="D194" s="177">
        <f>COUNTIF('2007'!$E$2:$E$600,$A194)</f>
        <v>0</v>
      </c>
      <c r="E194" s="177">
        <f>COUNTIF('2008'!$E$2:$E$600,$A194)</f>
        <v>0</v>
      </c>
      <c r="F194" s="177">
        <f>COUNTIF('2009'!$E$2:$E$600,$A194)</f>
        <v>0</v>
      </c>
      <c r="G194" s="177">
        <f>COUNTIF('2010'!$E$2:$E$600,$A194)</f>
        <v>0</v>
      </c>
      <c r="H194" s="177">
        <f>COUNTIF('2011'!$E$2:$E$600,$A194)</f>
        <v>0</v>
      </c>
      <c r="I194" s="177">
        <f>COUNTIF('2012'!$E$2:$E$600,$A194)</f>
        <v>0</v>
      </c>
      <c r="J194" s="177">
        <f>COUNTIF('2013'!$E$2:$E$600,$A194)</f>
        <v>0</v>
      </c>
      <c r="K194" s="177">
        <f>COUNTIF('2014'!$E$2:$E$600,$A194)</f>
        <v>0</v>
      </c>
      <c r="L194" s="177">
        <f>COUNTIF('2015'!$E$2:$E$600,$A194)</f>
        <v>0</v>
      </c>
      <c r="M194" s="177">
        <f>COUNTIF('2016'!$E$2:$E$600,$A194)</f>
        <v>2</v>
      </c>
      <c r="N194" s="177">
        <f>COUNTIF('2017'!$E$2:$E$600,$A194)</f>
        <v>0</v>
      </c>
      <c r="O194" s="177">
        <f>COUNTIF('2018'!$E$2:$F$451,$A194)</f>
        <v>1</v>
      </c>
      <c r="Q194" s="177">
        <f t="shared" si="5"/>
        <v>2</v>
      </c>
    </row>
    <row r="195" spans="1:17" ht="15" x14ac:dyDescent="0.2">
      <c r="A195" s="164" t="s">
        <v>1717</v>
      </c>
      <c r="B195" s="177">
        <f>COUNTIF('2005'!$E$2:$E$600,$A195)</f>
        <v>3</v>
      </c>
      <c r="C195" s="177">
        <f>COUNTIF('2006'!$E$2:$E$600,$A195)</f>
        <v>0</v>
      </c>
      <c r="D195" s="177">
        <f>COUNTIF('2007'!$E$2:$E$600,$A195)</f>
        <v>0</v>
      </c>
      <c r="E195" s="177">
        <f>COUNTIF('2008'!$E$2:$E$600,$A195)</f>
        <v>2</v>
      </c>
      <c r="F195" s="177">
        <f>COUNTIF('2009'!$E$2:$E$600,$A195)</f>
        <v>0</v>
      </c>
      <c r="G195" s="177">
        <f>COUNTIF('2010'!$E$2:$E$600,$A195)</f>
        <v>0</v>
      </c>
      <c r="H195" s="177">
        <f>COUNTIF('2011'!$E$2:$E$600,$A195)</f>
        <v>0</v>
      </c>
      <c r="I195" s="177">
        <f>COUNTIF('2012'!$E$2:$E$600,$A195)</f>
        <v>0</v>
      </c>
      <c r="J195" s="177">
        <f>COUNTIF('2013'!$E$2:$E$600,$A195)</f>
        <v>0</v>
      </c>
      <c r="K195" s="177">
        <f>COUNTIF('2014'!$E$2:$E$600,$A195)</f>
        <v>0</v>
      </c>
      <c r="L195" s="177">
        <f>COUNTIF('2015'!$E$2:$E$600,$A195)</f>
        <v>0</v>
      </c>
      <c r="M195" s="177">
        <f>COUNTIF('2016'!$E$2:$E$600,$A195)</f>
        <v>0</v>
      </c>
      <c r="N195" s="177">
        <f>COUNTIF('2017'!$E$2:$E$600,$A195)</f>
        <v>0</v>
      </c>
      <c r="O195" s="177">
        <f>COUNTIF('2018'!$E$2:$F$451,$A195)</f>
        <v>0</v>
      </c>
      <c r="Q195" s="177">
        <f t="shared" si="5"/>
        <v>5</v>
      </c>
    </row>
    <row r="196" spans="1:17" ht="15" x14ac:dyDescent="0.2">
      <c r="A196" s="164" t="s">
        <v>1730</v>
      </c>
      <c r="B196" s="177">
        <f>COUNTIF('2005'!$E$2:$E$600,$A196)</f>
        <v>3</v>
      </c>
      <c r="C196" s="177">
        <f>COUNTIF('2006'!$E$2:$E$600,$A196)</f>
        <v>0</v>
      </c>
      <c r="D196" s="177">
        <f>COUNTIF('2007'!$E$2:$E$600,$A196)</f>
        <v>0</v>
      </c>
      <c r="E196" s="177">
        <f>COUNTIF('2008'!$E$2:$E$600,$A196)</f>
        <v>1</v>
      </c>
      <c r="F196" s="177">
        <f>COUNTIF('2009'!$E$2:$E$600,$A196)</f>
        <v>0</v>
      </c>
      <c r="G196" s="177">
        <f>COUNTIF('2010'!$E$2:$E$600,$A196)</f>
        <v>0</v>
      </c>
      <c r="H196" s="177">
        <f>COUNTIF('2011'!$E$2:$E$600,$A196)</f>
        <v>0</v>
      </c>
      <c r="I196" s="177">
        <f>COUNTIF('2012'!$E$2:$E$600,$A196)</f>
        <v>0</v>
      </c>
      <c r="J196" s="177">
        <f>COUNTIF('2013'!$E$2:$E$600,$A196)</f>
        <v>0</v>
      </c>
      <c r="K196" s="177">
        <f>COUNTIF('2014'!$E$2:$E$600,$A196)</f>
        <v>0</v>
      </c>
      <c r="L196" s="177">
        <f>COUNTIF('2015'!$E$2:$E$600,$A196)</f>
        <v>0</v>
      </c>
      <c r="M196" s="177">
        <f>COUNTIF('2016'!$E$2:$E$600,$A196)</f>
        <v>0</v>
      </c>
      <c r="N196" s="177">
        <f>COUNTIF('2017'!$E$2:$E$600,$A196)</f>
        <v>0</v>
      </c>
      <c r="O196" s="177">
        <f>COUNTIF('2018'!$E$2:$F$451,$A196)</f>
        <v>0</v>
      </c>
      <c r="Q196" s="177">
        <f t="shared" si="5"/>
        <v>4</v>
      </c>
    </row>
    <row r="197" spans="1:17" ht="15" x14ac:dyDescent="0.2">
      <c r="A197" s="164" t="s">
        <v>666</v>
      </c>
      <c r="B197" s="177">
        <f>COUNTIF('2005'!$E$2:$E$600,$A197)</f>
        <v>0</v>
      </c>
      <c r="C197" s="177">
        <f>COUNTIF('2006'!$E$2:$E$600,$A197)</f>
        <v>0</v>
      </c>
      <c r="D197" s="177">
        <f>COUNTIF('2007'!$E$2:$E$600,$A197)</f>
        <v>0</v>
      </c>
      <c r="E197" s="177">
        <f>COUNTIF('2008'!$E$2:$E$600,$A197)</f>
        <v>0</v>
      </c>
      <c r="F197" s="177">
        <f>COUNTIF('2009'!$E$2:$E$600,$A197)</f>
        <v>0</v>
      </c>
      <c r="G197" s="177">
        <f>COUNTIF('2010'!$E$2:$E$600,$A197)</f>
        <v>0</v>
      </c>
      <c r="H197" s="177">
        <f>COUNTIF('2011'!$E$2:$E$600,$A197)</f>
        <v>2</v>
      </c>
      <c r="I197" s="177">
        <f>COUNTIF('2012'!$E$2:$E$600,$A197)</f>
        <v>0</v>
      </c>
      <c r="J197" s="177">
        <f>COUNTIF('2013'!$E$2:$E$600,$A197)</f>
        <v>0</v>
      </c>
      <c r="K197" s="177">
        <f>COUNTIF('2014'!$E$2:$E$600,$A197)</f>
        <v>0</v>
      </c>
      <c r="L197" s="177">
        <f>COUNTIF('2015'!$E$2:$E$600,$A197)</f>
        <v>1</v>
      </c>
      <c r="M197" s="177">
        <f>COUNTIF('2016'!$E$2:$E$600,$A197)</f>
        <v>0</v>
      </c>
      <c r="N197" s="177">
        <f>COUNTIF('2017'!$E$2:$E$600,$A197)</f>
        <v>0</v>
      </c>
      <c r="O197" s="177">
        <f>COUNTIF('2018'!$E$2:$F$451,$A197)</f>
        <v>0</v>
      </c>
      <c r="Q197" s="177">
        <f t="shared" si="5"/>
        <v>3</v>
      </c>
    </row>
    <row r="198" spans="1:17" ht="15" x14ac:dyDescent="0.2">
      <c r="A198" s="164" t="s">
        <v>1213</v>
      </c>
      <c r="B198" s="177">
        <f>COUNTIF('2005'!$E$2:$E$600,$A198)</f>
        <v>0</v>
      </c>
      <c r="C198" s="177">
        <f>COUNTIF('2006'!$E$2:$E$600,$A198)</f>
        <v>0</v>
      </c>
      <c r="D198" s="177">
        <f>COUNTIF('2007'!$E$2:$E$600,$A198)</f>
        <v>4</v>
      </c>
      <c r="E198" s="177">
        <f>COUNTIF('2008'!$E$2:$E$600,$A198)</f>
        <v>3</v>
      </c>
      <c r="F198" s="177">
        <f>COUNTIF('2009'!$E$2:$E$600,$A198)</f>
        <v>4</v>
      </c>
      <c r="G198" s="177">
        <f>COUNTIF('2010'!$E$2:$E$600,$A198)</f>
        <v>0</v>
      </c>
      <c r="H198" s="177">
        <f>COUNTIF('2011'!$E$2:$E$600,$A198)</f>
        <v>0</v>
      </c>
      <c r="I198" s="177">
        <f>COUNTIF('2012'!$E$2:$E$600,$A198)</f>
        <v>2</v>
      </c>
      <c r="J198" s="177">
        <f>COUNTIF('2013'!$E$2:$E$600,$A198)</f>
        <v>5</v>
      </c>
      <c r="K198" s="177">
        <f>COUNTIF('2014'!$E$2:$E$600,$A198)</f>
        <v>7</v>
      </c>
      <c r="L198" s="177">
        <f>COUNTIF('2015'!$E$2:$E$600,$A198)</f>
        <v>6</v>
      </c>
      <c r="M198" s="177">
        <f>COUNTIF('2016'!$E$2:$E$600,$A198)</f>
        <v>12</v>
      </c>
      <c r="N198" s="177">
        <f>COUNTIF('2017'!$E$2:$E$600,$A198)</f>
        <v>26</v>
      </c>
      <c r="O198" s="177">
        <f>COUNTIF('2018'!$E$2:$F$451,$A198)</f>
        <v>0</v>
      </c>
      <c r="Q198" s="177">
        <f t="shared" si="5"/>
        <v>69</v>
      </c>
    </row>
    <row r="199" spans="1:17" ht="15" x14ac:dyDescent="0.2">
      <c r="A199" s="164" t="s">
        <v>2866</v>
      </c>
      <c r="B199" s="177">
        <f>COUNTIF('2005'!$E$2:$E$600,$A199)</f>
        <v>0</v>
      </c>
      <c r="C199" s="177">
        <f>COUNTIF('2006'!$E$2:$E$600,$A199)</f>
        <v>0</v>
      </c>
      <c r="D199" s="177">
        <f>COUNTIF('2007'!$E$2:$E$600,$A199)</f>
        <v>0</v>
      </c>
      <c r="E199" s="177">
        <f>COUNTIF('2008'!$E$2:$E$600,$A199)</f>
        <v>0</v>
      </c>
      <c r="F199" s="177">
        <f>COUNTIF('2009'!$E$2:$E$600,$A199)</f>
        <v>0</v>
      </c>
      <c r="G199" s="177">
        <f>COUNTIF('2010'!$E$2:$E$600,$A199)</f>
        <v>0</v>
      </c>
      <c r="H199" s="177">
        <f>COUNTIF('2011'!$E$2:$E$600,$A199)</f>
        <v>0</v>
      </c>
      <c r="I199" s="177">
        <f>COUNTIF('2012'!$E$2:$E$600,$A199)</f>
        <v>0</v>
      </c>
      <c r="J199" s="177">
        <f>COUNTIF('2013'!$E$2:$E$600,$A199)</f>
        <v>0</v>
      </c>
      <c r="K199" s="177">
        <f>COUNTIF('2014'!$E$2:$E$600,$A199)</f>
        <v>0</v>
      </c>
      <c r="L199" s="177">
        <f>COUNTIF('2015'!$E$2:$E$600,$A199)</f>
        <v>0</v>
      </c>
      <c r="M199" s="177">
        <f>COUNTIF('2016'!$E$2:$E$600,$A199)</f>
        <v>0</v>
      </c>
      <c r="N199" s="177">
        <f>COUNTIF('2017'!$E$2:$E$600,$A199)</f>
        <v>5</v>
      </c>
      <c r="O199" s="177">
        <f>COUNTIF('2018'!$E$2:$F$451,$A199)</f>
        <v>2</v>
      </c>
      <c r="Q199" s="177">
        <f t="shared" si="5"/>
        <v>5</v>
      </c>
    </row>
    <row r="200" spans="1:17" ht="15" x14ac:dyDescent="0.2">
      <c r="A200" s="164" t="s">
        <v>1831</v>
      </c>
      <c r="B200" s="177">
        <f>COUNTIF('2005'!$E$2:$E$600,$A200)</f>
        <v>0</v>
      </c>
      <c r="C200" s="177">
        <f>COUNTIF('2006'!$E$2:$E$600,$A200)</f>
        <v>0</v>
      </c>
      <c r="D200" s="177">
        <f>COUNTIF('2007'!$E$2:$E$600,$A200)</f>
        <v>1</v>
      </c>
      <c r="E200" s="177">
        <f>COUNTIF('2008'!$E$2:$E$600,$A200)</f>
        <v>0</v>
      </c>
      <c r="F200" s="177">
        <f>COUNTIF('2009'!$E$2:$E$600,$A200)</f>
        <v>0</v>
      </c>
      <c r="G200" s="177">
        <f>COUNTIF('2010'!$E$2:$E$600,$A200)</f>
        <v>0</v>
      </c>
      <c r="H200" s="177">
        <f>COUNTIF('2011'!$E$2:$E$600,$A200)</f>
        <v>0</v>
      </c>
      <c r="I200" s="177">
        <f>COUNTIF('2012'!$E$2:$E$600,$A200)</f>
        <v>0</v>
      </c>
      <c r="J200" s="177">
        <f>COUNTIF('2013'!$E$2:$E$600,$A200)</f>
        <v>1</v>
      </c>
      <c r="K200" s="177">
        <f>COUNTIF('2014'!$E$2:$E$600,$A200)</f>
        <v>3</v>
      </c>
      <c r="L200" s="177">
        <f>COUNTIF('2015'!$E$2:$E$600,$A200)</f>
        <v>0</v>
      </c>
      <c r="M200" s="177">
        <f>COUNTIF('2016'!$E$2:$E$600,$A200)</f>
        <v>0</v>
      </c>
      <c r="N200" s="177">
        <f>COUNTIF('2017'!$E$2:$E$600,$A200)</f>
        <v>2</v>
      </c>
      <c r="O200" s="177">
        <f>COUNTIF('2018'!$E$2:$F$451,$A200)</f>
        <v>0</v>
      </c>
      <c r="Q200" s="177">
        <f t="shared" si="5"/>
        <v>7</v>
      </c>
    </row>
    <row r="201" spans="1:17" ht="15" x14ac:dyDescent="0.2">
      <c r="A201" s="164" t="s">
        <v>3339</v>
      </c>
      <c r="B201" s="177">
        <f>COUNTIF('2005'!$E$2:$E$600,$A201)</f>
        <v>0</v>
      </c>
      <c r="C201" s="177">
        <f>COUNTIF('2006'!$E$2:$E$600,$A201)</f>
        <v>0</v>
      </c>
      <c r="D201" s="177">
        <f>COUNTIF('2007'!$E$2:$E$600,$A201)</f>
        <v>0</v>
      </c>
      <c r="E201" s="177">
        <f>COUNTIF('2008'!$E$2:$E$600,$A201)</f>
        <v>0</v>
      </c>
      <c r="F201" s="177">
        <f>COUNTIF('2009'!$E$2:$E$600,$A201)</f>
        <v>0</v>
      </c>
      <c r="G201" s="177">
        <f>COUNTIF('2010'!$E$2:$E$600,$A201)</f>
        <v>0</v>
      </c>
      <c r="H201" s="177">
        <f>COUNTIF('2011'!$E$2:$E$600,$A201)</f>
        <v>0</v>
      </c>
      <c r="I201" s="177">
        <f>COUNTIF('2012'!$E$2:$E$600,$A201)</f>
        <v>0</v>
      </c>
      <c r="J201" s="177">
        <f>COUNTIF('2013'!$E$2:$E$600,$A201)</f>
        <v>0</v>
      </c>
      <c r="K201" s="177">
        <f>COUNTIF('2014'!$E$2:$E$600,$A201)</f>
        <v>0</v>
      </c>
      <c r="L201" s="177">
        <f>COUNTIF('2015'!$E$2:$E$600,$A201)</f>
        <v>0</v>
      </c>
      <c r="M201" s="177">
        <f>COUNTIF('2016'!$E$2:$E$600,$A201)</f>
        <v>0</v>
      </c>
      <c r="N201" s="177">
        <f>COUNTIF('2017'!$E$2:$E$600,$A201)</f>
        <v>1</v>
      </c>
      <c r="O201" s="177">
        <f>COUNTIF('2018'!$E$2:$F$451,$A201)</f>
        <v>0</v>
      </c>
      <c r="Q201" s="177">
        <f t="shared" si="5"/>
        <v>1</v>
      </c>
    </row>
    <row r="202" spans="1:17" ht="15" x14ac:dyDescent="0.2">
      <c r="A202" s="164" t="s">
        <v>1801</v>
      </c>
      <c r="B202" s="177">
        <f>COUNTIF('2005'!$E$2:$E$600,$A202)</f>
        <v>0</v>
      </c>
      <c r="C202" s="177">
        <f>COUNTIF('2006'!$E$2:$E$600,$A202)</f>
        <v>0</v>
      </c>
      <c r="D202" s="177">
        <f>COUNTIF('2007'!$E$2:$E$600,$A202)</f>
        <v>0</v>
      </c>
      <c r="E202" s="177">
        <f>COUNTIF('2008'!$E$2:$E$600,$A202)</f>
        <v>0</v>
      </c>
      <c r="F202" s="177">
        <f>COUNTIF('2009'!$E$2:$E$600,$A202)</f>
        <v>0</v>
      </c>
      <c r="G202" s="177">
        <f>COUNTIF('2010'!$E$2:$E$600,$A202)</f>
        <v>0</v>
      </c>
      <c r="H202" s="177">
        <f>COUNTIF('2011'!$E$2:$E$600,$A202)</f>
        <v>0</v>
      </c>
      <c r="I202" s="177">
        <f>COUNTIF('2012'!$E$2:$E$600,$A202)</f>
        <v>0</v>
      </c>
      <c r="J202" s="177">
        <f>COUNTIF('2013'!$E$2:$E$600,$A202)</f>
        <v>2</v>
      </c>
      <c r="K202" s="177">
        <f>COUNTIF('2014'!$E$2:$E$600,$A202)</f>
        <v>1</v>
      </c>
      <c r="L202" s="177">
        <f>COUNTIF('2015'!$E$2:$E$600,$A202)</f>
        <v>2</v>
      </c>
      <c r="M202" s="177">
        <f>COUNTIF('2016'!$E$2:$E$600,$A202)</f>
        <v>1</v>
      </c>
      <c r="N202" s="177">
        <f>COUNTIF('2017'!$E$2:$E$600,$A202)</f>
        <v>0</v>
      </c>
      <c r="O202" s="177">
        <f>COUNTIF('2018'!$E$2:$F$451,$A202)</f>
        <v>0</v>
      </c>
      <c r="Q202" s="177">
        <f t="shared" si="5"/>
        <v>6</v>
      </c>
    </row>
    <row r="203" spans="1:17" ht="15" x14ac:dyDescent="0.2">
      <c r="A203" s="164" t="s">
        <v>1188</v>
      </c>
      <c r="B203" s="177">
        <f>COUNTIF('2005'!$E$2:$E$600,$A203)</f>
        <v>0</v>
      </c>
      <c r="C203" s="177">
        <f>COUNTIF('2006'!$E$2:$E$600,$A203)</f>
        <v>2</v>
      </c>
      <c r="D203" s="177">
        <f>COUNTIF('2007'!$E$2:$E$600,$A203)</f>
        <v>7</v>
      </c>
      <c r="E203" s="177">
        <f>COUNTIF('2008'!$E$2:$E$600,$A203)</f>
        <v>19</v>
      </c>
      <c r="F203" s="177">
        <f>COUNTIF('2009'!$E$2:$E$600,$A203)</f>
        <v>0</v>
      </c>
      <c r="G203" s="177">
        <f>COUNTIF('2010'!$E$2:$E$600,$A203)</f>
        <v>1</v>
      </c>
      <c r="H203" s="177">
        <f>COUNTIF('2011'!$E$2:$E$600,$A203)</f>
        <v>0</v>
      </c>
      <c r="I203" s="177">
        <f>COUNTIF('2012'!$E$2:$E$600,$A203)</f>
        <v>0</v>
      </c>
      <c r="J203" s="177">
        <f>COUNTIF('2013'!$E$2:$E$600,$A203)</f>
        <v>1</v>
      </c>
      <c r="K203" s="177">
        <f>COUNTIF('2014'!$E$2:$E$600,$A203)</f>
        <v>1</v>
      </c>
      <c r="L203" s="177">
        <f>COUNTIF('2015'!$E$2:$E$600,$A203)</f>
        <v>1</v>
      </c>
      <c r="M203" s="177">
        <f>COUNTIF('2016'!$E$2:$E$600,$A203)</f>
        <v>1</v>
      </c>
      <c r="N203" s="177">
        <f>COUNTIF('2017'!$E$2:$E$600,$A203)</f>
        <v>1</v>
      </c>
      <c r="O203" s="177">
        <f>COUNTIF('2018'!$E$2:$F$451,$A203)</f>
        <v>0</v>
      </c>
      <c r="Q203" s="177">
        <f t="shared" si="5"/>
        <v>34</v>
      </c>
    </row>
    <row r="204" spans="1:17" ht="15" x14ac:dyDescent="0.2">
      <c r="A204" s="164" t="s">
        <v>2483</v>
      </c>
      <c r="B204" s="177">
        <f>COUNTIF('2005'!$E$2:$E$600,$A204)</f>
        <v>0</v>
      </c>
      <c r="C204" s="177">
        <f>COUNTIF('2006'!$E$2:$E$600,$A204)</f>
        <v>0</v>
      </c>
      <c r="D204" s="177">
        <f>COUNTIF('2007'!$E$2:$E$600,$A204)</f>
        <v>0</v>
      </c>
      <c r="E204" s="177">
        <f>COUNTIF('2008'!$E$2:$E$600,$A204)</f>
        <v>0</v>
      </c>
      <c r="F204" s="177">
        <f>COUNTIF('2009'!$E$2:$E$600,$A204)</f>
        <v>0</v>
      </c>
      <c r="G204" s="177">
        <f>COUNTIF('2010'!$E$2:$E$600,$A204)</f>
        <v>0</v>
      </c>
      <c r="H204" s="177">
        <f>COUNTIF('2011'!$E$2:$E$600,$A204)</f>
        <v>0</v>
      </c>
      <c r="I204" s="177">
        <f>COUNTIF('2012'!$E$2:$E$600,$A204)</f>
        <v>0</v>
      </c>
      <c r="J204" s="177">
        <f>COUNTIF('2013'!$E$2:$E$600,$A204)</f>
        <v>0</v>
      </c>
      <c r="K204" s="177">
        <f>COUNTIF('2014'!$E$2:$E$600,$A204)</f>
        <v>0</v>
      </c>
      <c r="L204" s="177">
        <f>COUNTIF('2015'!$E$2:$E$600,$A204)</f>
        <v>1</v>
      </c>
      <c r="M204" s="177">
        <f>COUNTIF('2016'!$E$2:$E$600,$A204)</f>
        <v>0</v>
      </c>
      <c r="N204" s="177">
        <f>COUNTIF('2017'!$E$2:$E$600,$A204)</f>
        <v>0</v>
      </c>
      <c r="O204" s="177">
        <f>COUNTIF('2018'!$E$2:$F$451,$A204)</f>
        <v>0</v>
      </c>
      <c r="Q204" s="177">
        <f t="shared" si="5"/>
        <v>1</v>
      </c>
    </row>
    <row r="205" spans="1:17" ht="15" x14ac:dyDescent="0.2">
      <c r="A205" s="164" t="s">
        <v>2484</v>
      </c>
      <c r="B205" s="177">
        <f>COUNTIF('2005'!$E$2:$E$600,$A205)</f>
        <v>0</v>
      </c>
      <c r="C205" s="177">
        <f>COUNTIF('2006'!$E$2:$E$600,$A205)</f>
        <v>0</v>
      </c>
      <c r="D205" s="177">
        <f>COUNTIF('2007'!$E$2:$E$600,$A205)</f>
        <v>0</v>
      </c>
      <c r="E205" s="177">
        <f>COUNTIF('2008'!$E$2:$E$600,$A205)</f>
        <v>0</v>
      </c>
      <c r="F205" s="177">
        <f>COUNTIF('2009'!$E$2:$E$600,$A205)</f>
        <v>0</v>
      </c>
      <c r="G205" s="177">
        <f>COUNTIF('2010'!$E$2:$E$600,$A205)</f>
        <v>0</v>
      </c>
      <c r="H205" s="177">
        <f>COUNTIF('2011'!$E$2:$E$600,$A205)</f>
        <v>0</v>
      </c>
      <c r="I205" s="177">
        <f>COUNTIF('2012'!$E$2:$E$600,$A205)</f>
        <v>0</v>
      </c>
      <c r="J205" s="177">
        <f>COUNTIF('2013'!$E$2:$E$600,$A205)</f>
        <v>0</v>
      </c>
      <c r="K205" s="177">
        <f>COUNTIF('2014'!$E$2:$E$600,$A205)</f>
        <v>0</v>
      </c>
      <c r="L205" s="177">
        <f>COUNTIF('2015'!$E$2:$E$600,$A205)</f>
        <v>1</v>
      </c>
      <c r="M205" s="177">
        <f>COUNTIF('2016'!$E$2:$E$600,$A205)</f>
        <v>0</v>
      </c>
      <c r="N205" s="177">
        <f>COUNTIF('2017'!$E$2:$E$600,$A205)</f>
        <v>0</v>
      </c>
      <c r="O205" s="177">
        <f>COUNTIF('2018'!$E$2:$F$451,$A205)</f>
        <v>0</v>
      </c>
      <c r="Q205" s="177">
        <f t="shared" si="5"/>
        <v>1</v>
      </c>
    </row>
    <row r="207" spans="1:17" ht="15" x14ac:dyDescent="0.2">
      <c r="A207" s="178" t="s">
        <v>1205</v>
      </c>
      <c r="B207" s="177">
        <f t="shared" ref="B207:N207" si="6">SUM(B9:B205)</f>
        <v>79</v>
      </c>
      <c r="C207" s="177">
        <f t="shared" si="6"/>
        <v>100</v>
      </c>
      <c r="D207" s="177">
        <f t="shared" si="6"/>
        <v>192</v>
      </c>
      <c r="E207" s="177">
        <f t="shared" si="6"/>
        <v>186</v>
      </c>
      <c r="F207" s="177">
        <f t="shared" si="6"/>
        <v>36</v>
      </c>
      <c r="G207" s="177">
        <f t="shared" si="6"/>
        <v>28</v>
      </c>
      <c r="H207" s="177">
        <f t="shared" si="6"/>
        <v>130</v>
      </c>
      <c r="I207" s="177">
        <f t="shared" si="6"/>
        <v>159</v>
      </c>
      <c r="J207" s="177">
        <f t="shared" si="6"/>
        <v>104</v>
      </c>
      <c r="K207" s="177">
        <f t="shared" si="6"/>
        <v>148</v>
      </c>
      <c r="L207" s="177">
        <f t="shared" si="6"/>
        <v>137</v>
      </c>
      <c r="M207" s="177">
        <f t="shared" si="6"/>
        <v>236</v>
      </c>
      <c r="N207" s="177">
        <f t="shared" si="6"/>
        <v>354</v>
      </c>
    </row>
  </sheetData>
  <mergeCells count="5">
    <mergeCell ref="B2:O2"/>
    <mergeCell ref="B3:O3"/>
    <mergeCell ref="B4:O4"/>
    <mergeCell ref="B5:O5"/>
    <mergeCell ref="B7:O7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61" workbookViewId="0">
      <selection activeCell="B87" sqref="B87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9.7109375" style="1" bestFit="1" customWidth="1"/>
    <col min="9" max="16384" width="9.140625" style="1"/>
  </cols>
  <sheetData>
    <row r="1" spans="1:9" ht="15.75" x14ac:dyDescent="0.25">
      <c r="B1" s="263" t="s">
        <v>833</v>
      </c>
      <c r="C1" s="263"/>
      <c r="D1" s="263"/>
      <c r="E1" s="263"/>
      <c r="F1" s="10"/>
      <c r="G1" s="10"/>
      <c r="H1" s="5"/>
    </row>
    <row r="2" spans="1:9" ht="15" x14ac:dyDescent="0.25">
      <c r="B2" s="263" t="s">
        <v>834</v>
      </c>
      <c r="C2" s="263"/>
      <c r="D2" s="263"/>
      <c r="E2" s="263"/>
      <c r="F2" s="10"/>
      <c r="G2" s="10"/>
      <c r="H2" s="6"/>
    </row>
    <row r="3" spans="1:9" ht="15" x14ac:dyDescent="0.25">
      <c r="B3" s="263" t="s">
        <v>835</v>
      </c>
      <c r="C3" s="263"/>
      <c r="D3" s="263"/>
      <c r="E3" s="263"/>
      <c r="F3" s="10"/>
      <c r="G3" s="10"/>
      <c r="H3" s="7"/>
    </row>
    <row r="4" spans="1:9" x14ac:dyDescent="0.2">
      <c r="B4" s="263" t="s">
        <v>2495</v>
      </c>
      <c r="C4" s="263"/>
      <c r="D4" s="263"/>
      <c r="E4" s="263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1027</v>
      </c>
      <c r="B6" s="27" t="s">
        <v>1028</v>
      </c>
      <c r="C6" s="27" t="s">
        <v>1029</v>
      </c>
      <c r="D6" s="296" t="s">
        <v>1030</v>
      </c>
      <c r="E6" s="296"/>
      <c r="F6" s="297"/>
    </row>
    <row r="7" spans="1:9" s="9" customFormat="1" ht="13.5" thickBot="1" x14ac:dyDescent="0.25">
      <c r="A7" s="11" t="s">
        <v>836</v>
      </c>
      <c r="B7" s="12" t="s">
        <v>791</v>
      </c>
      <c r="C7" s="12" t="s">
        <v>837</v>
      </c>
      <c r="D7" s="12" t="s">
        <v>861</v>
      </c>
      <c r="E7" s="12" t="s">
        <v>792</v>
      </c>
      <c r="F7" s="13" t="s">
        <v>793</v>
      </c>
    </row>
    <row r="8" spans="1:9" x14ac:dyDescent="0.2">
      <c r="A8" s="31">
        <v>105</v>
      </c>
      <c r="B8" s="23" t="s">
        <v>893</v>
      </c>
      <c r="C8" s="23" t="s">
        <v>982</v>
      </c>
      <c r="D8" s="23" t="s">
        <v>1026</v>
      </c>
      <c r="E8" s="22" t="s">
        <v>1728</v>
      </c>
      <c r="F8" s="24">
        <v>38366</v>
      </c>
    </row>
    <row r="9" spans="1:9" ht="13.5" thickBot="1" x14ac:dyDescent="0.25">
      <c r="A9" s="31">
        <v>205</v>
      </c>
      <c r="B9" s="23" t="s">
        <v>894</v>
      </c>
      <c r="C9" s="23" t="s">
        <v>983</v>
      </c>
      <c r="D9" s="23" t="s">
        <v>863</v>
      </c>
      <c r="E9" s="22" t="s">
        <v>803</v>
      </c>
      <c r="F9" s="24">
        <v>38392</v>
      </c>
    </row>
    <row r="10" spans="1:9" x14ac:dyDescent="0.2">
      <c r="A10" s="31">
        <v>405</v>
      </c>
      <c r="B10" s="23" t="s">
        <v>896</v>
      </c>
      <c r="C10" s="22" t="s">
        <v>1672</v>
      </c>
      <c r="D10" s="23" t="s">
        <v>863</v>
      </c>
      <c r="E10" s="22" t="s">
        <v>1721</v>
      </c>
      <c r="F10" s="24">
        <v>38394</v>
      </c>
      <c r="H10" s="14" t="s">
        <v>865</v>
      </c>
      <c r="I10" s="15">
        <f>COUNTIF($D$8:$D$5001,"PTE")</f>
        <v>2</v>
      </c>
    </row>
    <row r="11" spans="1:9" x14ac:dyDescent="0.2">
      <c r="A11" s="31">
        <v>505</v>
      </c>
      <c r="B11" s="23" t="s">
        <v>897</v>
      </c>
      <c r="C11" s="24" t="s">
        <v>984</v>
      </c>
      <c r="D11" s="23" t="s">
        <v>863</v>
      </c>
      <c r="E11" s="23" t="s">
        <v>872</v>
      </c>
      <c r="F11" s="24">
        <v>38394</v>
      </c>
      <c r="H11" s="16" t="s">
        <v>866</v>
      </c>
      <c r="I11" s="17">
        <f>COUNTIF($D$8:$D$5001,"PT")</f>
        <v>27</v>
      </c>
    </row>
    <row r="12" spans="1:9" ht="13.5" thickBot="1" x14ac:dyDescent="0.25">
      <c r="A12" s="31">
        <v>305</v>
      </c>
      <c r="B12" s="23" t="s">
        <v>895</v>
      </c>
      <c r="C12" s="1" t="s">
        <v>731</v>
      </c>
      <c r="D12" s="23" t="s">
        <v>863</v>
      </c>
      <c r="E12" s="87" t="s">
        <v>1722</v>
      </c>
      <c r="F12" s="24">
        <v>38397</v>
      </c>
      <c r="H12" s="18" t="s">
        <v>867</v>
      </c>
      <c r="I12" s="19">
        <f>COUNTIF($D$8:$D$5001,"PF")</f>
        <v>62</v>
      </c>
    </row>
    <row r="13" spans="1:9" x14ac:dyDescent="0.2">
      <c r="A13" s="31">
        <v>605</v>
      </c>
      <c r="B13" s="23" t="s">
        <v>898</v>
      </c>
      <c r="C13" s="1" t="s">
        <v>726</v>
      </c>
      <c r="D13" s="23" t="s">
        <v>863</v>
      </c>
      <c r="E13" s="23" t="s">
        <v>873</v>
      </c>
      <c r="F13" s="24">
        <v>38425</v>
      </c>
    </row>
    <row r="14" spans="1:9" ht="51" x14ac:dyDescent="0.2">
      <c r="A14" s="31">
        <v>705</v>
      </c>
      <c r="B14" s="23" t="s">
        <v>899</v>
      </c>
      <c r="C14" s="23" t="s">
        <v>985</v>
      </c>
      <c r="D14" s="23" t="s">
        <v>863</v>
      </c>
      <c r="E14" s="22" t="s">
        <v>1730</v>
      </c>
      <c r="F14" s="24">
        <v>38426</v>
      </c>
    </row>
    <row r="15" spans="1:9" ht="51" x14ac:dyDescent="0.2">
      <c r="A15" s="31">
        <v>805</v>
      </c>
      <c r="B15" s="23" t="s">
        <v>900</v>
      </c>
      <c r="C15" s="23" t="s">
        <v>985</v>
      </c>
      <c r="D15" s="23" t="s">
        <v>863</v>
      </c>
      <c r="E15" s="22" t="s">
        <v>1730</v>
      </c>
      <c r="F15" s="24">
        <v>38426</v>
      </c>
    </row>
    <row r="16" spans="1:9" ht="51" x14ac:dyDescent="0.2">
      <c r="A16" s="31">
        <v>905</v>
      </c>
      <c r="B16" s="23" t="s">
        <v>901</v>
      </c>
      <c r="C16" s="23" t="s">
        <v>985</v>
      </c>
      <c r="D16" s="23" t="s">
        <v>863</v>
      </c>
      <c r="E16" s="22" t="s">
        <v>1730</v>
      </c>
      <c r="F16" s="24">
        <v>38426</v>
      </c>
    </row>
    <row r="17" spans="1:6" ht="25.5" x14ac:dyDescent="0.2">
      <c r="A17" s="31">
        <v>1005</v>
      </c>
      <c r="B17" s="23" t="s">
        <v>902</v>
      </c>
      <c r="C17" s="23" t="s">
        <v>986</v>
      </c>
      <c r="D17" s="23" t="s">
        <v>863</v>
      </c>
      <c r="E17" s="23" t="s">
        <v>874</v>
      </c>
      <c r="F17" s="24">
        <v>38428</v>
      </c>
    </row>
    <row r="18" spans="1:6" x14ac:dyDescent="0.2">
      <c r="A18" s="31">
        <v>1105</v>
      </c>
      <c r="B18" s="23" t="s">
        <v>903</v>
      </c>
      <c r="C18" s="22" t="s">
        <v>843</v>
      </c>
      <c r="D18" s="23" t="s">
        <v>1026</v>
      </c>
      <c r="E18" s="22" t="s">
        <v>803</v>
      </c>
      <c r="F18" s="24">
        <v>38429</v>
      </c>
    </row>
    <row r="19" spans="1:6" x14ac:dyDescent="0.2">
      <c r="A19" s="31">
        <v>1205</v>
      </c>
      <c r="B19" s="23" t="s">
        <v>904</v>
      </c>
      <c r="C19" s="23" t="s">
        <v>988</v>
      </c>
      <c r="D19" s="23" t="s">
        <v>863</v>
      </c>
      <c r="E19" s="87" t="s">
        <v>805</v>
      </c>
      <c r="F19" s="24">
        <v>38435</v>
      </c>
    </row>
    <row r="20" spans="1:6" x14ac:dyDescent="0.2">
      <c r="A20" s="31">
        <v>1305</v>
      </c>
      <c r="B20" s="23" t="s">
        <v>905</v>
      </c>
      <c r="C20" s="1" t="s">
        <v>731</v>
      </c>
      <c r="D20" s="23" t="s">
        <v>863</v>
      </c>
      <c r="E20" s="87" t="s">
        <v>1722</v>
      </c>
      <c r="F20" s="24">
        <v>38435</v>
      </c>
    </row>
    <row r="21" spans="1:6" x14ac:dyDescent="0.2">
      <c r="A21" s="31">
        <v>1405</v>
      </c>
      <c r="B21" s="23" t="s">
        <v>906</v>
      </c>
      <c r="C21" s="23" t="s">
        <v>989</v>
      </c>
      <c r="D21" s="23" t="s">
        <v>863</v>
      </c>
      <c r="E21" s="22" t="s">
        <v>803</v>
      </c>
      <c r="F21" s="24">
        <v>38439</v>
      </c>
    </row>
    <row r="22" spans="1:6" x14ac:dyDescent="0.2">
      <c r="A22" s="31">
        <v>1505</v>
      </c>
      <c r="B22" s="23" t="s">
        <v>907</v>
      </c>
      <c r="C22" s="23" t="s">
        <v>989</v>
      </c>
      <c r="D22" s="23" t="s">
        <v>863</v>
      </c>
      <c r="E22" s="22" t="s">
        <v>803</v>
      </c>
      <c r="F22" s="24">
        <v>38439</v>
      </c>
    </row>
    <row r="23" spans="1:6" x14ac:dyDescent="0.2">
      <c r="A23" s="31">
        <v>1605</v>
      </c>
      <c r="B23" s="23" t="s">
        <v>908</v>
      </c>
      <c r="C23" s="23" t="s">
        <v>989</v>
      </c>
      <c r="D23" s="23" t="s">
        <v>863</v>
      </c>
      <c r="E23" s="22" t="s">
        <v>803</v>
      </c>
      <c r="F23" s="24">
        <v>38439</v>
      </c>
    </row>
    <row r="24" spans="1:6" x14ac:dyDescent="0.2">
      <c r="A24" s="31">
        <v>1705</v>
      </c>
      <c r="B24" s="23" t="s">
        <v>909</v>
      </c>
      <c r="C24" s="23" t="s">
        <v>990</v>
      </c>
      <c r="D24" s="23" t="s">
        <v>863</v>
      </c>
      <c r="E24" s="22" t="s">
        <v>803</v>
      </c>
      <c r="F24" s="24">
        <v>38446</v>
      </c>
    </row>
    <row r="25" spans="1:6" x14ac:dyDescent="0.2">
      <c r="A25" s="31">
        <v>1805</v>
      </c>
      <c r="B25" s="23" t="s">
        <v>910</v>
      </c>
      <c r="C25" s="23" t="s">
        <v>990</v>
      </c>
      <c r="D25" s="23" t="s">
        <v>863</v>
      </c>
      <c r="E25" s="22" t="s">
        <v>803</v>
      </c>
      <c r="F25" s="24">
        <v>38446</v>
      </c>
    </row>
    <row r="26" spans="1:6" x14ac:dyDescent="0.2">
      <c r="A26" s="31">
        <v>1905</v>
      </c>
      <c r="B26" s="23" t="s">
        <v>911</v>
      </c>
      <c r="C26" s="23" t="s">
        <v>1139</v>
      </c>
      <c r="D26" s="23" t="s">
        <v>1026</v>
      </c>
      <c r="E26" s="22" t="s">
        <v>1182</v>
      </c>
      <c r="F26" s="24">
        <v>38453</v>
      </c>
    </row>
    <row r="27" spans="1:6" x14ac:dyDescent="0.2">
      <c r="A27" s="31">
        <v>2005</v>
      </c>
      <c r="B27" s="23" t="s">
        <v>912</v>
      </c>
      <c r="C27" s="23" t="s">
        <v>991</v>
      </c>
      <c r="D27" s="23" t="s">
        <v>863</v>
      </c>
      <c r="E27" s="63" t="s">
        <v>877</v>
      </c>
      <c r="F27" s="24">
        <v>38455</v>
      </c>
    </row>
    <row r="28" spans="1:6" x14ac:dyDescent="0.2">
      <c r="A28" s="31">
        <v>2105</v>
      </c>
      <c r="B28" s="23" t="s">
        <v>913</v>
      </c>
      <c r="C28" s="23" t="s">
        <v>991</v>
      </c>
      <c r="D28" s="23" t="s">
        <v>863</v>
      </c>
      <c r="E28" s="63" t="s">
        <v>877</v>
      </c>
      <c r="F28" s="24">
        <v>38455</v>
      </c>
    </row>
    <row r="29" spans="1:6" x14ac:dyDescent="0.2">
      <c r="A29" s="31">
        <v>2205</v>
      </c>
      <c r="B29" s="23" t="s">
        <v>914</v>
      </c>
      <c r="C29" s="23" t="s">
        <v>991</v>
      </c>
      <c r="D29" s="23" t="s">
        <v>863</v>
      </c>
      <c r="E29" s="63" t="s">
        <v>877</v>
      </c>
      <c r="F29" s="24">
        <v>38455</v>
      </c>
    </row>
    <row r="30" spans="1:6" x14ac:dyDescent="0.2">
      <c r="A30" s="31">
        <v>2305</v>
      </c>
      <c r="B30" s="23" t="s">
        <v>915</v>
      </c>
      <c r="C30" s="23" t="s">
        <v>1139</v>
      </c>
      <c r="D30" s="23" t="s">
        <v>1026</v>
      </c>
      <c r="E30" s="1" t="s">
        <v>827</v>
      </c>
      <c r="F30" s="24">
        <v>38456</v>
      </c>
    </row>
    <row r="31" spans="1:6" x14ac:dyDescent="0.2">
      <c r="A31" s="31">
        <v>2405</v>
      </c>
      <c r="B31" s="23" t="s">
        <v>916</v>
      </c>
      <c r="C31" s="78" t="s">
        <v>2213</v>
      </c>
      <c r="D31" s="23" t="s">
        <v>863</v>
      </c>
      <c r="E31" s="23" t="s">
        <v>872</v>
      </c>
      <c r="F31" s="24">
        <v>38461</v>
      </c>
    </row>
    <row r="32" spans="1:6" x14ac:dyDescent="0.2">
      <c r="A32" s="31">
        <v>2505</v>
      </c>
      <c r="B32" s="23" t="s">
        <v>917</v>
      </c>
      <c r="C32" s="23" t="s">
        <v>992</v>
      </c>
      <c r="D32" s="23" t="s">
        <v>863</v>
      </c>
      <c r="E32" s="23" t="s">
        <v>872</v>
      </c>
      <c r="F32" s="24">
        <v>38467</v>
      </c>
    </row>
    <row r="33" spans="1:6" x14ac:dyDescent="0.2">
      <c r="A33" s="31">
        <v>2605</v>
      </c>
      <c r="B33" s="23" t="s">
        <v>918</v>
      </c>
      <c r="C33" s="78" t="s">
        <v>2227</v>
      </c>
      <c r="D33" s="23" t="s">
        <v>863</v>
      </c>
      <c r="E33" s="1" t="s">
        <v>878</v>
      </c>
      <c r="F33" s="24">
        <v>38483</v>
      </c>
    </row>
    <row r="34" spans="1:6" x14ac:dyDescent="0.2">
      <c r="A34" s="31">
        <v>2705</v>
      </c>
      <c r="B34" s="23" t="s">
        <v>919</v>
      </c>
      <c r="C34" s="23" t="s">
        <v>993</v>
      </c>
      <c r="D34" s="23" t="s">
        <v>1026</v>
      </c>
      <c r="E34" s="87" t="s">
        <v>1722</v>
      </c>
      <c r="F34" s="24">
        <v>38484</v>
      </c>
    </row>
    <row r="35" spans="1:6" x14ac:dyDescent="0.2">
      <c r="A35" s="31">
        <v>2805</v>
      </c>
      <c r="B35" s="23" t="s">
        <v>920</v>
      </c>
      <c r="C35" s="23" t="s">
        <v>994</v>
      </c>
      <c r="D35" s="23" t="s">
        <v>1026</v>
      </c>
      <c r="E35" s="87" t="s">
        <v>1722</v>
      </c>
      <c r="F35" s="24">
        <v>38484</v>
      </c>
    </row>
    <row r="36" spans="1:6" ht="25.5" x14ac:dyDescent="0.2">
      <c r="A36" s="31">
        <v>2905</v>
      </c>
      <c r="B36" s="23" t="s">
        <v>921</v>
      </c>
      <c r="C36" s="22" t="s">
        <v>1665</v>
      </c>
      <c r="D36" s="23" t="s">
        <v>1026</v>
      </c>
      <c r="E36" s="23" t="s">
        <v>879</v>
      </c>
      <c r="F36" s="24">
        <v>38484</v>
      </c>
    </row>
    <row r="37" spans="1:6" x14ac:dyDescent="0.2">
      <c r="A37" s="31">
        <v>3005</v>
      </c>
      <c r="B37" s="23" t="s">
        <v>922</v>
      </c>
      <c r="C37" s="23" t="s">
        <v>996</v>
      </c>
      <c r="D37" s="23" t="s">
        <v>1026</v>
      </c>
      <c r="E37" s="23" t="s">
        <v>880</v>
      </c>
      <c r="F37" s="24">
        <v>38490</v>
      </c>
    </row>
    <row r="38" spans="1:6" x14ac:dyDescent="0.2">
      <c r="A38" s="31">
        <v>3105</v>
      </c>
      <c r="B38" s="23" t="s">
        <v>923</v>
      </c>
      <c r="C38" s="63" t="s">
        <v>1806</v>
      </c>
      <c r="D38" s="23" t="s">
        <v>863</v>
      </c>
      <c r="E38" s="87" t="s">
        <v>1722</v>
      </c>
      <c r="F38" s="24">
        <v>38492</v>
      </c>
    </row>
    <row r="39" spans="1:6" x14ac:dyDescent="0.2">
      <c r="A39" s="31">
        <v>3205</v>
      </c>
      <c r="B39" s="23" t="s">
        <v>924</v>
      </c>
      <c r="C39" s="23" t="s">
        <v>997</v>
      </c>
      <c r="D39" s="23" t="s">
        <v>863</v>
      </c>
      <c r="E39" s="23" t="s">
        <v>795</v>
      </c>
      <c r="F39" s="24">
        <v>38503</v>
      </c>
    </row>
    <row r="40" spans="1:6" x14ac:dyDescent="0.2">
      <c r="A40" s="31">
        <v>3305</v>
      </c>
      <c r="B40" s="23" t="s">
        <v>925</v>
      </c>
      <c r="C40" s="23" t="s">
        <v>1155</v>
      </c>
      <c r="D40" s="23" t="s">
        <v>863</v>
      </c>
      <c r="E40" s="23" t="s">
        <v>881</v>
      </c>
      <c r="F40" s="24">
        <v>38503</v>
      </c>
    </row>
    <row r="41" spans="1:6" x14ac:dyDescent="0.2">
      <c r="A41" s="31">
        <v>3106</v>
      </c>
      <c r="B41" s="23" t="s">
        <v>1059</v>
      </c>
      <c r="C41" s="23" t="s">
        <v>1150</v>
      </c>
      <c r="D41" s="23" t="s">
        <v>863</v>
      </c>
      <c r="E41" s="63" t="s">
        <v>877</v>
      </c>
      <c r="F41" s="24">
        <v>38509</v>
      </c>
    </row>
    <row r="42" spans="1:6" ht="38.25" x14ac:dyDescent="0.2">
      <c r="A42" s="31">
        <v>3405</v>
      </c>
      <c r="B42" s="23" t="s">
        <v>926</v>
      </c>
      <c r="C42" s="23" t="s">
        <v>998</v>
      </c>
      <c r="D42" s="23" t="s">
        <v>863</v>
      </c>
      <c r="E42" s="23" t="s">
        <v>1218</v>
      </c>
      <c r="F42" s="24">
        <v>38519</v>
      </c>
    </row>
    <row r="43" spans="1:6" x14ac:dyDescent="0.2">
      <c r="A43" s="31">
        <v>3505</v>
      </c>
      <c r="B43" s="23" t="s">
        <v>927</v>
      </c>
      <c r="C43" s="23" t="s">
        <v>999</v>
      </c>
      <c r="D43" s="23" t="s">
        <v>1026</v>
      </c>
      <c r="E43" s="22" t="s">
        <v>803</v>
      </c>
      <c r="F43" s="24">
        <v>38519</v>
      </c>
    </row>
    <row r="44" spans="1:6" x14ac:dyDescent="0.2">
      <c r="A44" s="31">
        <v>3605</v>
      </c>
      <c r="B44" s="23" t="s">
        <v>928</v>
      </c>
      <c r="C44" s="23" t="s">
        <v>1000</v>
      </c>
      <c r="D44" s="23" t="s">
        <v>863</v>
      </c>
      <c r="E44" s="22" t="s">
        <v>803</v>
      </c>
      <c r="F44" s="24">
        <v>38525</v>
      </c>
    </row>
    <row r="45" spans="1:6" x14ac:dyDescent="0.2">
      <c r="A45" s="31">
        <v>3705</v>
      </c>
      <c r="B45" s="23" t="s">
        <v>929</v>
      </c>
      <c r="C45" s="23" t="s">
        <v>1001</v>
      </c>
      <c r="D45" s="23" t="s">
        <v>863</v>
      </c>
      <c r="E45" s="23" t="s">
        <v>882</v>
      </c>
      <c r="F45" s="24">
        <v>38525</v>
      </c>
    </row>
    <row r="46" spans="1:6" x14ac:dyDescent="0.2">
      <c r="A46" s="31">
        <v>3805</v>
      </c>
      <c r="B46" s="23" t="s">
        <v>930</v>
      </c>
      <c r="C46" s="23" t="s">
        <v>1002</v>
      </c>
      <c r="D46" s="23" t="s">
        <v>1026</v>
      </c>
      <c r="E46" s="87" t="s">
        <v>1722</v>
      </c>
      <c r="F46" s="24">
        <v>38537</v>
      </c>
    </row>
    <row r="47" spans="1:6" x14ac:dyDescent="0.2">
      <c r="A47" s="31">
        <v>3905</v>
      </c>
      <c r="B47" s="23" t="s">
        <v>931</v>
      </c>
      <c r="C47" s="23" t="s">
        <v>1003</v>
      </c>
      <c r="D47" s="23" t="s">
        <v>1026</v>
      </c>
      <c r="E47" s="22" t="s">
        <v>803</v>
      </c>
      <c r="F47" s="24">
        <v>38537</v>
      </c>
    </row>
    <row r="48" spans="1:6" x14ac:dyDescent="0.2">
      <c r="A48" s="31">
        <v>4005</v>
      </c>
      <c r="B48" s="23" t="s">
        <v>932</v>
      </c>
      <c r="C48" s="23" t="s">
        <v>1004</v>
      </c>
      <c r="D48" s="23" t="s">
        <v>1026</v>
      </c>
      <c r="E48" s="1" t="s">
        <v>878</v>
      </c>
      <c r="F48" s="24">
        <v>38539</v>
      </c>
    </row>
    <row r="49" spans="1:6" x14ac:dyDescent="0.2">
      <c r="A49" s="31">
        <v>4105</v>
      </c>
      <c r="B49" s="23" t="s">
        <v>933</v>
      </c>
      <c r="C49" s="23" t="s">
        <v>1005</v>
      </c>
      <c r="D49" s="23" t="s">
        <v>1026</v>
      </c>
      <c r="E49" s="22" t="s">
        <v>803</v>
      </c>
      <c r="F49" s="24">
        <v>38544</v>
      </c>
    </row>
    <row r="50" spans="1:6" ht="38.25" x14ac:dyDescent="0.2">
      <c r="A50" s="31">
        <v>4205</v>
      </c>
      <c r="B50" s="23" t="s">
        <v>934</v>
      </c>
      <c r="C50" s="23" t="s">
        <v>1006</v>
      </c>
      <c r="D50" s="23" t="s">
        <v>863</v>
      </c>
      <c r="E50" s="23" t="s">
        <v>874</v>
      </c>
      <c r="F50" s="24">
        <v>38551</v>
      </c>
    </row>
    <row r="51" spans="1:6" x14ac:dyDescent="0.2">
      <c r="A51" s="31">
        <v>4305</v>
      </c>
      <c r="B51" s="23" t="s">
        <v>935</v>
      </c>
      <c r="C51" s="23" t="s">
        <v>1004</v>
      </c>
      <c r="D51" s="23" t="s">
        <v>1026</v>
      </c>
      <c r="E51" s="22" t="s">
        <v>884</v>
      </c>
      <c r="F51" s="24">
        <v>38562</v>
      </c>
    </row>
    <row r="52" spans="1:6" x14ac:dyDescent="0.2">
      <c r="A52" s="31">
        <v>4405</v>
      </c>
      <c r="B52" s="23" t="s">
        <v>936</v>
      </c>
      <c r="C52" s="23" t="s">
        <v>1013</v>
      </c>
      <c r="D52" s="23" t="s">
        <v>1026</v>
      </c>
      <c r="E52" s="23" t="s">
        <v>812</v>
      </c>
      <c r="F52" s="24">
        <v>38562</v>
      </c>
    </row>
    <row r="53" spans="1:6" x14ac:dyDescent="0.2">
      <c r="A53" s="31">
        <v>4505</v>
      </c>
      <c r="B53" s="23" t="s">
        <v>937</v>
      </c>
      <c r="C53" s="23" t="s">
        <v>1013</v>
      </c>
      <c r="D53" s="23" t="s">
        <v>1026</v>
      </c>
      <c r="E53" s="23" t="s">
        <v>880</v>
      </c>
      <c r="F53" s="24">
        <v>38562</v>
      </c>
    </row>
    <row r="54" spans="1:6" x14ac:dyDescent="0.2">
      <c r="A54" s="31">
        <v>4605</v>
      </c>
      <c r="B54" s="23" t="s">
        <v>938</v>
      </c>
      <c r="C54" s="23" t="s">
        <v>1007</v>
      </c>
      <c r="D54" s="23" t="s">
        <v>863</v>
      </c>
      <c r="E54" s="23" t="s">
        <v>885</v>
      </c>
      <c r="F54" s="24">
        <v>38562</v>
      </c>
    </row>
    <row r="55" spans="1:6" x14ac:dyDescent="0.2">
      <c r="A55" s="31">
        <v>4705</v>
      </c>
      <c r="B55" s="23" t="s">
        <v>939</v>
      </c>
      <c r="C55" s="23" t="s">
        <v>982</v>
      </c>
      <c r="D55" s="23" t="s">
        <v>863</v>
      </c>
      <c r="E55" s="22" t="s">
        <v>1728</v>
      </c>
      <c r="F55" s="24">
        <v>38569</v>
      </c>
    </row>
    <row r="56" spans="1:6" x14ac:dyDescent="0.2">
      <c r="A56" s="31">
        <v>4805</v>
      </c>
      <c r="B56" s="23" t="s">
        <v>940</v>
      </c>
      <c r="C56" s="22" t="s">
        <v>843</v>
      </c>
      <c r="D56" s="23" t="s">
        <v>863</v>
      </c>
      <c r="E56" s="1" t="s">
        <v>816</v>
      </c>
      <c r="F56" s="24">
        <v>38569</v>
      </c>
    </row>
    <row r="57" spans="1:6" x14ac:dyDescent="0.2">
      <c r="A57" s="31">
        <v>4905</v>
      </c>
      <c r="B57" s="23" t="s">
        <v>941</v>
      </c>
      <c r="C57" s="78" t="s">
        <v>2220</v>
      </c>
      <c r="D57" s="23" t="s">
        <v>863</v>
      </c>
      <c r="E57" s="63" t="s">
        <v>797</v>
      </c>
      <c r="F57" s="24">
        <v>38569</v>
      </c>
    </row>
    <row r="58" spans="1:6" x14ac:dyDescent="0.2">
      <c r="A58" s="31">
        <v>5005</v>
      </c>
      <c r="B58" s="23" t="s">
        <v>942</v>
      </c>
      <c r="C58" s="78" t="s">
        <v>2220</v>
      </c>
      <c r="D58" s="23" t="s">
        <v>863</v>
      </c>
      <c r="E58" s="63" t="s">
        <v>877</v>
      </c>
      <c r="F58" s="24">
        <v>38569</v>
      </c>
    </row>
    <row r="59" spans="1:6" x14ac:dyDescent="0.2">
      <c r="A59" s="31">
        <v>5105</v>
      </c>
      <c r="B59" s="23" t="s">
        <v>943</v>
      </c>
      <c r="C59" s="23" t="s">
        <v>1008</v>
      </c>
      <c r="D59" s="23" t="s">
        <v>863</v>
      </c>
      <c r="E59" s="23" t="s">
        <v>880</v>
      </c>
      <c r="F59" s="24">
        <v>38572</v>
      </c>
    </row>
    <row r="60" spans="1:6" x14ac:dyDescent="0.2">
      <c r="A60" s="31">
        <v>5205</v>
      </c>
      <c r="B60" s="23" t="s">
        <v>944</v>
      </c>
      <c r="C60" s="87" t="s">
        <v>2071</v>
      </c>
      <c r="D60" s="23" t="s">
        <v>863</v>
      </c>
      <c r="E60" s="22" t="s">
        <v>803</v>
      </c>
      <c r="F60" s="24">
        <v>38573</v>
      </c>
    </row>
    <row r="61" spans="1:6" x14ac:dyDescent="0.2">
      <c r="A61" s="31">
        <v>5305</v>
      </c>
      <c r="B61" s="23" t="s">
        <v>945</v>
      </c>
      <c r="C61" s="23" t="s">
        <v>1010</v>
      </c>
      <c r="D61" s="23" t="s">
        <v>863</v>
      </c>
      <c r="E61" s="22" t="s">
        <v>884</v>
      </c>
      <c r="F61" s="24">
        <v>38573</v>
      </c>
    </row>
    <row r="62" spans="1:6" x14ac:dyDescent="0.2">
      <c r="A62" s="31">
        <v>5405</v>
      </c>
      <c r="B62" s="23" t="s">
        <v>946</v>
      </c>
      <c r="C62" s="98" t="s">
        <v>1138</v>
      </c>
      <c r="D62" s="23" t="s">
        <v>1026</v>
      </c>
      <c r="E62" s="25" t="s">
        <v>886</v>
      </c>
      <c r="F62" s="24">
        <v>38574</v>
      </c>
    </row>
    <row r="63" spans="1:6" x14ac:dyDescent="0.2">
      <c r="A63" s="31">
        <v>5505</v>
      </c>
      <c r="B63" s="23" t="s">
        <v>947</v>
      </c>
      <c r="C63" s="23" t="s">
        <v>1012</v>
      </c>
      <c r="D63" s="23" t="s">
        <v>1026</v>
      </c>
      <c r="E63" s="1" t="s">
        <v>878</v>
      </c>
      <c r="F63" s="24">
        <v>38576</v>
      </c>
    </row>
    <row r="64" spans="1:6" ht="38.25" x14ac:dyDescent="0.2">
      <c r="A64" s="31">
        <v>5605</v>
      </c>
      <c r="B64" s="23" t="s">
        <v>948</v>
      </c>
      <c r="C64" s="98" t="s">
        <v>1138</v>
      </c>
      <c r="D64" s="23" t="s">
        <v>863</v>
      </c>
      <c r="E64" s="23" t="s">
        <v>887</v>
      </c>
      <c r="F64" s="24">
        <v>38596</v>
      </c>
    </row>
    <row r="65" spans="1:6" x14ac:dyDescent="0.2">
      <c r="A65" s="31">
        <v>5705</v>
      </c>
      <c r="B65" s="23" t="s">
        <v>949</v>
      </c>
      <c r="C65" s="23" t="s">
        <v>1013</v>
      </c>
      <c r="D65" s="23" t="s">
        <v>863</v>
      </c>
      <c r="E65" s="23" t="s">
        <v>812</v>
      </c>
      <c r="F65" s="24">
        <v>38600</v>
      </c>
    </row>
    <row r="66" spans="1:6" x14ac:dyDescent="0.2">
      <c r="A66" s="31">
        <v>5805</v>
      </c>
      <c r="B66" s="23" t="s">
        <v>950</v>
      </c>
      <c r="C66" s="23" t="s">
        <v>1013</v>
      </c>
      <c r="D66" s="23" t="s">
        <v>863</v>
      </c>
      <c r="E66" s="23" t="s">
        <v>880</v>
      </c>
      <c r="F66" s="24">
        <v>38600</v>
      </c>
    </row>
    <row r="67" spans="1:6" x14ac:dyDescent="0.2">
      <c r="A67" s="31">
        <v>5905</v>
      </c>
      <c r="B67" s="23" t="s">
        <v>951</v>
      </c>
      <c r="C67" s="23" t="s">
        <v>1171</v>
      </c>
      <c r="D67" s="23" t="s">
        <v>863</v>
      </c>
      <c r="E67" s="23" t="s">
        <v>812</v>
      </c>
      <c r="F67" s="24">
        <v>38601</v>
      </c>
    </row>
    <row r="68" spans="1:6" x14ac:dyDescent="0.2">
      <c r="A68" s="31">
        <v>6005</v>
      </c>
      <c r="B68" s="23" t="s">
        <v>952</v>
      </c>
      <c r="C68" s="23" t="s">
        <v>1014</v>
      </c>
      <c r="D68" s="23" t="s">
        <v>863</v>
      </c>
      <c r="E68" s="63" t="s">
        <v>877</v>
      </c>
      <c r="F68" s="24">
        <v>38611</v>
      </c>
    </row>
    <row r="69" spans="1:6" x14ac:dyDescent="0.2">
      <c r="A69" s="31">
        <v>6105</v>
      </c>
      <c r="B69" s="23" t="s">
        <v>953</v>
      </c>
      <c r="C69" s="78" t="s">
        <v>2239</v>
      </c>
      <c r="D69" s="23" t="s">
        <v>863</v>
      </c>
      <c r="E69" s="87" t="s">
        <v>1722</v>
      </c>
      <c r="F69" s="24">
        <v>38611</v>
      </c>
    </row>
    <row r="70" spans="1:6" x14ac:dyDescent="0.2">
      <c r="A70" s="31">
        <v>6205</v>
      </c>
      <c r="B70" s="23" t="s">
        <v>954</v>
      </c>
      <c r="C70" s="98" t="s">
        <v>1138</v>
      </c>
      <c r="D70" s="23" t="s">
        <v>862</v>
      </c>
      <c r="E70" s="1" t="s">
        <v>889</v>
      </c>
      <c r="F70" s="24">
        <v>38617</v>
      </c>
    </row>
    <row r="71" spans="1:6" x14ac:dyDescent="0.2">
      <c r="A71" s="31">
        <v>6305</v>
      </c>
      <c r="B71" s="23" t="s">
        <v>955</v>
      </c>
      <c r="C71" s="87" t="s">
        <v>1429</v>
      </c>
      <c r="D71" s="23" t="s">
        <v>1026</v>
      </c>
      <c r="E71" s="23" t="s">
        <v>812</v>
      </c>
      <c r="F71" s="24">
        <v>38622</v>
      </c>
    </row>
    <row r="72" spans="1:6" x14ac:dyDescent="0.2">
      <c r="A72" s="31">
        <v>6405</v>
      </c>
      <c r="B72" s="23" t="s">
        <v>956</v>
      </c>
      <c r="C72" s="23" t="s">
        <v>1015</v>
      </c>
      <c r="D72" s="23" t="s">
        <v>863</v>
      </c>
      <c r="E72" s="1" t="s">
        <v>1723</v>
      </c>
      <c r="F72" s="24">
        <v>38632</v>
      </c>
    </row>
    <row r="73" spans="1:6" x14ac:dyDescent="0.2">
      <c r="A73" s="31">
        <v>6505</v>
      </c>
      <c r="B73" s="23" t="s">
        <v>957</v>
      </c>
      <c r="C73" s="23" t="s">
        <v>1016</v>
      </c>
      <c r="D73" s="23" t="s">
        <v>1026</v>
      </c>
      <c r="E73" s="1" t="s">
        <v>878</v>
      </c>
      <c r="F73" s="24">
        <v>38635</v>
      </c>
    </row>
    <row r="74" spans="1:6" x14ac:dyDescent="0.2">
      <c r="A74" s="31">
        <v>6605</v>
      </c>
      <c r="B74" s="23" t="s">
        <v>958</v>
      </c>
      <c r="C74" s="63" t="s">
        <v>724</v>
      </c>
      <c r="D74" s="23" t="s">
        <v>863</v>
      </c>
      <c r="E74" s="23" t="s">
        <v>891</v>
      </c>
      <c r="F74" s="24">
        <v>38635</v>
      </c>
    </row>
    <row r="75" spans="1:6" x14ac:dyDescent="0.2">
      <c r="A75" s="49">
        <v>6705</v>
      </c>
      <c r="B75" s="25" t="s">
        <v>959</v>
      </c>
      <c r="C75" s="22" t="s">
        <v>1669</v>
      </c>
      <c r="D75" s="25" t="s">
        <v>863</v>
      </c>
      <c r="E75" s="22" t="s">
        <v>803</v>
      </c>
      <c r="F75" s="26">
        <v>38636</v>
      </c>
    </row>
    <row r="76" spans="1:6" x14ac:dyDescent="0.2">
      <c r="A76" s="49">
        <v>6805</v>
      </c>
      <c r="B76" s="25" t="s">
        <v>960</v>
      </c>
      <c r="C76" s="25" t="s">
        <v>1018</v>
      </c>
      <c r="D76" s="25" t="s">
        <v>863</v>
      </c>
      <c r="E76" s="23" t="s">
        <v>874</v>
      </c>
      <c r="F76" s="26">
        <v>38646</v>
      </c>
    </row>
    <row r="77" spans="1:6" x14ac:dyDescent="0.2">
      <c r="A77" s="49">
        <v>6905</v>
      </c>
      <c r="B77" s="25" t="s">
        <v>961</v>
      </c>
      <c r="C77" s="23" t="s">
        <v>1007</v>
      </c>
      <c r="D77" s="25" t="s">
        <v>863</v>
      </c>
      <c r="E77" s="22" t="s">
        <v>1717</v>
      </c>
      <c r="F77" s="26">
        <v>38665</v>
      </c>
    </row>
    <row r="78" spans="1:6" x14ac:dyDescent="0.2">
      <c r="A78" s="49">
        <v>7005</v>
      </c>
      <c r="B78" s="25" t="s">
        <v>962</v>
      </c>
      <c r="C78" s="22" t="s">
        <v>1667</v>
      </c>
      <c r="D78" s="25" t="s">
        <v>863</v>
      </c>
      <c r="E78" s="22" t="s">
        <v>1717</v>
      </c>
      <c r="F78" s="26">
        <v>38677</v>
      </c>
    </row>
    <row r="79" spans="1:6" x14ac:dyDescent="0.2">
      <c r="A79" s="49">
        <v>7105</v>
      </c>
      <c r="B79" s="25" t="s">
        <v>963</v>
      </c>
      <c r="C79" s="22" t="s">
        <v>1667</v>
      </c>
      <c r="D79" s="25" t="s">
        <v>863</v>
      </c>
      <c r="E79" s="22" t="s">
        <v>1717</v>
      </c>
      <c r="F79" s="26">
        <v>38677</v>
      </c>
    </row>
    <row r="80" spans="1:6" x14ac:dyDescent="0.2">
      <c r="A80" s="49">
        <v>7205</v>
      </c>
      <c r="B80" s="25" t="s">
        <v>964</v>
      </c>
      <c r="C80" s="25" t="s">
        <v>1019</v>
      </c>
      <c r="D80" s="25" t="s">
        <v>863</v>
      </c>
      <c r="E80" s="25" t="s">
        <v>892</v>
      </c>
      <c r="F80" s="26">
        <v>38677</v>
      </c>
    </row>
    <row r="81" spans="1:6" x14ac:dyDescent="0.2">
      <c r="A81" s="49">
        <v>7305</v>
      </c>
      <c r="B81" s="25" t="s">
        <v>965</v>
      </c>
      <c r="C81" s="98" t="s">
        <v>1138</v>
      </c>
      <c r="D81" s="25" t="s">
        <v>1026</v>
      </c>
      <c r="E81" s="22" t="s">
        <v>1728</v>
      </c>
      <c r="F81" s="26">
        <v>38686</v>
      </c>
    </row>
    <row r="82" spans="1:6" x14ac:dyDescent="0.2">
      <c r="A82" s="49">
        <v>7405</v>
      </c>
      <c r="B82" s="25" t="s">
        <v>966</v>
      </c>
      <c r="C82" s="23" t="s">
        <v>1002</v>
      </c>
      <c r="D82" s="25" t="s">
        <v>863</v>
      </c>
      <c r="E82" s="87" t="s">
        <v>1722</v>
      </c>
      <c r="F82" s="26">
        <v>38687</v>
      </c>
    </row>
    <row r="83" spans="1:6" x14ac:dyDescent="0.2">
      <c r="A83" s="49">
        <v>7505</v>
      </c>
      <c r="B83" s="25" t="s">
        <v>967</v>
      </c>
      <c r="C83" s="22" t="s">
        <v>843</v>
      </c>
      <c r="D83" s="25" t="s">
        <v>863</v>
      </c>
      <c r="E83" s="25" t="s">
        <v>886</v>
      </c>
      <c r="F83" s="26">
        <v>38693</v>
      </c>
    </row>
    <row r="84" spans="1:6" x14ac:dyDescent="0.2">
      <c r="A84" s="49">
        <v>7605</v>
      </c>
      <c r="B84" s="25" t="s">
        <v>968</v>
      </c>
      <c r="C84" s="80" t="s">
        <v>2215</v>
      </c>
      <c r="D84" s="25" t="s">
        <v>863</v>
      </c>
      <c r="E84" s="25" t="s">
        <v>892</v>
      </c>
      <c r="F84" s="26">
        <v>38694</v>
      </c>
    </row>
    <row r="85" spans="1:6" x14ac:dyDescent="0.2">
      <c r="A85" s="49">
        <v>7705</v>
      </c>
      <c r="B85" s="25" t="s">
        <v>969</v>
      </c>
      <c r="C85" s="25" t="s">
        <v>1020</v>
      </c>
      <c r="D85" s="25" t="s">
        <v>1026</v>
      </c>
      <c r="E85" s="22" t="s">
        <v>803</v>
      </c>
      <c r="F85" s="26">
        <v>38695</v>
      </c>
    </row>
    <row r="86" spans="1:6" x14ac:dyDescent="0.2">
      <c r="A86" s="49">
        <v>7805</v>
      </c>
      <c r="B86" s="25" t="s">
        <v>970</v>
      </c>
      <c r="C86" s="25" t="s">
        <v>1021</v>
      </c>
      <c r="D86" s="25" t="s">
        <v>862</v>
      </c>
      <c r="E86" s="1" t="s">
        <v>827</v>
      </c>
      <c r="F86" s="26">
        <v>38700</v>
      </c>
    </row>
    <row r="87" spans="1:6" x14ac:dyDescent="0.2">
      <c r="A87" s="49">
        <v>7905</v>
      </c>
      <c r="B87" s="80" t="s">
        <v>3511</v>
      </c>
      <c r="C87" s="23" t="s">
        <v>1147</v>
      </c>
      <c r="D87" s="25" t="s">
        <v>1026</v>
      </c>
      <c r="E87" s="87" t="s">
        <v>1722</v>
      </c>
      <c r="F87" s="26">
        <v>38702</v>
      </c>
    </row>
    <row r="88" spans="1:6" x14ac:dyDescent="0.2">
      <c r="A88" s="49">
        <v>8005</v>
      </c>
      <c r="B88" s="25" t="s">
        <v>971</v>
      </c>
      <c r="C88" s="23" t="s">
        <v>1139</v>
      </c>
      <c r="D88" s="25" t="s">
        <v>863</v>
      </c>
      <c r="E88" s="1" t="s">
        <v>827</v>
      </c>
      <c r="F88" s="26">
        <v>38702</v>
      </c>
    </row>
    <row r="89" spans="1:6" x14ac:dyDescent="0.2">
      <c r="A89" s="49">
        <v>8105</v>
      </c>
      <c r="B89" s="25" t="s">
        <v>972</v>
      </c>
      <c r="C89" s="25" t="s">
        <v>1022</v>
      </c>
      <c r="D89" s="25" t="s">
        <v>863</v>
      </c>
      <c r="E89" s="23" t="s">
        <v>1218</v>
      </c>
      <c r="F89" s="26">
        <v>38705</v>
      </c>
    </row>
    <row r="90" spans="1:6" x14ac:dyDescent="0.2">
      <c r="A90" s="49">
        <v>8205</v>
      </c>
      <c r="B90" s="25" t="s">
        <v>973</v>
      </c>
      <c r="C90" s="25" t="s">
        <v>1023</v>
      </c>
      <c r="D90" s="25" t="s">
        <v>863</v>
      </c>
      <c r="E90" s="23" t="s">
        <v>795</v>
      </c>
      <c r="F90" s="26">
        <v>38705</v>
      </c>
    </row>
    <row r="91" spans="1:6" x14ac:dyDescent="0.2">
      <c r="A91" s="49">
        <v>8305</v>
      </c>
      <c r="B91" s="25" t="s">
        <v>974</v>
      </c>
      <c r="C91" s="25" t="s">
        <v>1023</v>
      </c>
      <c r="D91" s="25" t="s">
        <v>1026</v>
      </c>
      <c r="E91" s="23" t="s">
        <v>795</v>
      </c>
      <c r="F91" s="26">
        <v>38705</v>
      </c>
    </row>
    <row r="92" spans="1:6" x14ac:dyDescent="0.2">
      <c r="A92" s="49">
        <v>8505</v>
      </c>
      <c r="B92" s="25" t="s">
        <v>975</v>
      </c>
      <c r="C92" s="25" t="s">
        <v>1025</v>
      </c>
      <c r="D92" s="25" t="s">
        <v>863</v>
      </c>
      <c r="E92" s="22" t="s">
        <v>803</v>
      </c>
      <c r="F92" s="26">
        <v>38706</v>
      </c>
    </row>
    <row r="93" spans="1:6" x14ac:dyDescent="0.2">
      <c r="A93" s="49">
        <v>8605</v>
      </c>
      <c r="B93" s="25" t="s">
        <v>976</v>
      </c>
      <c r="C93" s="1" t="s">
        <v>590</v>
      </c>
      <c r="D93" s="25" t="s">
        <v>1026</v>
      </c>
      <c r="E93" s="87" t="s">
        <v>1722</v>
      </c>
      <c r="F93" s="26">
        <v>38706</v>
      </c>
    </row>
    <row r="94" spans="1:6" x14ac:dyDescent="0.2">
      <c r="A94" s="49">
        <v>8705</v>
      </c>
      <c r="B94" s="25" t="s">
        <v>977</v>
      </c>
      <c r="C94" s="22" t="s">
        <v>1677</v>
      </c>
      <c r="D94" s="25" t="s">
        <v>1026</v>
      </c>
      <c r="E94" s="22" t="s">
        <v>803</v>
      </c>
      <c r="F94" s="26">
        <v>38706</v>
      </c>
    </row>
    <row r="95" spans="1:6" x14ac:dyDescent="0.2">
      <c r="A95" s="49">
        <v>8805</v>
      </c>
      <c r="B95" s="25" t="s">
        <v>978</v>
      </c>
      <c r="C95" s="25" t="s">
        <v>2247</v>
      </c>
      <c r="D95" s="25" t="s">
        <v>863</v>
      </c>
      <c r="E95" s="23" t="s">
        <v>874</v>
      </c>
      <c r="F95" s="26">
        <v>38706</v>
      </c>
    </row>
    <row r="96" spans="1:6" x14ac:dyDescent="0.2">
      <c r="A96" s="49">
        <v>8905</v>
      </c>
      <c r="B96" s="25" t="s">
        <v>979</v>
      </c>
      <c r="C96" s="23" t="s">
        <v>989</v>
      </c>
      <c r="D96" s="25" t="s">
        <v>1026</v>
      </c>
      <c r="E96" s="22" t="s">
        <v>803</v>
      </c>
      <c r="F96" s="26">
        <v>38708</v>
      </c>
    </row>
    <row r="97" spans="1:6" x14ac:dyDescent="0.2">
      <c r="A97" s="49">
        <v>9005</v>
      </c>
      <c r="B97" s="25" t="s">
        <v>980</v>
      </c>
      <c r="C97" s="25" t="s">
        <v>1024</v>
      </c>
      <c r="D97" s="25" t="s">
        <v>863</v>
      </c>
      <c r="E97" s="22" t="s">
        <v>1194</v>
      </c>
      <c r="F97" s="26">
        <v>38713</v>
      </c>
    </row>
    <row r="98" spans="1:6" x14ac:dyDescent="0.2">
      <c r="A98" s="49">
        <v>9105</v>
      </c>
      <c r="B98" s="25" t="s">
        <v>981</v>
      </c>
      <c r="C98" s="25" t="s">
        <v>1025</v>
      </c>
      <c r="D98" s="25" t="s">
        <v>863</v>
      </c>
      <c r="E98" s="22" t="s">
        <v>803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8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E94" sqref="E94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9" ht="15.75" x14ac:dyDescent="0.25">
      <c r="A1" s="1"/>
      <c r="B1" s="263" t="s">
        <v>833</v>
      </c>
      <c r="C1" s="263"/>
      <c r="D1" s="263"/>
      <c r="E1" s="263"/>
      <c r="F1" s="10"/>
      <c r="G1" s="10"/>
      <c r="H1" s="10"/>
      <c r="I1" s="5"/>
    </row>
    <row r="2" spans="1:9" ht="15" x14ac:dyDescent="0.25">
      <c r="A2" s="1"/>
      <c r="B2" s="263" t="s">
        <v>834</v>
      </c>
      <c r="C2" s="263"/>
      <c r="D2" s="263"/>
      <c r="E2" s="263"/>
      <c r="F2" s="10"/>
      <c r="G2" s="10"/>
      <c r="H2" s="10"/>
      <c r="I2" s="6"/>
    </row>
    <row r="3" spans="1:9" ht="15" x14ac:dyDescent="0.25">
      <c r="A3" s="1"/>
      <c r="B3" s="263" t="s">
        <v>835</v>
      </c>
      <c r="C3" s="263"/>
      <c r="D3" s="263"/>
      <c r="E3" s="263"/>
      <c r="F3" s="10"/>
      <c r="G3" s="10"/>
      <c r="H3" s="10"/>
      <c r="I3" s="7"/>
    </row>
    <row r="4" spans="1:9" x14ac:dyDescent="0.2">
      <c r="A4" s="1"/>
      <c r="B4" s="263" t="s">
        <v>2495</v>
      </c>
      <c r="C4" s="263"/>
      <c r="D4" s="263"/>
      <c r="E4" s="263"/>
      <c r="F4" s="10"/>
      <c r="G4" s="10"/>
      <c r="H4" s="10"/>
      <c r="I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9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1923</v>
      </c>
      <c r="G6" s="13" t="s">
        <v>1924</v>
      </c>
      <c r="H6" s="13" t="s">
        <v>1922</v>
      </c>
      <c r="I6" s="13" t="s">
        <v>1955</v>
      </c>
    </row>
    <row r="7" spans="1:9" x14ac:dyDescent="0.2">
      <c r="A7" s="88">
        <v>2798</v>
      </c>
      <c r="B7" s="9" t="s">
        <v>1965</v>
      </c>
      <c r="C7" s="78" t="s">
        <v>1946</v>
      </c>
      <c r="D7" s="87" t="s">
        <v>1967</v>
      </c>
      <c r="E7" s="9" t="s">
        <v>1958</v>
      </c>
      <c r="F7" s="90">
        <v>41635</v>
      </c>
      <c r="G7" s="89" t="s">
        <v>2371</v>
      </c>
      <c r="H7" s="1" t="s">
        <v>1954</v>
      </c>
      <c r="I7" s="1" t="s">
        <v>1970</v>
      </c>
    </row>
    <row r="8" spans="1:9" x14ac:dyDescent="0.2">
      <c r="A8" s="88">
        <v>699</v>
      </c>
      <c r="B8" s="9" t="s">
        <v>1968</v>
      </c>
      <c r="C8" s="87" t="s">
        <v>1969</v>
      </c>
      <c r="D8" s="87" t="s">
        <v>1967</v>
      </c>
      <c r="E8" s="9" t="s">
        <v>795</v>
      </c>
      <c r="F8" s="90">
        <v>41486</v>
      </c>
      <c r="G8" s="89" t="s">
        <v>2371</v>
      </c>
      <c r="H8" s="1" t="s">
        <v>1954</v>
      </c>
      <c r="I8" s="1" t="s">
        <v>1970</v>
      </c>
    </row>
    <row r="9" spans="1:9" x14ac:dyDescent="0.2">
      <c r="A9" s="88">
        <v>16812</v>
      </c>
      <c r="B9" s="87" t="s">
        <v>241</v>
      </c>
      <c r="C9" s="87" t="s">
        <v>1971</v>
      </c>
      <c r="D9" s="87" t="s">
        <v>1967</v>
      </c>
      <c r="E9" s="87" t="s">
        <v>812</v>
      </c>
      <c r="F9" s="90">
        <v>41486</v>
      </c>
      <c r="G9" s="89" t="s">
        <v>2371</v>
      </c>
      <c r="H9" s="1" t="s">
        <v>1954</v>
      </c>
      <c r="I9" s="1" t="s">
        <v>1972</v>
      </c>
    </row>
    <row r="10" spans="1:9" x14ac:dyDescent="0.2">
      <c r="A10" s="88">
        <v>6107</v>
      </c>
      <c r="B10" s="87" t="s">
        <v>1973</v>
      </c>
      <c r="C10" s="87" t="s">
        <v>1457</v>
      </c>
      <c r="D10" s="87" t="s">
        <v>1967</v>
      </c>
      <c r="E10" s="87" t="s">
        <v>812</v>
      </c>
      <c r="F10" s="90">
        <v>41568</v>
      </c>
      <c r="G10" s="89" t="s">
        <v>2371</v>
      </c>
      <c r="H10" s="1" t="s">
        <v>1954</v>
      </c>
      <c r="I10" s="1" t="s">
        <v>1974</v>
      </c>
    </row>
    <row r="11" spans="1:9" x14ac:dyDescent="0.2">
      <c r="A11" s="88">
        <v>6107</v>
      </c>
      <c r="B11" s="87" t="s">
        <v>1973</v>
      </c>
      <c r="C11" s="87" t="s">
        <v>1457</v>
      </c>
      <c r="D11" s="87" t="s">
        <v>1967</v>
      </c>
      <c r="E11" s="87" t="s">
        <v>812</v>
      </c>
      <c r="F11" s="90">
        <v>41508</v>
      </c>
      <c r="G11" s="89" t="s">
        <v>2371</v>
      </c>
      <c r="H11" s="1" t="s">
        <v>1954</v>
      </c>
      <c r="I11" s="1" t="s">
        <v>1970</v>
      </c>
    </row>
    <row r="12" spans="1:9" x14ac:dyDescent="0.2">
      <c r="A12" s="88">
        <v>1578899</v>
      </c>
      <c r="B12" s="87" t="s">
        <v>1975</v>
      </c>
      <c r="C12" s="87" t="s">
        <v>636</v>
      </c>
      <c r="D12" s="87" t="s">
        <v>1967</v>
      </c>
      <c r="E12" s="87" t="s">
        <v>812</v>
      </c>
      <c r="F12" s="90">
        <v>41486</v>
      </c>
      <c r="G12" s="89" t="s">
        <v>2371</v>
      </c>
      <c r="H12" s="1" t="s">
        <v>1954</v>
      </c>
      <c r="I12" s="1" t="s">
        <v>1976</v>
      </c>
    </row>
    <row r="13" spans="1:9" x14ac:dyDescent="0.2">
      <c r="A13" s="88">
        <v>18107</v>
      </c>
      <c r="B13" s="87" t="s">
        <v>1977</v>
      </c>
      <c r="C13" s="87" t="s">
        <v>1978</v>
      </c>
      <c r="D13" s="87" t="s">
        <v>1967</v>
      </c>
      <c r="E13" s="87" t="s">
        <v>812</v>
      </c>
      <c r="F13" s="90">
        <v>41486</v>
      </c>
      <c r="G13" s="89" t="s">
        <v>2371</v>
      </c>
      <c r="H13" s="1" t="s">
        <v>1954</v>
      </c>
      <c r="I13" s="1" t="s">
        <v>1979</v>
      </c>
    </row>
    <row r="14" spans="1:9" x14ac:dyDescent="0.2">
      <c r="A14" s="88">
        <v>858901</v>
      </c>
      <c r="B14" s="87" t="s">
        <v>1272</v>
      </c>
      <c r="C14" s="78" t="s">
        <v>1946</v>
      </c>
      <c r="D14" s="87" t="s">
        <v>1967</v>
      </c>
      <c r="E14" s="87" t="s">
        <v>178</v>
      </c>
      <c r="F14" s="90">
        <v>41450</v>
      </c>
      <c r="G14" s="89" t="s">
        <v>2371</v>
      </c>
      <c r="H14" s="1" t="s">
        <v>1954</v>
      </c>
      <c r="I14" s="1" t="s">
        <v>1970</v>
      </c>
    </row>
    <row r="15" spans="1:9" x14ac:dyDescent="0.2">
      <c r="A15" s="88">
        <v>7798</v>
      </c>
      <c r="B15" s="87" t="s">
        <v>1980</v>
      </c>
      <c r="C15" s="87" t="s">
        <v>1163</v>
      </c>
      <c r="D15" s="87" t="s">
        <v>1967</v>
      </c>
      <c r="E15" s="87" t="s">
        <v>795</v>
      </c>
      <c r="F15" s="90">
        <v>41533</v>
      </c>
      <c r="G15" s="89" t="s">
        <v>2371</v>
      </c>
      <c r="H15" s="1" t="s">
        <v>1954</v>
      </c>
      <c r="I15" s="1" t="s">
        <v>1981</v>
      </c>
    </row>
    <row r="16" spans="1:9" x14ac:dyDescent="0.2">
      <c r="A16" s="88">
        <v>9109</v>
      </c>
      <c r="B16" s="87" t="s">
        <v>60</v>
      </c>
      <c r="C16" s="87" t="s">
        <v>732</v>
      </c>
      <c r="D16" s="87" t="s">
        <v>1967</v>
      </c>
      <c r="E16" s="87" t="s">
        <v>1721</v>
      </c>
      <c r="F16" s="90">
        <v>41486</v>
      </c>
      <c r="G16" s="89" t="s">
        <v>2371</v>
      </c>
      <c r="H16" s="1" t="s">
        <v>1954</v>
      </c>
      <c r="I16" s="1" t="s">
        <v>1981</v>
      </c>
    </row>
    <row r="17" spans="1:9" x14ac:dyDescent="0.2">
      <c r="A17" s="88">
        <v>2506</v>
      </c>
      <c r="B17" s="87" t="s">
        <v>1982</v>
      </c>
      <c r="C17" s="87" t="s">
        <v>1983</v>
      </c>
      <c r="D17" s="87" t="s">
        <v>1967</v>
      </c>
      <c r="E17" s="87" t="s">
        <v>803</v>
      </c>
      <c r="F17" s="90">
        <v>41450</v>
      </c>
      <c r="G17" s="89" t="s">
        <v>2371</v>
      </c>
      <c r="H17" s="1" t="s">
        <v>1954</v>
      </c>
      <c r="I17" s="1" t="s">
        <v>1981</v>
      </c>
    </row>
    <row r="18" spans="1:9" x14ac:dyDescent="0.2">
      <c r="A18" s="88">
        <v>6095</v>
      </c>
      <c r="B18" s="87" t="s">
        <v>1984</v>
      </c>
      <c r="C18" s="87" t="s">
        <v>1946</v>
      </c>
      <c r="D18" s="87" t="s">
        <v>1967</v>
      </c>
      <c r="E18" s="87" t="s">
        <v>874</v>
      </c>
      <c r="F18" s="90"/>
      <c r="G18" s="89" t="s">
        <v>2371</v>
      </c>
      <c r="H18" s="1" t="s">
        <v>1954</v>
      </c>
      <c r="I18" s="1" t="s">
        <v>1981</v>
      </c>
    </row>
    <row r="19" spans="1:9" x14ac:dyDescent="0.2">
      <c r="A19" s="88">
        <v>1608491</v>
      </c>
      <c r="B19" s="87" t="s">
        <v>1985</v>
      </c>
      <c r="C19" s="87" t="s">
        <v>1946</v>
      </c>
      <c r="D19" s="87" t="s">
        <v>1967</v>
      </c>
      <c r="E19" s="87" t="s">
        <v>874</v>
      </c>
      <c r="F19" s="90"/>
      <c r="G19" s="89" t="s">
        <v>2371</v>
      </c>
      <c r="H19" s="1" t="s">
        <v>1954</v>
      </c>
      <c r="I19" s="1" t="s">
        <v>1981</v>
      </c>
    </row>
    <row r="20" spans="1:9" x14ac:dyDescent="0.2">
      <c r="A20" s="88">
        <v>458791</v>
      </c>
      <c r="B20" s="87" t="s">
        <v>1996</v>
      </c>
      <c r="C20" s="87" t="s">
        <v>1946</v>
      </c>
      <c r="D20" s="87" t="s">
        <v>1967</v>
      </c>
      <c r="E20" s="87" t="s">
        <v>1986</v>
      </c>
      <c r="F20" s="90"/>
      <c r="G20" s="89" t="s">
        <v>2371</v>
      </c>
      <c r="H20" s="1" t="s">
        <v>1954</v>
      </c>
      <c r="I20" s="1" t="s">
        <v>1981</v>
      </c>
    </row>
    <row r="21" spans="1:9" x14ac:dyDescent="0.2">
      <c r="A21" s="88">
        <v>610</v>
      </c>
      <c r="B21" s="87" t="s">
        <v>1987</v>
      </c>
      <c r="C21" s="87" t="s">
        <v>1988</v>
      </c>
      <c r="D21" s="87" t="s">
        <v>1967</v>
      </c>
      <c r="E21" s="87" t="s">
        <v>1721</v>
      </c>
      <c r="F21" s="90">
        <v>41449</v>
      </c>
      <c r="G21" s="89" t="s">
        <v>2371</v>
      </c>
      <c r="H21" s="1" t="s">
        <v>1954</v>
      </c>
      <c r="I21" s="63" t="s">
        <v>1989</v>
      </c>
    </row>
    <row r="22" spans="1:9" x14ac:dyDescent="0.2">
      <c r="A22" s="88">
        <v>5898</v>
      </c>
      <c r="B22" s="87" t="s">
        <v>1990</v>
      </c>
      <c r="C22" s="87" t="s">
        <v>1991</v>
      </c>
      <c r="D22" s="87" t="s">
        <v>1967</v>
      </c>
      <c r="E22" s="87" t="s">
        <v>878</v>
      </c>
      <c r="F22" s="90" t="s">
        <v>2009</v>
      </c>
      <c r="G22" s="89" t="s">
        <v>2371</v>
      </c>
      <c r="H22" s="1" t="s">
        <v>1954</v>
      </c>
      <c r="I22" s="1" t="s">
        <v>1981</v>
      </c>
    </row>
    <row r="23" spans="1:9" x14ac:dyDescent="0.2">
      <c r="A23" s="88">
        <v>291</v>
      </c>
      <c r="B23" s="87" t="s">
        <v>1992</v>
      </c>
      <c r="C23" s="87" t="s">
        <v>1946</v>
      </c>
      <c r="D23" s="87" t="s">
        <v>1967</v>
      </c>
      <c r="E23" s="87" t="s">
        <v>178</v>
      </c>
      <c r="F23" s="90">
        <v>41458</v>
      </c>
      <c r="G23" s="89" t="s">
        <v>2371</v>
      </c>
      <c r="H23" s="1" t="s">
        <v>1954</v>
      </c>
      <c r="I23" s="1" t="s">
        <v>1981</v>
      </c>
    </row>
    <row r="24" spans="1:9" x14ac:dyDescent="0.2">
      <c r="A24" s="88">
        <v>3013</v>
      </c>
      <c r="B24" s="87" t="s">
        <v>1787</v>
      </c>
      <c r="C24" s="87" t="s">
        <v>732</v>
      </c>
      <c r="D24" s="87" t="s">
        <v>1967</v>
      </c>
      <c r="E24" s="87" t="s">
        <v>1721</v>
      </c>
      <c r="F24" s="90">
        <v>41564</v>
      </c>
      <c r="G24" s="89" t="s">
        <v>2371</v>
      </c>
      <c r="H24" s="1" t="s">
        <v>1954</v>
      </c>
      <c r="I24" s="1" t="s">
        <v>1981</v>
      </c>
    </row>
    <row r="25" spans="1:9" x14ac:dyDescent="0.2">
      <c r="A25" s="88">
        <v>6894</v>
      </c>
      <c r="B25" s="87" t="s">
        <v>2008</v>
      </c>
      <c r="C25" s="87" t="s">
        <v>1993</v>
      </c>
      <c r="D25" s="87" t="s">
        <v>1967</v>
      </c>
      <c r="E25" s="87" t="s">
        <v>1855</v>
      </c>
      <c r="F25" s="90">
        <v>41628</v>
      </c>
      <c r="G25" s="89" t="s">
        <v>2371</v>
      </c>
      <c r="H25" s="1" t="s">
        <v>1954</v>
      </c>
      <c r="I25" s="1" t="s">
        <v>1981</v>
      </c>
    </row>
    <row r="26" spans="1:9" x14ac:dyDescent="0.2">
      <c r="A26" s="88"/>
    </row>
    <row r="27" spans="1:9" x14ac:dyDescent="0.2">
      <c r="A27" s="88"/>
    </row>
    <row r="28" spans="1:9" x14ac:dyDescent="0.2">
      <c r="A28" s="88"/>
    </row>
    <row r="29" spans="1:9" x14ac:dyDescent="0.2">
      <c r="A29" s="88"/>
      <c r="B29" s="264" t="s">
        <v>2372</v>
      </c>
      <c r="C29" s="264"/>
    </row>
    <row r="30" spans="1:9" x14ac:dyDescent="0.2">
      <c r="A30" s="88"/>
    </row>
    <row r="31" spans="1:9" x14ac:dyDescent="0.2">
      <c r="A31" s="88"/>
    </row>
    <row r="32" spans="1:9" x14ac:dyDescent="0.2">
      <c r="A32" s="88"/>
    </row>
    <row r="33" spans="1:7" x14ac:dyDescent="0.2">
      <c r="A33" s="88"/>
    </row>
    <row r="34" spans="1:7" x14ac:dyDescent="0.2">
      <c r="A34" s="88"/>
    </row>
    <row r="35" spans="1:7" x14ac:dyDescent="0.2">
      <c r="A35" s="88"/>
    </row>
    <row r="36" spans="1:7" x14ac:dyDescent="0.2">
      <c r="A36" s="88"/>
      <c r="B36" s="87"/>
      <c r="C36" s="87"/>
      <c r="D36" s="87"/>
      <c r="E36" s="87"/>
      <c r="F36" s="90"/>
      <c r="G36" s="90"/>
    </row>
    <row r="37" spans="1:7" x14ac:dyDescent="0.2">
      <c r="A37" s="88"/>
      <c r="B37" s="87"/>
      <c r="C37" s="87"/>
      <c r="D37" s="87"/>
      <c r="E37" s="87"/>
      <c r="F37" s="90"/>
      <c r="G37" s="90"/>
    </row>
    <row r="38" spans="1:7" x14ac:dyDescent="0.2">
      <c r="A38" s="88"/>
      <c r="B38" s="87"/>
      <c r="C38" s="87"/>
      <c r="D38" s="87"/>
      <c r="E38" s="87"/>
      <c r="F38" s="90"/>
      <c r="G38" s="90"/>
    </row>
    <row r="39" spans="1:7" x14ac:dyDescent="0.2">
      <c r="A39" s="88"/>
      <c r="B39" s="87"/>
      <c r="C39" s="9"/>
      <c r="D39" s="87"/>
      <c r="E39" s="87"/>
      <c r="F39" s="89"/>
      <c r="G39" s="89"/>
    </row>
    <row r="40" spans="1:7" x14ac:dyDescent="0.2">
      <c r="A40" s="88"/>
      <c r="B40" s="87"/>
      <c r="C40" s="9"/>
      <c r="D40" s="87"/>
      <c r="E40" s="87"/>
      <c r="F40" s="89"/>
      <c r="G40" s="89"/>
    </row>
    <row r="41" spans="1:7" x14ac:dyDescent="0.2">
      <c r="A41" s="88"/>
      <c r="B41" s="87"/>
      <c r="C41" s="87"/>
      <c r="D41" s="87"/>
      <c r="E41" s="87"/>
      <c r="F41" s="90"/>
      <c r="G41" s="90"/>
    </row>
    <row r="42" spans="1:7" x14ac:dyDescent="0.2">
      <c r="A42" s="88"/>
      <c r="B42" s="87"/>
      <c r="C42" s="87"/>
      <c r="D42" s="87"/>
      <c r="E42" s="87"/>
      <c r="F42" s="90"/>
      <c r="G42" s="90"/>
    </row>
    <row r="43" spans="1:7" x14ac:dyDescent="0.2">
      <c r="A43" s="88"/>
      <c r="B43" s="87"/>
      <c r="C43" s="87"/>
      <c r="D43" s="87"/>
      <c r="E43" s="89"/>
      <c r="F43" s="90"/>
      <c r="G43" s="90"/>
    </row>
    <row r="44" spans="1:7" x14ac:dyDescent="0.2">
      <c r="A44" s="88"/>
      <c r="B44" s="87"/>
      <c r="C44" s="87"/>
      <c r="D44" s="87"/>
      <c r="E44" s="87"/>
      <c r="F44" s="90"/>
      <c r="G44" s="90"/>
    </row>
    <row r="45" spans="1:7" x14ac:dyDescent="0.2">
      <c r="A45" s="88"/>
      <c r="B45" s="87"/>
      <c r="C45" s="87"/>
      <c r="D45" s="87"/>
      <c r="E45" s="87"/>
      <c r="F45" s="90"/>
      <c r="G45" s="90"/>
    </row>
    <row r="46" spans="1:7" x14ac:dyDescent="0.2">
      <c r="A46" s="88"/>
      <c r="B46" s="9"/>
      <c r="C46" s="9"/>
      <c r="D46" s="9"/>
      <c r="E46" s="9"/>
      <c r="F46" s="90"/>
      <c r="G46" s="90"/>
    </row>
    <row r="47" spans="1:7" x14ac:dyDescent="0.2">
      <c r="A47" s="88"/>
      <c r="B47" s="9"/>
      <c r="C47" s="9"/>
      <c r="D47" s="9"/>
      <c r="E47" s="9"/>
      <c r="F47" s="90"/>
      <c r="G47" s="90"/>
    </row>
    <row r="48" spans="1:7" x14ac:dyDescent="0.2">
      <c r="A48" s="88"/>
      <c r="B48" s="9"/>
      <c r="C48" s="90"/>
      <c r="D48" s="9"/>
      <c r="E48" s="9"/>
      <c r="F48" s="90"/>
      <c r="G48" s="90"/>
    </row>
    <row r="49" spans="1:7" x14ac:dyDescent="0.2">
      <c r="A49" s="88"/>
      <c r="B49" s="9"/>
      <c r="C49" s="90"/>
      <c r="D49" s="9"/>
      <c r="E49" s="9"/>
      <c r="F49" s="90"/>
      <c r="G49" s="90"/>
    </row>
    <row r="50" spans="1:7" x14ac:dyDescent="0.2">
      <c r="A50" s="88"/>
      <c r="B50" s="9"/>
      <c r="C50" s="9"/>
      <c r="D50" s="9"/>
      <c r="E50" s="9"/>
      <c r="F50" s="90"/>
      <c r="G50" s="90"/>
    </row>
    <row r="51" spans="1:7" x14ac:dyDescent="0.2">
      <c r="A51" s="88"/>
      <c r="B51" s="9"/>
      <c r="C51" s="9"/>
      <c r="D51" s="9"/>
      <c r="E51" s="9"/>
      <c r="F51" s="90"/>
      <c r="G51" s="90"/>
    </row>
    <row r="52" spans="1:7" x14ac:dyDescent="0.2">
      <c r="A52" s="88"/>
      <c r="B52" s="87"/>
      <c r="C52" s="87"/>
      <c r="D52" s="87"/>
      <c r="E52" s="87"/>
      <c r="F52" s="90"/>
      <c r="G52" s="90"/>
    </row>
    <row r="53" spans="1:7" x14ac:dyDescent="0.2">
      <c r="A53" s="88"/>
      <c r="B53" s="87"/>
      <c r="C53" s="87"/>
      <c r="D53" s="87"/>
      <c r="E53" s="87"/>
      <c r="F53" s="90"/>
      <c r="G53" s="90"/>
    </row>
    <row r="54" spans="1:7" x14ac:dyDescent="0.2">
      <c r="A54" s="88"/>
      <c r="B54" s="87"/>
      <c r="C54" s="87"/>
      <c r="D54" s="87"/>
      <c r="E54" s="87"/>
      <c r="F54" s="90"/>
      <c r="G54" s="90"/>
    </row>
    <row r="55" spans="1:7" x14ac:dyDescent="0.2">
      <c r="A55" s="88"/>
      <c r="B55" s="87"/>
      <c r="C55" s="87"/>
      <c r="D55" s="87"/>
      <c r="E55" s="87"/>
      <c r="F55" s="90"/>
      <c r="G55" s="90"/>
    </row>
    <row r="56" spans="1:7" x14ac:dyDescent="0.2">
      <c r="A56" s="88"/>
      <c r="B56" s="87"/>
      <c r="C56" s="87"/>
      <c r="D56" s="87"/>
      <c r="E56" s="87"/>
      <c r="F56" s="90"/>
      <c r="G56" s="90"/>
    </row>
    <row r="57" spans="1:7" x14ac:dyDescent="0.2">
      <c r="A57" s="88"/>
      <c r="B57" s="87"/>
      <c r="C57" s="87"/>
      <c r="D57" s="87"/>
      <c r="E57" s="87"/>
      <c r="F57" s="90"/>
      <c r="G57" s="90"/>
    </row>
    <row r="58" spans="1:7" x14ac:dyDescent="0.2">
      <c r="A58" s="88"/>
      <c r="B58" s="87"/>
      <c r="C58" s="87"/>
      <c r="D58" s="87"/>
      <c r="E58" s="87"/>
      <c r="F58" s="90"/>
      <c r="G58" s="90"/>
    </row>
    <row r="59" spans="1:7" x14ac:dyDescent="0.2">
      <c r="A59" s="88"/>
      <c r="B59" s="87"/>
      <c r="C59" s="87"/>
      <c r="D59" s="87"/>
      <c r="E59" s="87"/>
      <c r="F59" s="90"/>
      <c r="G59" s="90"/>
    </row>
    <row r="60" spans="1:7" x14ac:dyDescent="0.2">
      <c r="A60" s="88"/>
      <c r="B60" s="87"/>
      <c r="C60" s="87"/>
      <c r="D60" s="87"/>
      <c r="E60" s="87"/>
      <c r="F60" s="90"/>
      <c r="G60" s="90"/>
    </row>
    <row r="61" spans="1:7" x14ac:dyDescent="0.2">
      <c r="A61" s="88"/>
      <c r="B61" s="87"/>
      <c r="C61" s="87"/>
      <c r="D61" s="87"/>
      <c r="E61" s="87"/>
      <c r="F61" s="90"/>
      <c r="G61" s="90"/>
    </row>
    <row r="62" spans="1:7" x14ac:dyDescent="0.2">
      <c r="A62" s="88"/>
      <c r="B62" s="87"/>
      <c r="C62" s="87"/>
      <c r="D62" s="87"/>
      <c r="E62" s="87"/>
      <c r="F62" s="90"/>
      <c r="G62" s="90"/>
    </row>
    <row r="63" spans="1:7" x14ac:dyDescent="0.2">
      <c r="A63" s="88"/>
      <c r="B63" s="87"/>
      <c r="C63" s="87"/>
      <c r="D63" s="87"/>
      <c r="E63" s="87"/>
      <c r="F63" s="90"/>
      <c r="G63" s="90"/>
    </row>
    <row r="64" spans="1:7" x14ac:dyDescent="0.2">
      <c r="A64" s="88"/>
      <c r="B64" s="87"/>
      <c r="C64" s="87"/>
      <c r="D64" s="87"/>
      <c r="E64" s="87"/>
      <c r="F64" s="90"/>
      <c r="G64" s="90"/>
    </row>
    <row r="65" spans="1:7" x14ac:dyDescent="0.2">
      <c r="A65" s="88"/>
      <c r="B65" s="87"/>
      <c r="C65" s="87"/>
      <c r="D65" s="87"/>
      <c r="E65" s="87"/>
      <c r="F65" s="90"/>
      <c r="G65" s="90"/>
    </row>
    <row r="66" spans="1:7" x14ac:dyDescent="0.2">
      <c r="A66" s="88"/>
      <c r="B66" s="87"/>
      <c r="C66" s="87"/>
      <c r="D66" s="87"/>
      <c r="E66" s="87"/>
      <c r="F66" s="90"/>
      <c r="G66" s="90"/>
    </row>
    <row r="67" spans="1:7" x14ac:dyDescent="0.2">
      <c r="F67" s="62"/>
      <c r="G67" s="62"/>
    </row>
    <row r="68" spans="1:7" x14ac:dyDescent="0.2">
      <c r="F68" s="62"/>
      <c r="G68" s="62"/>
    </row>
    <row r="69" spans="1:7" x14ac:dyDescent="0.2">
      <c r="F69" s="62"/>
      <c r="G69" s="62"/>
    </row>
    <row r="70" spans="1:7" x14ac:dyDescent="0.2">
      <c r="F70" s="62"/>
      <c r="G70" s="62"/>
    </row>
    <row r="71" spans="1:7" x14ac:dyDescent="0.2">
      <c r="F71" s="62"/>
      <c r="G71" s="62"/>
    </row>
    <row r="72" spans="1:7" x14ac:dyDescent="0.2">
      <c r="F72" s="62"/>
      <c r="G72" s="62"/>
    </row>
    <row r="73" spans="1:7" x14ac:dyDescent="0.2">
      <c r="F73" s="62"/>
      <c r="G73" s="62"/>
    </row>
    <row r="74" spans="1:7" x14ac:dyDescent="0.2">
      <c r="F74" s="62"/>
      <c r="G74" s="62"/>
    </row>
    <row r="75" spans="1:7" x14ac:dyDescent="0.2">
      <c r="F75" s="62"/>
      <c r="G75" s="62"/>
    </row>
    <row r="76" spans="1:7" x14ac:dyDescent="0.2">
      <c r="F76" s="62"/>
      <c r="G76" s="62"/>
    </row>
    <row r="77" spans="1:7" x14ac:dyDescent="0.2">
      <c r="F77" s="62"/>
      <c r="G77" s="62"/>
    </row>
    <row r="78" spans="1:7" x14ac:dyDescent="0.2">
      <c r="F78" s="62"/>
      <c r="G78" s="62"/>
    </row>
    <row r="79" spans="1:7" x14ac:dyDescent="0.2">
      <c r="F79" s="62"/>
      <c r="G79" s="62"/>
    </row>
    <row r="80" spans="1:7" x14ac:dyDescent="0.2">
      <c r="F80" s="62"/>
      <c r="G80" s="62"/>
    </row>
    <row r="81" spans="1:9" x14ac:dyDescent="0.2">
      <c r="B81" s="63"/>
      <c r="C81" s="63"/>
      <c r="E81" s="63"/>
      <c r="F81" s="62"/>
      <c r="G81" s="62"/>
    </row>
    <row r="82" spans="1:9" x14ac:dyDescent="0.2">
      <c r="B82" s="63"/>
      <c r="C82" s="63"/>
      <c r="D82" s="63"/>
      <c r="E82" s="63"/>
      <c r="F82" s="62"/>
      <c r="G82" s="62"/>
    </row>
    <row r="83" spans="1:9" x14ac:dyDescent="0.2">
      <c r="B83" s="63"/>
      <c r="C83" s="63"/>
      <c r="D83" s="63"/>
      <c r="E83" s="63"/>
      <c r="F83" s="62"/>
      <c r="G83" s="62"/>
    </row>
    <row r="84" spans="1:9" x14ac:dyDescent="0.2">
      <c r="B84" s="63"/>
      <c r="C84" s="63"/>
      <c r="D84" s="63"/>
      <c r="E84" s="63"/>
      <c r="F84" s="62"/>
      <c r="G84" s="62"/>
    </row>
    <row r="85" spans="1:9" x14ac:dyDescent="0.2">
      <c r="B85" s="63"/>
      <c r="C85" s="63"/>
      <c r="E85" s="63"/>
      <c r="F85" s="62"/>
      <c r="G85" s="62"/>
    </row>
    <row r="86" spans="1:9" x14ac:dyDescent="0.2">
      <c r="B86" s="63"/>
      <c r="C86" s="63"/>
      <c r="E86" s="63"/>
      <c r="F86" s="62"/>
      <c r="G86" s="62"/>
    </row>
    <row r="87" spans="1:9" x14ac:dyDescent="0.2">
      <c r="B87" s="63"/>
      <c r="C87" s="63"/>
      <c r="E87" s="63"/>
      <c r="F87" s="62"/>
      <c r="G87" s="62"/>
    </row>
    <row r="88" spans="1:9" x14ac:dyDescent="0.2">
      <c r="A88" s="64"/>
      <c r="B88" s="65"/>
      <c r="C88" s="65"/>
      <c r="D88" s="65"/>
      <c r="E88" s="65"/>
      <c r="F88" s="66"/>
      <c r="G88" s="66"/>
      <c r="H88" s="65"/>
      <c r="I88" s="65"/>
    </row>
    <row r="89" spans="1:9" x14ac:dyDescent="0.2">
      <c r="A89" s="64"/>
      <c r="B89" s="65"/>
      <c r="C89" s="65"/>
      <c r="D89" s="65"/>
      <c r="E89" s="65"/>
      <c r="F89" s="66"/>
      <c r="G89" s="66"/>
      <c r="H89" s="65"/>
      <c r="I89" s="65"/>
    </row>
    <row r="90" spans="1:9" x14ac:dyDescent="0.2">
      <c r="A90" s="64"/>
      <c r="B90" s="65"/>
      <c r="C90" s="65"/>
      <c r="D90" s="65"/>
      <c r="E90" s="65"/>
      <c r="F90" s="66"/>
      <c r="G90" s="66"/>
      <c r="H90" s="65"/>
      <c r="I90" s="65"/>
    </row>
    <row r="91" spans="1:9" x14ac:dyDescent="0.2">
      <c r="A91" s="64"/>
      <c r="B91" s="65"/>
      <c r="C91" s="65"/>
      <c r="D91" s="65"/>
      <c r="E91" s="65"/>
      <c r="F91" s="66"/>
      <c r="G91" s="66"/>
      <c r="H91" s="65"/>
      <c r="I91" s="65"/>
    </row>
    <row r="92" spans="1:9" x14ac:dyDescent="0.2">
      <c r="A92" s="64"/>
      <c r="B92" s="65"/>
      <c r="C92" s="65"/>
      <c r="D92" s="65"/>
      <c r="E92" s="65"/>
      <c r="F92" s="66"/>
      <c r="G92" s="66"/>
      <c r="H92" s="65"/>
      <c r="I92" s="65"/>
    </row>
    <row r="93" spans="1:9" x14ac:dyDescent="0.2">
      <c r="A93" s="64"/>
      <c r="B93" s="65"/>
      <c r="C93" s="65"/>
      <c r="D93" s="65"/>
      <c r="E93" s="65"/>
      <c r="F93" s="66"/>
      <c r="G93" s="66"/>
      <c r="H93" s="65"/>
      <c r="I93" s="65"/>
    </row>
    <row r="94" spans="1:9" x14ac:dyDescent="0.2">
      <c r="A94" s="64"/>
      <c r="B94" s="65"/>
      <c r="C94" s="65"/>
      <c r="D94" s="65"/>
      <c r="E94" s="65"/>
      <c r="F94" s="66"/>
      <c r="G94" s="66"/>
      <c r="H94" s="65"/>
      <c r="I94" s="65"/>
    </row>
    <row r="95" spans="1:9" x14ac:dyDescent="0.2">
      <c r="A95" s="64"/>
      <c r="B95" s="65"/>
      <c r="C95" s="65"/>
      <c r="D95" s="65"/>
      <c r="E95" s="65"/>
      <c r="F95" s="66"/>
      <c r="G95" s="66"/>
      <c r="H95" s="65"/>
      <c r="I95" s="65"/>
    </row>
    <row r="96" spans="1:9" x14ac:dyDescent="0.2">
      <c r="A96" s="64"/>
      <c r="B96" s="65"/>
      <c r="C96" s="65"/>
      <c r="D96" s="65"/>
      <c r="E96" s="65"/>
      <c r="F96" s="66"/>
      <c r="G96" s="66"/>
      <c r="H96" s="65"/>
      <c r="I96" s="65"/>
    </row>
    <row r="97" spans="1:9" x14ac:dyDescent="0.2">
      <c r="A97" s="64"/>
      <c r="B97" s="65"/>
      <c r="C97" s="65"/>
      <c r="D97" s="65"/>
      <c r="E97" s="65"/>
      <c r="F97" s="66"/>
      <c r="G97" s="66"/>
      <c r="H97" s="65"/>
      <c r="I97" s="65"/>
    </row>
    <row r="98" spans="1:9" x14ac:dyDescent="0.2">
      <c r="A98" s="64"/>
      <c r="B98" s="65"/>
      <c r="C98" s="65"/>
      <c r="D98" s="65"/>
      <c r="E98" s="65"/>
      <c r="F98" s="66"/>
      <c r="G98" s="66"/>
      <c r="H98" s="65"/>
      <c r="I98" s="65"/>
    </row>
    <row r="99" spans="1:9" x14ac:dyDescent="0.2">
      <c r="A99" s="64"/>
      <c r="B99" s="65"/>
      <c r="C99" s="65"/>
      <c r="D99" s="65"/>
      <c r="E99" s="65"/>
      <c r="F99" s="66"/>
      <c r="G99" s="66"/>
      <c r="H99" s="65"/>
      <c r="I99" s="65"/>
    </row>
    <row r="100" spans="1:9" x14ac:dyDescent="0.2">
      <c r="A100" s="64"/>
      <c r="B100" s="65"/>
      <c r="C100" s="65"/>
      <c r="D100" s="65"/>
      <c r="E100" s="65"/>
      <c r="F100" s="66"/>
      <c r="G100" s="66"/>
      <c r="H100" s="65"/>
      <c r="I100" s="65"/>
    </row>
    <row r="101" spans="1:9" x14ac:dyDescent="0.2">
      <c r="A101" s="64"/>
      <c r="B101" s="65"/>
      <c r="C101" s="65"/>
      <c r="D101" s="65"/>
      <c r="E101" s="65"/>
      <c r="F101" s="66"/>
      <c r="G101" s="66"/>
      <c r="H101" s="65"/>
      <c r="I101" s="65"/>
    </row>
    <row r="102" spans="1:9" x14ac:dyDescent="0.2">
      <c r="A102" s="64"/>
      <c r="B102" s="65"/>
      <c r="C102" s="65"/>
      <c r="D102" s="65"/>
      <c r="E102" s="65"/>
      <c r="F102" s="66"/>
      <c r="G102" s="66"/>
      <c r="H102" s="65"/>
      <c r="I102" s="65"/>
    </row>
    <row r="103" spans="1:9" x14ac:dyDescent="0.2">
      <c r="A103" s="64"/>
      <c r="B103" s="65"/>
      <c r="C103" s="65"/>
      <c r="D103" s="65"/>
      <c r="E103" s="65"/>
      <c r="F103" s="66"/>
      <c r="G103" s="66"/>
      <c r="H103" s="65"/>
      <c r="I103" s="65"/>
    </row>
    <row r="104" spans="1:9" x14ac:dyDescent="0.2">
      <c r="A104" s="64"/>
      <c r="B104" s="65"/>
      <c r="C104" s="65"/>
      <c r="D104" s="65"/>
      <c r="E104" s="65"/>
      <c r="F104" s="66"/>
      <c r="G104" s="66"/>
      <c r="H104" s="65"/>
      <c r="I104" s="65"/>
    </row>
    <row r="105" spans="1:9" x14ac:dyDescent="0.2">
      <c r="A105" s="64"/>
      <c r="B105" s="65"/>
      <c r="C105" s="65"/>
      <c r="D105" s="65"/>
      <c r="E105" s="65"/>
      <c r="F105" s="66"/>
      <c r="G105" s="66"/>
      <c r="H105" s="65"/>
      <c r="I105" s="65"/>
    </row>
    <row r="106" spans="1:9" x14ac:dyDescent="0.2">
      <c r="A106" s="64"/>
      <c r="B106" s="66"/>
      <c r="C106" s="65"/>
      <c r="D106" s="65"/>
      <c r="E106" s="65"/>
      <c r="F106" s="66"/>
      <c r="G106" s="66"/>
      <c r="H106" s="65"/>
      <c r="I106" s="65"/>
    </row>
    <row r="107" spans="1:9" x14ac:dyDescent="0.2">
      <c r="A107" s="64"/>
      <c r="B107" s="65"/>
      <c r="C107" s="65"/>
      <c r="D107" s="65"/>
      <c r="E107" s="65"/>
      <c r="F107" s="66"/>
      <c r="G107" s="66"/>
      <c r="H107" s="65"/>
      <c r="I107" s="65"/>
    </row>
    <row r="108" spans="1:9" x14ac:dyDescent="0.2">
      <c r="A108" s="64"/>
      <c r="B108" s="65"/>
      <c r="C108" s="65"/>
      <c r="D108" s="65"/>
      <c r="E108" s="65"/>
      <c r="F108" s="66"/>
      <c r="G108" s="66"/>
      <c r="H108" s="65"/>
      <c r="I108" s="65"/>
    </row>
    <row r="109" spans="1:9" x14ac:dyDescent="0.2">
      <c r="A109" s="64"/>
      <c r="B109" s="65"/>
      <c r="C109" s="65"/>
      <c r="D109" s="65"/>
      <c r="E109" s="65"/>
      <c r="F109" s="66"/>
      <c r="G109" s="66"/>
      <c r="H109" s="65"/>
      <c r="I109" s="65"/>
    </row>
    <row r="110" spans="1:9" x14ac:dyDescent="0.2">
      <c r="A110" s="64"/>
      <c r="B110" s="65"/>
      <c r="C110" s="65"/>
      <c r="D110" s="65"/>
      <c r="E110" s="65"/>
      <c r="F110" s="66"/>
      <c r="G110" s="66"/>
      <c r="H110" s="65"/>
      <c r="I110" s="65"/>
    </row>
    <row r="111" spans="1:9" x14ac:dyDescent="0.2">
      <c r="A111" s="64"/>
      <c r="B111" s="63"/>
      <c r="C111" s="63"/>
      <c r="D111" s="63"/>
      <c r="E111" s="63"/>
      <c r="F111" s="62"/>
      <c r="G111" s="62"/>
    </row>
    <row r="112" spans="1:9" x14ac:dyDescent="0.2">
      <c r="A112" s="64"/>
      <c r="B112" s="63"/>
      <c r="C112" s="63"/>
      <c r="D112" s="63"/>
      <c r="E112" s="63"/>
      <c r="F112" s="62"/>
      <c r="G112" s="62"/>
    </row>
    <row r="113" spans="1:7" x14ac:dyDescent="0.2">
      <c r="A113" s="64"/>
      <c r="B113" s="63"/>
      <c r="C113" s="63"/>
      <c r="D113" s="63"/>
      <c r="E113" s="63"/>
      <c r="F113" s="62"/>
      <c r="G113" s="62"/>
    </row>
    <row r="114" spans="1:7" x14ac:dyDescent="0.2">
      <c r="A114" s="64"/>
      <c r="B114" s="63"/>
      <c r="C114" s="63"/>
      <c r="D114" s="63"/>
      <c r="E114" s="63"/>
      <c r="F114" s="62"/>
      <c r="G114" s="62"/>
    </row>
    <row r="115" spans="1:7" x14ac:dyDescent="0.2">
      <c r="A115" s="64"/>
      <c r="B115" s="63"/>
      <c r="C115" s="63"/>
      <c r="D115" s="63"/>
      <c r="E115" s="63"/>
      <c r="F115" s="62"/>
      <c r="G115" s="62"/>
    </row>
    <row r="116" spans="1:7" x14ac:dyDescent="0.2">
      <c r="A116" s="64"/>
      <c r="B116" s="63"/>
      <c r="C116" s="63"/>
      <c r="D116" s="63"/>
      <c r="E116" s="63"/>
      <c r="F116" s="62"/>
      <c r="G116" s="62"/>
    </row>
    <row r="117" spans="1:7" x14ac:dyDescent="0.2">
      <c r="A117" s="64"/>
      <c r="B117" s="63"/>
      <c r="D117" s="63"/>
      <c r="E117" s="63"/>
      <c r="F117" s="62"/>
      <c r="G117" s="62"/>
    </row>
    <row r="118" spans="1:7" x14ac:dyDescent="0.2">
      <c r="A118" s="64"/>
      <c r="B118" s="63"/>
      <c r="D118" s="63"/>
      <c r="F118" s="62"/>
      <c r="G118" s="62"/>
    </row>
    <row r="119" spans="1:7" x14ac:dyDescent="0.2">
      <c r="A119" s="64"/>
      <c r="B119" s="63"/>
      <c r="D119" s="63"/>
      <c r="F119" s="62"/>
      <c r="G119" s="62"/>
    </row>
    <row r="120" spans="1:7" x14ac:dyDescent="0.2">
      <c r="A120" s="64"/>
      <c r="B120" s="63"/>
      <c r="C120" s="63"/>
      <c r="D120" s="63"/>
      <c r="E120" s="63"/>
      <c r="F120" s="62"/>
      <c r="G120" s="62"/>
    </row>
    <row r="121" spans="1:7" x14ac:dyDescent="0.2">
      <c r="A121" s="64"/>
      <c r="B121" s="63"/>
      <c r="C121" s="63"/>
      <c r="D121" s="65"/>
      <c r="E121" s="63"/>
      <c r="F121" s="62"/>
      <c r="G121" s="62"/>
    </row>
    <row r="122" spans="1:7" x14ac:dyDescent="0.2">
      <c r="A122" s="64"/>
      <c r="C122" s="63"/>
      <c r="D122" s="65"/>
      <c r="F122" s="62"/>
      <c r="G122" s="62"/>
    </row>
    <row r="123" spans="1:7" x14ac:dyDescent="0.2">
      <c r="A123" s="64"/>
      <c r="D123" s="63"/>
      <c r="F123" s="62"/>
      <c r="G123" s="62"/>
    </row>
    <row r="124" spans="1:7" x14ac:dyDescent="0.2">
      <c r="A124" s="64"/>
      <c r="D124" s="63"/>
      <c r="F124" s="62"/>
      <c r="G124" s="62"/>
    </row>
    <row r="125" spans="1:7" x14ac:dyDescent="0.2">
      <c r="A125" s="64"/>
      <c r="D125" s="63"/>
      <c r="F125" s="62"/>
      <c r="G125" s="62"/>
    </row>
    <row r="126" spans="1:7" x14ac:dyDescent="0.2">
      <c r="A126" s="64"/>
      <c r="D126" s="63"/>
      <c r="F126" s="62"/>
      <c r="G126" s="62"/>
    </row>
    <row r="127" spans="1:7" x14ac:dyDescent="0.2">
      <c r="A127" s="64"/>
      <c r="D127" s="63"/>
      <c r="F127" s="62"/>
      <c r="G127" s="62"/>
    </row>
    <row r="128" spans="1:7" x14ac:dyDescent="0.2">
      <c r="A128" s="64"/>
      <c r="D128" s="63"/>
      <c r="F128" s="62"/>
      <c r="G128" s="62"/>
    </row>
    <row r="129" spans="1:8" x14ac:dyDescent="0.2">
      <c r="A129" s="64"/>
      <c r="D129" s="63"/>
      <c r="F129" s="62"/>
      <c r="G129" s="62"/>
    </row>
    <row r="130" spans="1:8" x14ac:dyDescent="0.2">
      <c r="A130" s="64"/>
      <c r="D130" s="63"/>
      <c r="F130" s="62"/>
      <c r="G130" s="62"/>
    </row>
    <row r="131" spans="1:8" x14ac:dyDescent="0.2">
      <c r="A131" s="64"/>
      <c r="D131" s="63"/>
      <c r="F131" s="62"/>
      <c r="G131" s="62"/>
    </row>
    <row r="132" spans="1:8" x14ac:dyDescent="0.2">
      <c r="A132" s="64"/>
      <c r="F132" s="62"/>
      <c r="G132" s="62"/>
    </row>
    <row r="133" spans="1:8" x14ac:dyDescent="0.2">
      <c r="A133" s="64"/>
      <c r="D133" s="63"/>
      <c r="F133" s="62"/>
      <c r="G133" s="62"/>
    </row>
    <row r="134" spans="1:8" x14ac:dyDescent="0.2">
      <c r="A134" s="64"/>
      <c r="D134" s="63"/>
      <c r="F134" s="62"/>
      <c r="G134" s="62"/>
    </row>
    <row r="135" spans="1:8" x14ac:dyDescent="0.2">
      <c r="A135" s="64"/>
      <c r="F135" s="62"/>
      <c r="G135" s="62"/>
    </row>
    <row r="136" spans="1:8" x14ac:dyDescent="0.2">
      <c r="A136" s="64"/>
      <c r="D136" s="63"/>
      <c r="F136" s="62"/>
      <c r="G136" s="62"/>
    </row>
    <row r="137" spans="1:8" x14ac:dyDescent="0.2">
      <c r="A137" s="64"/>
      <c r="D137" s="65"/>
      <c r="F137" s="62"/>
      <c r="G137" s="62"/>
      <c r="H137" s="62"/>
    </row>
    <row r="138" spans="1:8" x14ac:dyDescent="0.2">
      <c r="A138" s="64"/>
      <c r="D138" s="65"/>
      <c r="F138" s="62"/>
      <c r="G138" s="62"/>
    </row>
    <row r="139" spans="1:8" x14ac:dyDescent="0.2">
      <c r="A139" s="64"/>
      <c r="F139" s="62"/>
      <c r="G139" s="62"/>
    </row>
  </sheetData>
  <mergeCells count="5">
    <mergeCell ref="B1:E1"/>
    <mergeCell ref="B2:E2"/>
    <mergeCell ref="B3:E3"/>
    <mergeCell ref="B4:E4"/>
    <mergeCell ref="B29:C29"/>
  </mergeCells>
  <dataValidations count="3">
    <dataValidation type="list" allowBlank="1" showInputMessage="1" showErrorMessage="1" errorTitle="ERRO!" sqref="I1:I5">
      <formula1>$O$14:$O$57</formula1>
    </dataValidation>
    <dataValidation type="list" allowBlank="1" showInputMessage="1" showErrorMessage="1" sqref="A1:A5">
      <formula1>$M$14:$M$136</formula1>
    </dataValidation>
    <dataValidation type="list" allowBlank="1" showInputMessage="1" showErrorMessage="1" sqref="F1:G5">
      <formula1>$N$14:$N$91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workbookViewId="0">
      <selection activeCell="E58" sqref="E58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263" t="s">
        <v>833</v>
      </c>
      <c r="C1" s="263"/>
      <c r="D1" s="263"/>
      <c r="E1" s="263"/>
      <c r="F1" s="10"/>
      <c r="G1" s="10"/>
      <c r="H1" s="10"/>
      <c r="I1" s="5"/>
    </row>
    <row r="2" spans="1:10" ht="15" x14ac:dyDescent="0.25">
      <c r="A2" s="1"/>
      <c r="B2" s="263" t="s">
        <v>834</v>
      </c>
      <c r="C2" s="263"/>
      <c r="D2" s="263"/>
      <c r="E2" s="263"/>
      <c r="F2" s="10"/>
      <c r="G2" s="10"/>
      <c r="H2" s="10"/>
      <c r="I2" s="6"/>
    </row>
    <row r="3" spans="1:10" ht="15" x14ac:dyDescent="0.25">
      <c r="A3" s="1"/>
      <c r="B3" s="263" t="s">
        <v>835</v>
      </c>
      <c r="C3" s="263"/>
      <c r="D3" s="263"/>
      <c r="E3" s="263"/>
      <c r="F3" s="10"/>
      <c r="G3" s="10"/>
      <c r="H3" s="10"/>
      <c r="I3" s="7"/>
    </row>
    <row r="4" spans="1:10" x14ac:dyDescent="0.2">
      <c r="A4" s="1"/>
      <c r="B4" s="263" t="s">
        <v>2495</v>
      </c>
      <c r="C4" s="263"/>
      <c r="D4" s="263"/>
      <c r="E4" s="263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1923</v>
      </c>
      <c r="G6" s="13" t="s">
        <v>1924</v>
      </c>
      <c r="H6" s="13" t="s">
        <v>1922</v>
      </c>
      <c r="I6" s="13" t="s">
        <v>1955</v>
      </c>
      <c r="J6" s="13" t="s">
        <v>2368</v>
      </c>
    </row>
    <row r="7" spans="1:10" x14ac:dyDescent="0.2">
      <c r="A7" s="88" t="s">
        <v>1961</v>
      </c>
      <c r="B7" s="87" t="s">
        <v>1962</v>
      </c>
      <c r="C7" s="63" t="s">
        <v>1833</v>
      </c>
      <c r="D7" s="63" t="s">
        <v>1966</v>
      </c>
      <c r="E7" s="87" t="s">
        <v>812</v>
      </c>
      <c r="F7" s="90">
        <v>41677</v>
      </c>
      <c r="G7" s="89" t="s">
        <v>2371</v>
      </c>
      <c r="H7" s="1" t="s">
        <v>1954</v>
      </c>
      <c r="I7" s="1" t="s">
        <v>1956</v>
      </c>
      <c r="J7" s="1" t="s">
        <v>2369</v>
      </c>
    </row>
    <row r="8" spans="1:10" ht="14.25" x14ac:dyDescent="0.2">
      <c r="A8" s="88" t="s">
        <v>2042</v>
      </c>
      <c r="B8" s="87" t="s">
        <v>2000</v>
      </c>
      <c r="C8" s="63" t="s">
        <v>1833</v>
      </c>
      <c r="D8" s="63" t="s">
        <v>1966</v>
      </c>
      <c r="E8" s="91" t="s">
        <v>2003</v>
      </c>
      <c r="F8" s="90">
        <v>41698</v>
      </c>
      <c r="G8" s="89" t="s">
        <v>2371</v>
      </c>
      <c r="H8" s="1" t="s">
        <v>1954</v>
      </c>
      <c r="I8" s="1" t="s">
        <v>1956</v>
      </c>
      <c r="J8" s="1" t="s">
        <v>2369</v>
      </c>
    </row>
    <row r="9" spans="1:10" ht="14.25" x14ac:dyDescent="0.2">
      <c r="A9" s="88" t="s">
        <v>2043</v>
      </c>
      <c r="B9" s="87" t="s">
        <v>2001</v>
      </c>
      <c r="C9" s="63" t="s">
        <v>1833</v>
      </c>
      <c r="D9" s="63" t="s">
        <v>1966</v>
      </c>
      <c r="E9" s="91" t="s">
        <v>2003</v>
      </c>
      <c r="F9" s="90">
        <v>41698</v>
      </c>
      <c r="G9" s="89" t="s">
        <v>2371</v>
      </c>
      <c r="H9" s="1" t="s">
        <v>1954</v>
      </c>
      <c r="I9" s="1" t="s">
        <v>1956</v>
      </c>
      <c r="J9" s="1" t="s">
        <v>2369</v>
      </c>
    </row>
    <row r="10" spans="1:10" x14ac:dyDescent="0.2">
      <c r="A10" s="88" t="s">
        <v>2044</v>
      </c>
      <c r="B10" s="87" t="s">
        <v>1997</v>
      </c>
      <c r="C10" s="87" t="s">
        <v>1946</v>
      </c>
      <c r="D10" s="63" t="s">
        <v>1966</v>
      </c>
      <c r="E10" s="87" t="s">
        <v>2132</v>
      </c>
      <c r="F10" s="90">
        <v>41698</v>
      </c>
      <c r="G10" s="89" t="s">
        <v>2371</v>
      </c>
      <c r="H10" s="1" t="s">
        <v>1954</v>
      </c>
      <c r="I10" s="1" t="s">
        <v>1956</v>
      </c>
      <c r="J10" s="1" t="s">
        <v>2369</v>
      </c>
    </row>
    <row r="11" spans="1:10" x14ac:dyDescent="0.2">
      <c r="A11" s="88" t="s">
        <v>2045</v>
      </c>
      <c r="B11" s="87" t="s">
        <v>1998</v>
      </c>
      <c r="C11" s="87" t="s">
        <v>1946</v>
      </c>
      <c r="D11" s="63" t="s">
        <v>1966</v>
      </c>
      <c r="E11" s="87" t="s">
        <v>2132</v>
      </c>
      <c r="F11" s="90">
        <v>41698</v>
      </c>
      <c r="G11" s="89" t="s">
        <v>2371</v>
      </c>
      <c r="H11" s="1" t="s">
        <v>1954</v>
      </c>
      <c r="I11" s="1" t="s">
        <v>1956</v>
      </c>
      <c r="J11" s="1" t="s">
        <v>2369</v>
      </c>
    </row>
    <row r="12" spans="1:10" x14ac:dyDescent="0.2">
      <c r="A12" s="88" t="s">
        <v>2046</v>
      </c>
      <c r="B12" s="87" t="s">
        <v>1994</v>
      </c>
      <c r="C12" s="87" t="s">
        <v>1946</v>
      </c>
      <c r="D12" s="63" t="s">
        <v>1966</v>
      </c>
      <c r="E12" s="87" t="s">
        <v>2132</v>
      </c>
      <c r="F12" s="90">
        <v>41698</v>
      </c>
      <c r="G12" s="89" t="s">
        <v>2371</v>
      </c>
      <c r="H12" s="1" t="s">
        <v>1954</v>
      </c>
      <c r="I12" s="1" t="s">
        <v>1956</v>
      </c>
      <c r="J12" s="1" t="s">
        <v>2369</v>
      </c>
    </row>
    <row r="13" spans="1:10" x14ac:dyDescent="0.2">
      <c r="A13" s="88" t="s">
        <v>2047</v>
      </c>
      <c r="B13" s="87" t="s">
        <v>1995</v>
      </c>
      <c r="C13" s="87" t="s">
        <v>1946</v>
      </c>
      <c r="D13" s="63" t="s">
        <v>1966</v>
      </c>
      <c r="E13" s="87" t="s">
        <v>2132</v>
      </c>
      <c r="F13" s="90">
        <v>41698</v>
      </c>
      <c r="G13" s="89" t="s">
        <v>2371</v>
      </c>
      <c r="H13" s="1" t="s">
        <v>1954</v>
      </c>
      <c r="I13" s="1" t="s">
        <v>1956</v>
      </c>
      <c r="J13" s="1" t="s">
        <v>2369</v>
      </c>
    </row>
    <row r="14" spans="1:10" x14ac:dyDescent="0.2">
      <c r="A14" s="88" t="s">
        <v>2048</v>
      </c>
      <c r="B14" s="87" t="s">
        <v>2002</v>
      </c>
      <c r="C14" s="87" t="s">
        <v>1946</v>
      </c>
      <c r="D14" s="63" t="s">
        <v>1966</v>
      </c>
      <c r="E14" s="87" t="s">
        <v>2004</v>
      </c>
      <c r="F14" s="90">
        <v>41698</v>
      </c>
      <c r="G14" s="89" t="s">
        <v>2371</v>
      </c>
      <c r="H14" s="1" t="s">
        <v>1954</v>
      </c>
      <c r="I14" s="1" t="s">
        <v>1956</v>
      </c>
      <c r="J14" s="1" t="s">
        <v>2369</v>
      </c>
    </row>
    <row r="15" spans="1:10" x14ac:dyDescent="0.2">
      <c r="A15" s="88" t="s">
        <v>2049</v>
      </c>
      <c r="B15" s="9" t="s">
        <v>2052</v>
      </c>
      <c r="C15" s="1" t="s">
        <v>2053</v>
      </c>
      <c r="D15" s="63" t="s">
        <v>1966</v>
      </c>
      <c r="E15" s="1" t="s">
        <v>2054</v>
      </c>
      <c r="F15" s="62">
        <v>41698</v>
      </c>
      <c r="G15" s="62">
        <v>42270</v>
      </c>
      <c r="H15" s="1" t="s">
        <v>2055</v>
      </c>
      <c r="I15" s="63" t="s">
        <v>2056</v>
      </c>
      <c r="J15" s="1" t="s">
        <v>2370</v>
      </c>
    </row>
    <row r="16" spans="1:10" ht="14.25" x14ac:dyDescent="0.2">
      <c r="A16" s="88" t="s">
        <v>2050</v>
      </c>
      <c r="B16" s="87" t="s">
        <v>2057</v>
      </c>
      <c r="C16" s="87" t="s">
        <v>1946</v>
      </c>
      <c r="D16" s="63" t="s">
        <v>1966</v>
      </c>
      <c r="E16" s="91" t="s">
        <v>2003</v>
      </c>
      <c r="F16" s="62">
        <v>41703</v>
      </c>
      <c r="G16" s="89" t="s">
        <v>2371</v>
      </c>
      <c r="H16" s="1" t="s">
        <v>1954</v>
      </c>
      <c r="I16" s="1" t="s">
        <v>1956</v>
      </c>
      <c r="J16" s="1" t="s">
        <v>2369</v>
      </c>
    </row>
    <row r="17" spans="1:10" x14ac:dyDescent="0.2">
      <c r="A17" s="88" t="s">
        <v>2051</v>
      </c>
      <c r="B17" s="87" t="s">
        <v>1999</v>
      </c>
      <c r="C17" s="87" t="s">
        <v>1946</v>
      </c>
      <c r="D17" s="63" t="s">
        <v>1966</v>
      </c>
      <c r="E17" s="87" t="s">
        <v>2132</v>
      </c>
      <c r="F17" s="90">
        <v>41708</v>
      </c>
      <c r="G17" s="89" t="s">
        <v>2371</v>
      </c>
      <c r="H17" s="1" t="s">
        <v>1954</v>
      </c>
      <c r="I17" s="1" t="s">
        <v>1956</v>
      </c>
      <c r="J17" s="1" t="s">
        <v>2369</v>
      </c>
    </row>
    <row r="18" spans="1:10" x14ac:dyDescent="0.2">
      <c r="A18" s="88" t="s">
        <v>2103</v>
      </c>
      <c r="B18" s="87" t="s">
        <v>2117</v>
      </c>
      <c r="C18" s="87" t="s">
        <v>1946</v>
      </c>
      <c r="D18" s="63" t="s">
        <v>1966</v>
      </c>
      <c r="E18" s="9" t="s">
        <v>2132</v>
      </c>
      <c r="F18" s="90">
        <v>41796</v>
      </c>
      <c r="G18" s="89" t="s">
        <v>2371</v>
      </c>
      <c r="H18" s="1" t="s">
        <v>1954</v>
      </c>
      <c r="I18" s="1" t="s">
        <v>2134</v>
      </c>
      <c r="J18" s="1" t="s">
        <v>2369</v>
      </c>
    </row>
    <row r="19" spans="1:10" x14ac:dyDescent="0.2">
      <c r="A19" s="88" t="s">
        <v>2104</v>
      </c>
      <c r="B19" s="87" t="s">
        <v>2118</v>
      </c>
      <c r="C19" s="87" t="s">
        <v>1946</v>
      </c>
      <c r="D19" s="63" t="s">
        <v>1966</v>
      </c>
      <c r="E19" s="9" t="s">
        <v>2132</v>
      </c>
      <c r="F19" s="90">
        <v>41799</v>
      </c>
      <c r="G19" s="89" t="s">
        <v>2371</v>
      </c>
      <c r="H19" s="1" t="s">
        <v>1954</v>
      </c>
      <c r="I19" s="1" t="s">
        <v>2135</v>
      </c>
      <c r="J19" s="1" t="s">
        <v>2369</v>
      </c>
    </row>
    <row r="20" spans="1:10" x14ac:dyDescent="0.2">
      <c r="A20" s="88" t="s">
        <v>2105</v>
      </c>
      <c r="B20" s="9" t="s">
        <v>2119</v>
      </c>
      <c r="C20" s="87" t="s">
        <v>1946</v>
      </c>
      <c r="D20" s="63" t="s">
        <v>1966</v>
      </c>
      <c r="E20" s="9" t="s">
        <v>2132</v>
      </c>
      <c r="F20" s="90">
        <v>41799</v>
      </c>
      <c r="G20" s="89" t="s">
        <v>2371</v>
      </c>
      <c r="H20" s="1" t="s">
        <v>1954</v>
      </c>
      <c r="I20" s="1" t="s">
        <v>2136</v>
      </c>
      <c r="J20" s="1" t="s">
        <v>2369</v>
      </c>
    </row>
    <row r="21" spans="1:10" x14ac:dyDescent="0.2">
      <c r="A21" s="88" t="s">
        <v>2106</v>
      </c>
      <c r="B21" s="9" t="s">
        <v>2133</v>
      </c>
      <c r="C21" s="87" t="s">
        <v>1946</v>
      </c>
      <c r="D21" s="63" t="s">
        <v>1966</v>
      </c>
      <c r="E21" s="9" t="s">
        <v>2132</v>
      </c>
      <c r="F21" s="90">
        <v>41796</v>
      </c>
      <c r="G21" s="89" t="s">
        <v>2371</v>
      </c>
      <c r="H21" s="1" t="s">
        <v>1954</v>
      </c>
      <c r="I21" s="1" t="s">
        <v>2137</v>
      </c>
      <c r="J21" s="1" t="s">
        <v>2369</v>
      </c>
    </row>
    <row r="22" spans="1:10" x14ac:dyDescent="0.2">
      <c r="A22" s="88" t="s">
        <v>2110</v>
      </c>
      <c r="B22" s="9" t="s">
        <v>2120</v>
      </c>
      <c r="C22" s="87" t="s">
        <v>1946</v>
      </c>
      <c r="D22" s="63" t="s">
        <v>1966</v>
      </c>
      <c r="E22" s="9" t="s">
        <v>2132</v>
      </c>
      <c r="F22" s="90">
        <v>41799</v>
      </c>
      <c r="G22" s="89" t="s">
        <v>2371</v>
      </c>
      <c r="H22" s="1" t="s">
        <v>1954</v>
      </c>
      <c r="I22" s="1" t="s">
        <v>2138</v>
      </c>
      <c r="J22" s="1" t="s">
        <v>2369</v>
      </c>
    </row>
    <row r="23" spans="1:10" x14ac:dyDescent="0.2">
      <c r="A23" s="88" t="s">
        <v>2107</v>
      </c>
      <c r="B23" s="87" t="s">
        <v>2121</v>
      </c>
      <c r="C23" s="63" t="s">
        <v>1833</v>
      </c>
      <c r="D23" s="63" t="s">
        <v>1966</v>
      </c>
      <c r="E23" s="87" t="s">
        <v>2131</v>
      </c>
      <c r="F23" s="90">
        <v>41796</v>
      </c>
      <c r="G23" s="89" t="s">
        <v>2371</v>
      </c>
      <c r="H23" s="1" t="s">
        <v>1954</v>
      </c>
      <c r="I23" s="1" t="s">
        <v>2139</v>
      </c>
      <c r="J23" s="1" t="s">
        <v>2369</v>
      </c>
    </row>
    <row r="24" spans="1:10" x14ac:dyDescent="0.2">
      <c r="A24" s="88" t="s">
        <v>2108</v>
      </c>
      <c r="B24" s="87" t="s">
        <v>2122</v>
      </c>
      <c r="C24" s="63" t="s">
        <v>1833</v>
      </c>
      <c r="D24" s="63" t="s">
        <v>1966</v>
      </c>
      <c r="E24" s="87" t="s">
        <v>2131</v>
      </c>
      <c r="F24" s="90">
        <v>41796</v>
      </c>
      <c r="G24" s="89" t="s">
        <v>2371</v>
      </c>
      <c r="H24" s="1" t="s">
        <v>1954</v>
      </c>
      <c r="I24" s="1" t="s">
        <v>2140</v>
      </c>
      <c r="J24" s="1" t="s">
        <v>2369</v>
      </c>
    </row>
    <row r="25" spans="1:10" x14ac:dyDescent="0.2">
      <c r="A25" s="88" t="s">
        <v>2109</v>
      </c>
      <c r="B25" s="87" t="s">
        <v>2123</v>
      </c>
      <c r="C25" s="87" t="s">
        <v>1946</v>
      </c>
      <c r="D25" s="63" t="s">
        <v>1966</v>
      </c>
      <c r="E25" s="87" t="s">
        <v>2132</v>
      </c>
      <c r="F25" s="90">
        <v>41799</v>
      </c>
      <c r="G25" s="89" t="s">
        <v>2371</v>
      </c>
      <c r="H25" s="1" t="s">
        <v>1954</v>
      </c>
      <c r="I25" s="1" t="s">
        <v>2141</v>
      </c>
      <c r="J25" s="1" t="s">
        <v>2369</v>
      </c>
    </row>
    <row r="26" spans="1:10" x14ac:dyDescent="0.2">
      <c r="A26" s="88" t="s">
        <v>2111</v>
      </c>
      <c r="B26" s="87" t="s">
        <v>2130</v>
      </c>
      <c r="C26" s="63" t="s">
        <v>1833</v>
      </c>
      <c r="D26" s="63" t="s">
        <v>1966</v>
      </c>
      <c r="E26" s="87" t="s">
        <v>2131</v>
      </c>
      <c r="F26" s="90">
        <v>41796</v>
      </c>
      <c r="G26" s="89" t="s">
        <v>2371</v>
      </c>
      <c r="H26" s="1" t="s">
        <v>1954</v>
      </c>
      <c r="I26" s="1" t="s">
        <v>2142</v>
      </c>
      <c r="J26" s="1" t="s">
        <v>2369</v>
      </c>
    </row>
    <row r="27" spans="1:10" x14ac:dyDescent="0.2">
      <c r="A27" s="88" t="s">
        <v>2112</v>
      </c>
      <c r="B27" s="87" t="s">
        <v>2129</v>
      </c>
      <c r="C27" s="87" t="s">
        <v>2053</v>
      </c>
      <c r="D27" s="63" t="s">
        <v>1966</v>
      </c>
      <c r="E27" s="87" t="s">
        <v>2054</v>
      </c>
      <c r="F27" s="90">
        <v>41799</v>
      </c>
      <c r="G27" s="89">
        <v>42270</v>
      </c>
      <c r="H27" s="1" t="s">
        <v>2055</v>
      </c>
      <c r="I27" s="63" t="s">
        <v>2056</v>
      </c>
      <c r="J27" s="1" t="s">
        <v>2370</v>
      </c>
    </row>
    <row r="28" spans="1:10" x14ac:dyDescent="0.2">
      <c r="A28" s="88" t="s">
        <v>2113</v>
      </c>
      <c r="B28" s="87" t="s">
        <v>2128</v>
      </c>
      <c r="C28" s="63" t="s">
        <v>1833</v>
      </c>
      <c r="D28" s="63" t="s">
        <v>1966</v>
      </c>
      <c r="E28" s="87" t="s">
        <v>2003</v>
      </c>
      <c r="F28" s="90">
        <v>41801</v>
      </c>
      <c r="G28" s="89" t="s">
        <v>2371</v>
      </c>
      <c r="H28" s="1" t="s">
        <v>1954</v>
      </c>
      <c r="I28" s="1" t="s">
        <v>2142</v>
      </c>
      <c r="J28" s="1" t="s">
        <v>2369</v>
      </c>
    </row>
    <row r="29" spans="1:10" x14ac:dyDescent="0.2">
      <c r="A29" s="88" t="s">
        <v>2114</v>
      </c>
      <c r="B29" s="87" t="s">
        <v>2127</v>
      </c>
      <c r="C29" s="87" t="s">
        <v>1946</v>
      </c>
      <c r="D29" s="63" t="s">
        <v>1966</v>
      </c>
      <c r="E29" s="87" t="s">
        <v>2003</v>
      </c>
      <c r="F29" s="90">
        <v>41801</v>
      </c>
      <c r="G29" s="89" t="s">
        <v>2371</v>
      </c>
      <c r="H29" s="1" t="s">
        <v>1954</v>
      </c>
      <c r="I29" s="1" t="s">
        <v>2142</v>
      </c>
      <c r="J29" s="1" t="s">
        <v>2369</v>
      </c>
    </row>
    <row r="30" spans="1:10" x14ac:dyDescent="0.2">
      <c r="A30" s="88" t="s">
        <v>2115</v>
      </c>
      <c r="B30" s="87" t="s">
        <v>2125</v>
      </c>
      <c r="C30" s="87" t="s">
        <v>1946</v>
      </c>
      <c r="D30" s="63" t="s">
        <v>1966</v>
      </c>
      <c r="E30" s="87" t="s">
        <v>2003</v>
      </c>
      <c r="F30" s="90">
        <v>41801</v>
      </c>
      <c r="G30" s="89" t="s">
        <v>2371</v>
      </c>
      <c r="H30" s="1" t="s">
        <v>1954</v>
      </c>
      <c r="I30" s="1" t="s">
        <v>2142</v>
      </c>
      <c r="J30" s="1" t="s">
        <v>2369</v>
      </c>
    </row>
    <row r="31" spans="1:10" x14ac:dyDescent="0.2">
      <c r="A31" s="88" t="s">
        <v>2116</v>
      </c>
      <c r="B31" s="87" t="s">
        <v>2124</v>
      </c>
      <c r="C31" s="87" t="s">
        <v>1946</v>
      </c>
      <c r="D31" s="63" t="s">
        <v>1966</v>
      </c>
      <c r="E31" s="87" t="s">
        <v>2126</v>
      </c>
      <c r="F31" s="90">
        <v>41801</v>
      </c>
      <c r="G31" s="89" t="s">
        <v>2371</v>
      </c>
      <c r="H31" s="1" t="s">
        <v>1954</v>
      </c>
      <c r="I31" s="1" t="s">
        <v>2142</v>
      </c>
      <c r="J31" s="1" t="s">
        <v>2369</v>
      </c>
    </row>
    <row r="32" spans="1:10" x14ac:dyDescent="0.2">
      <c r="A32" s="88"/>
      <c r="B32" s="87"/>
      <c r="C32" s="87"/>
      <c r="D32" s="87"/>
      <c r="E32" s="87"/>
      <c r="F32" s="90"/>
      <c r="G32" s="89"/>
    </row>
    <row r="33" spans="1:9" x14ac:dyDescent="0.2">
      <c r="A33" s="88"/>
      <c r="B33" s="87"/>
      <c r="C33" s="87"/>
      <c r="D33" s="87"/>
      <c r="E33" s="87"/>
      <c r="F33" s="90"/>
      <c r="G33" s="89"/>
    </row>
    <row r="34" spans="1:9" x14ac:dyDescent="0.2">
      <c r="A34" s="88"/>
      <c r="B34" s="87"/>
      <c r="C34" s="87"/>
      <c r="D34" s="87"/>
      <c r="E34" s="87"/>
      <c r="F34" s="90"/>
      <c r="G34" s="89"/>
    </row>
    <row r="35" spans="1:9" x14ac:dyDescent="0.2">
      <c r="A35" s="88"/>
      <c r="B35" s="264" t="s">
        <v>2372</v>
      </c>
      <c r="C35" s="264"/>
      <c r="D35" s="87"/>
      <c r="E35" s="87"/>
      <c r="F35" s="90"/>
      <c r="G35" s="89"/>
      <c r="I35" s="63"/>
    </row>
    <row r="36" spans="1:9" ht="13.5" thickBot="1" x14ac:dyDescent="0.25">
      <c r="A36" s="88"/>
      <c r="B36" s="87"/>
      <c r="C36" s="87"/>
      <c r="D36" s="87"/>
      <c r="E36" s="87"/>
      <c r="F36" s="90"/>
      <c r="G36" s="89"/>
    </row>
    <row r="37" spans="1:9" x14ac:dyDescent="0.2">
      <c r="A37" s="88"/>
      <c r="B37" s="52" t="s">
        <v>2366</v>
      </c>
      <c r="C37" s="53">
        <f>COUNTIF($J$7:$J$31,"Q")</f>
        <v>2</v>
      </c>
      <c r="D37" s="87"/>
      <c r="E37" s="87"/>
      <c r="F37" s="90"/>
      <c r="G37" s="89"/>
    </row>
    <row r="38" spans="1:9" ht="13.5" thickBot="1" x14ac:dyDescent="0.25">
      <c r="A38" s="88"/>
      <c r="B38" s="56" t="s">
        <v>2367</v>
      </c>
      <c r="C38" s="57">
        <f>COUNTIF($J$7:$J$31,"B")</f>
        <v>23</v>
      </c>
      <c r="D38" s="87"/>
      <c r="E38" s="87"/>
      <c r="F38" s="90"/>
      <c r="G38" s="89"/>
    </row>
    <row r="39" spans="1:9" x14ac:dyDescent="0.2">
      <c r="A39" s="88"/>
      <c r="B39" s="87"/>
      <c r="C39" s="87"/>
      <c r="D39" s="87"/>
      <c r="E39" s="87"/>
      <c r="F39" s="90"/>
      <c r="G39" s="89"/>
    </row>
    <row r="40" spans="1:9" x14ac:dyDescent="0.2">
      <c r="A40" s="88"/>
    </row>
    <row r="41" spans="1:9" x14ac:dyDescent="0.2">
      <c r="A41" s="88"/>
    </row>
    <row r="42" spans="1:9" x14ac:dyDescent="0.2">
      <c r="A42" s="88"/>
    </row>
    <row r="43" spans="1:9" x14ac:dyDescent="0.2">
      <c r="A43" s="88"/>
    </row>
    <row r="44" spans="1:9" x14ac:dyDescent="0.2">
      <c r="A44" s="88"/>
    </row>
    <row r="45" spans="1:9" x14ac:dyDescent="0.2">
      <c r="A45" s="88"/>
    </row>
    <row r="46" spans="1:9" x14ac:dyDescent="0.2">
      <c r="A46" s="88"/>
    </row>
    <row r="47" spans="1:9" x14ac:dyDescent="0.2">
      <c r="A47" s="88"/>
    </row>
    <row r="48" spans="1:9" x14ac:dyDescent="0.2">
      <c r="A48" s="88"/>
    </row>
    <row r="49" spans="1:7" x14ac:dyDescent="0.2">
      <c r="A49" s="88"/>
    </row>
    <row r="50" spans="1:7" x14ac:dyDescent="0.2">
      <c r="A50" s="88"/>
      <c r="B50" s="87"/>
      <c r="C50" s="87"/>
      <c r="D50" s="87"/>
      <c r="E50" s="87"/>
      <c r="F50" s="90"/>
      <c r="G50" s="90"/>
    </row>
    <row r="51" spans="1:7" x14ac:dyDescent="0.2">
      <c r="A51" s="88"/>
      <c r="B51" s="87"/>
      <c r="C51" s="87"/>
      <c r="D51" s="87"/>
      <c r="E51" s="87"/>
      <c r="F51" s="90"/>
      <c r="G51" s="90"/>
    </row>
    <row r="52" spans="1:7" x14ac:dyDescent="0.2">
      <c r="A52" s="88"/>
      <c r="B52" s="87"/>
      <c r="C52" s="87"/>
      <c r="D52" s="87"/>
      <c r="E52" s="87"/>
      <c r="F52" s="90"/>
      <c r="G52" s="90"/>
    </row>
    <row r="53" spans="1:7" x14ac:dyDescent="0.2">
      <c r="A53" s="88"/>
      <c r="B53" s="87"/>
      <c r="C53" s="9"/>
      <c r="D53" s="87"/>
      <c r="E53" s="87"/>
      <c r="F53" s="89"/>
      <c r="G53" s="89"/>
    </row>
    <row r="54" spans="1:7" x14ac:dyDescent="0.2">
      <c r="A54" s="88"/>
      <c r="B54" s="87"/>
      <c r="C54" s="9"/>
      <c r="D54" s="87"/>
      <c r="E54" s="87"/>
      <c r="F54" s="89"/>
      <c r="G54" s="89"/>
    </row>
    <row r="55" spans="1:7" x14ac:dyDescent="0.2">
      <c r="A55" s="88"/>
      <c r="B55" s="87"/>
      <c r="C55" s="87"/>
      <c r="D55" s="87"/>
      <c r="E55" s="87"/>
      <c r="F55" s="90"/>
      <c r="G55" s="90"/>
    </row>
    <row r="56" spans="1:7" x14ac:dyDescent="0.2">
      <c r="A56" s="88"/>
      <c r="B56" s="87"/>
      <c r="C56" s="87"/>
      <c r="D56" s="87"/>
      <c r="E56" s="87"/>
      <c r="F56" s="90"/>
      <c r="G56" s="90"/>
    </row>
    <row r="57" spans="1:7" x14ac:dyDescent="0.2">
      <c r="A57" s="88"/>
      <c r="B57" s="87"/>
      <c r="C57" s="87"/>
      <c r="D57" s="87"/>
      <c r="E57" s="89"/>
      <c r="F57" s="90"/>
      <c r="G57" s="90"/>
    </row>
    <row r="58" spans="1:7" x14ac:dyDescent="0.2">
      <c r="A58" s="88"/>
      <c r="B58" s="87"/>
      <c r="C58" s="87"/>
      <c r="D58" s="87"/>
      <c r="E58" s="87"/>
      <c r="F58" s="90"/>
      <c r="G58" s="90"/>
    </row>
    <row r="59" spans="1:7" x14ac:dyDescent="0.2">
      <c r="A59" s="88"/>
      <c r="B59" s="87"/>
      <c r="C59" s="87"/>
      <c r="D59" s="87"/>
      <c r="E59" s="87"/>
      <c r="F59" s="90"/>
      <c r="G59" s="90"/>
    </row>
    <row r="60" spans="1:7" x14ac:dyDescent="0.2">
      <c r="A60" s="88"/>
      <c r="B60" s="9"/>
      <c r="C60" s="9"/>
      <c r="D60" s="9"/>
      <c r="E60" s="9"/>
      <c r="F60" s="90"/>
      <c r="G60" s="90"/>
    </row>
    <row r="61" spans="1:7" x14ac:dyDescent="0.2">
      <c r="A61" s="88"/>
      <c r="B61" s="9"/>
      <c r="C61" s="9"/>
      <c r="D61" s="9"/>
      <c r="E61" s="9"/>
      <c r="F61" s="90"/>
      <c r="G61" s="90"/>
    </row>
    <row r="62" spans="1:7" x14ac:dyDescent="0.2">
      <c r="A62" s="88"/>
      <c r="B62" s="9"/>
      <c r="C62" s="90"/>
      <c r="D62" s="9"/>
      <c r="E62" s="9"/>
      <c r="F62" s="90"/>
      <c r="G62" s="90"/>
    </row>
    <row r="63" spans="1:7" x14ac:dyDescent="0.2">
      <c r="A63" s="88"/>
      <c r="B63" s="9"/>
      <c r="C63" s="90"/>
      <c r="D63" s="9"/>
      <c r="E63" s="9"/>
      <c r="F63" s="90"/>
      <c r="G63" s="90"/>
    </row>
    <row r="64" spans="1:7" x14ac:dyDescent="0.2">
      <c r="A64" s="88"/>
      <c r="B64" s="9"/>
      <c r="C64" s="9"/>
      <c r="D64" s="9"/>
      <c r="E64" s="9"/>
      <c r="F64" s="90"/>
      <c r="G64" s="90"/>
    </row>
    <row r="65" spans="1:7" x14ac:dyDescent="0.2">
      <c r="A65" s="88"/>
      <c r="B65" s="9"/>
      <c r="C65" s="9"/>
      <c r="D65" s="9"/>
      <c r="E65" s="9"/>
      <c r="F65" s="90"/>
      <c r="G65" s="90"/>
    </row>
    <row r="66" spans="1:7" x14ac:dyDescent="0.2">
      <c r="A66" s="88"/>
      <c r="B66" s="87"/>
      <c r="C66" s="87"/>
      <c r="D66" s="87"/>
      <c r="E66" s="87"/>
      <c r="F66" s="90"/>
      <c r="G66" s="90"/>
    </row>
    <row r="67" spans="1:7" x14ac:dyDescent="0.2">
      <c r="A67" s="88"/>
      <c r="B67" s="87"/>
      <c r="C67" s="87"/>
      <c r="D67" s="87"/>
      <c r="E67" s="87"/>
      <c r="F67" s="90"/>
      <c r="G67" s="90"/>
    </row>
    <row r="68" spans="1:7" x14ac:dyDescent="0.2">
      <c r="A68" s="88"/>
      <c r="B68" s="87"/>
      <c r="C68" s="87"/>
      <c r="D68" s="87"/>
      <c r="E68" s="87"/>
      <c r="F68" s="90"/>
      <c r="G68" s="90"/>
    </row>
    <row r="69" spans="1:7" x14ac:dyDescent="0.2">
      <c r="A69" s="88"/>
      <c r="B69" s="87"/>
      <c r="C69" s="87"/>
      <c r="D69" s="87"/>
      <c r="E69" s="87"/>
      <c r="F69" s="90"/>
      <c r="G69" s="90"/>
    </row>
    <row r="70" spans="1:7" x14ac:dyDescent="0.2">
      <c r="A70" s="88"/>
      <c r="B70" s="87"/>
      <c r="C70" s="87"/>
      <c r="D70" s="87"/>
      <c r="E70" s="87"/>
      <c r="F70" s="90"/>
      <c r="G70" s="90"/>
    </row>
    <row r="71" spans="1:7" x14ac:dyDescent="0.2">
      <c r="A71" s="88"/>
      <c r="B71" s="87"/>
      <c r="C71" s="87"/>
      <c r="D71" s="87"/>
      <c r="E71" s="87"/>
      <c r="F71" s="90"/>
      <c r="G71" s="90"/>
    </row>
    <row r="72" spans="1:7" x14ac:dyDescent="0.2">
      <c r="A72" s="88"/>
      <c r="B72" s="87"/>
      <c r="C72" s="87"/>
      <c r="D72" s="87"/>
      <c r="E72" s="87"/>
      <c r="F72" s="90"/>
      <c r="G72" s="90"/>
    </row>
    <row r="73" spans="1:7" x14ac:dyDescent="0.2">
      <c r="A73" s="88"/>
      <c r="B73" s="87"/>
      <c r="C73" s="87"/>
      <c r="D73" s="87"/>
      <c r="E73" s="87"/>
      <c r="F73" s="90"/>
      <c r="G73" s="90"/>
    </row>
    <row r="74" spans="1:7" x14ac:dyDescent="0.2">
      <c r="A74" s="88"/>
      <c r="B74" s="87"/>
      <c r="C74" s="87"/>
      <c r="D74" s="87"/>
      <c r="E74" s="87"/>
      <c r="F74" s="90"/>
      <c r="G74" s="90"/>
    </row>
    <row r="75" spans="1:7" x14ac:dyDescent="0.2">
      <c r="A75" s="88"/>
      <c r="B75" s="87"/>
      <c r="C75" s="87"/>
      <c r="D75" s="87"/>
      <c r="E75" s="87"/>
      <c r="F75" s="90"/>
      <c r="G75" s="90"/>
    </row>
    <row r="76" spans="1:7" x14ac:dyDescent="0.2">
      <c r="A76" s="88"/>
      <c r="B76" s="87"/>
      <c r="C76" s="87"/>
      <c r="D76" s="87"/>
      <c r="E76" s="87"/>
      <c r="F76" s="90"/>
      <c r="G76" s="90"/>
    </row>
    <row r="77" spans="1:7" x14ac:dyDescent="0.2">
      <c r="A77" s="88"/>
      <c r="B77" s="87"/>
      <c r="C77" s="87"/>
      <c r="D77" s="87"/>
      <c r="E77" s="87"/>
      <c r="F77" s="90"/>
      <c r="G77" s="90"/>
    </row>
    <row r="78" spans="1:7" x14ac:dyDescent="0.2">
      <c r="A78" s="88"/>
      <c r="B78" s="87"/>
      <c r="C78" s="87"/>
      <c r="D78" s="87"/>
      <c r="E78" s="87"/>
      <c r="F78" s="90"/>
      <c r="G78" s="90"/>
    </row>
    <row r="79" spans="1:7" x14ac:dyDescent="0.2">
      <c r="A79" s="88"/>
      <c r="B79" s="87"/>
      <c r="C79" s="87"/>
      <c r="D79" s="87"/>
      <c r="E79" s="87"/>
      <c r="F79" s="90"/>
      <c r="G79" s="90"/>
    </row>
    <row r="80" spans="1:7" x14ac:dyDescent="0.2">
      <c r="A80" s="88"/>
      <c r="B80" s="87"/>
      <c r="C80" s="87"/>
      <c r="D80" s="87"/>
      <c r="E80" s="87"/>
      <c r="F80" s="90"/>
      <c r="G80" s="90"/>
    </row>
    <row r="81" spans="2:7" x14ac:dyDescent="0.2">
      <c r="F81" s="62"/>
      <c r="G81" s="62"/>
    </row>
    <row r="82" spans="2:7" x14ac:dyDescent="0.2">
      <c r="F82" s="62"/>
      <c r="G82" s="62"/>
    </row>
    <row r="83" spans="2:7" x14ac:dyDescent="0.2">
      <c r="F83" s="62"/>
      <c r="G83" s="62"/>
    </row>
    <row r="84" spans="2:7" x14ac:dyDescent="0.2">
      <c r="F84" s="62"/>
      <c r="G84" s="62"/>
    </row>
    <row r="85" spans="2:7" x14ac:dyDescent="0.2">
      <c r="F85" s="62"/>
      <c r="G85" s="62"/>
    </row>
    <row r="86" spans="2:7" x14ac:dyDescent="0.2">
      <c r="F86" s="62"/>
      <c r="G86" s="62"/>
    </row>
    <row r="87" spans="2:7" x14ac:dyDescent="0.2">
      <c r="F87" s="62"/>
      <c r="G87" s="62"/>
    </row>
    <row r="88" spans="2:7" x14ac:dyDescent="0.2">
      <c r="F88" s="62"/>
      <c r="G88" s="62"/>
    </row>
    <row r="89" spans="2:7" x14ac:dyDescent="0.2">
      <c r="F89" s="62"/>
      <c r="G89" s="62"/>
    </row>
    <row r="90" spans="2:7" x14ac:dyDescent="0.2">
      <c r="F90" s="62"/>
      <c r="G90" s="62"/>
    </row>
    <row r="91" spans="2:7" x14ac:dyDescent="0.2">
      <c r="F91" s="62"/>
      <c r="G91" s="62"/>
    </row>
    <row r="92" spans="2:7" x14ac:dyDescent="0.2">
      <c r="F92" s="62"/>
      <c r="G92" s="62"/>
    </row>
    <row r="93" spans="2:7" x14ac:dyDescent="0.2">
      <c r="F93" s="62"/>
      <c r="G93" s="62"/>
    </row>
    <row r="94" spans="2:7" x14ac:dyDescent="0.2">
      <c r="F94" s="62"/>
      <c r="G94" s="62"/>
    </row>
    <row r="95" spans="2:7" x14ac:dyDescent="0.2">
      <c r="B95" s="63"/>
      <c r="C95" s="63"/>
      <c r="E95" s="63"/>
      <c r="F95" s="62"/>
      <c r="G95" s="62"/>
    </row>
    <row r="96" spans="2:7" x14ac:dyDescent="0.2">
      <c r="B96" s="63"/>
      <c r="C96" s="63"/>
      <c r="D96" s="63"/>
      <c r="E96" s="63"/>
      <c r="F96" s="62"/>
      <c r="G96" s="62"/>
    </row>
    <row r="97" spans="1:9" x14ac:dyDescent="0.2">
      <c r="B97" s="63"/>
      <c r="C97" s="63"/>
      <c r="D97" s="63"/>
      <c r="E97" s="63"/>
      <c r="F97" s="62"/>
      <c r="G97" s="62"/>
    </row>
    <row r="98" spans="1:9" x14ac:dyDescent="0.2">
      <c r="B98" s="63"/>
      <c r="C98" s="63"/>
      <c r="D98" s="63"/>
      <c r="E98" s="63"/>
      <c r="F98" s="62"/>
      <c r="G98" s="62"/>
    </row>
    <row r="99" spans="1:9" x14ac:dyDescent="0.2">
      <c r="B99" s="63"/>
      <c r="C99" s="63"/>
      <c r="E99" s="63"/>
      <c r="F99" s="62"/>
      <c r="G99" s="62"/>
    </row>
    <row r="100" spans="1:9" x14ac:dyDescent="0.2">
      <c r="B100" s="63"/>
      <c r="C100" s="63"/>
      <c r="E100" s="63"/>
      <c r="F100" s="62"/>
      <c r="G100" s="62"/>
    </row>
    <row r="101" spans="1:9" x14ac:dyDescent="0.2">
      <c r="B101" s="63"/>
      <c r="C101" s="63"/>
      <c r="E101" s="63"/>
      <c r="F101" s="62"/>
      <c r="G101" s="62"/>
    </row>
    <row r="102" spans="1:9" x14ac:dyDescent="0.2">
      <c r="A102" s="64"/>
      <c r="B102" s="65"/>
      <c r="C102" s="65"/>
      <c r="D102" s="65"/>
      <c r="E102" s="65"/>
      <c r="F102" s="66"/>
      <c r="G102" s="66"/>
      <c r="H102" s="65"/>
      <c r="I102" s="65"/>
    </row>
    <row r="103" spans="1:9" x14ac:dyDescent="0.2">
      <c r="A103" s="64"/>
      <c r="B103" s="65"/>
      <c r="C103" s="65"/>
      <c r="D103" s="65"/>
      <c r="E103" s="65"/>
      <c r="F103" s="66"/>
      <c r="G103" s="66"/>
      <c r="H103" s="65"/>
      <c r="I103" s="65"/>
    </row>
    <row r="104" spans="1:9" x14ac:dyDescent="0.2">
      <c r="A104" s="64"/>
      <c r="B104" s="65"/>
      <c r="C104" s="65"/>
      <c r="D104" s="65"/>
      <c r="E104" s="65"/>
      <c r="F104" s="66"/>
      <c r="G104" s="66"/>
      <c r="H104" s="65"/>
      <c r="I104" s="65"/>
    </row>
    <row r="105" spans="1:9" x14ac:dyDescent="0.2">
      <c r="A105" s="64"/>
      <c r="B105" s="65"/>
      <c r="C105" s="65"/>
      <c r="D105" s="65"/>
      <c r="E105" s="65"/>
      <c r="F105" s="66"/>
      <c r="G105" s="66"/>
      <c r="H105" s="65"/>
      <c r="I105" s="65"/>
    </row>
    <row r="106" spans="1:9" x14ac:dyDescent="0.2">
      <c r="A106" s="64"/>
      <c r="B106" s="65"/>
      <c r="C106" s="65"/>
      <c r="D106" s="65"/>
      <c r="E106" s="65"/>
      <c r="F106" s="66"/>
      <c r="G106" s="66"/>
      <c r="H106" s="65"/>
      <c r="I106" s="65"/>
    </row>
    <row r="107" spans="1:9" x14ac:dyDescent="0.2">
      <c r="A107" s="64"/>
      <c r="B107" s="65"/>
      <c r="C107" s="65"/>
      <c r="D107" s="65"/>
      <c r="E107" s="65"/>
      <c r="F107" s="66"/>
      <c r="G107" s="66"/>
      <c r="H107" s="65"/>
      <c r="I107" s="65"/>
    </row>
    <row r="108" spans="1:9" x14ac:dyDescent="0.2">
      <c r="A108" s="64"/>
      <c r="B108" s="65"/>
      <c r="C108" s="65"/>
      <c r="D108" s="65"/>
      <c r="E108" s="65"/>
      <c r="F108" s="66"/>
      <c r="G108" s="66"/>
      <c r="H108" s="65"/>
      <c r="I108" s="65"/>
    </row>
    <row r="109" spans="1:9" x14ac:dyDescent="0.2">
      <c r="A109" s="64"/>
      <c r="B109" s="65"/>
      <c r="C109" s="65"/>
      <c r="D109" s="65"/>
      <c r="E109" s="65"/>
      <c r="F109" s="66"/>
      <c r="G109" s="66"/>
      <c r="H109" s="65"/>
      <c r="I109" s="65"/>
    </row>
    <row r="110" spans="1:9" x14ac:dyDescent="0.2">
      <c r="A110" s="64"/>
      <c r="B110" s="65"/>
      <c r="C110" s="65"/>
      <c r="D110" s="65"/>
      <c r="E110" s="65"/>
      <c r="F110" s="66"/>
      <c r="G110" s="66"/>
      <c r="H110" s="65"/>
      <c r="I110" s="65"/>
    </row>
    <row r="111" spans="1:9" x14ac:dyDescent="0.2">
      <c r="A111" s="64"/>
      <c r="B111" s="65"/>
      <c r="C111" s="65"/>
      <c r="D111" s="65"/>
      <c r="E111" s="65"/>
      <c r="F111" s="66"/>
      <c r="G111" s="66"/>
      <c r="H111" s="65"/>
      <c r="I111" s="65"/>
    </row>
    <row r="112" spans="1:9" x14ac:dyDescent="0.2">
      <c r="A112" s="64"/>
      <c r="B112" s="65"/>
      <c r="C112" s="65"/>
      <c r="D112" s="65"/>
      <c r="E112" s="65"/>
      <c r="F112" s="66"/>
      <c r="G112" s="66"/>
      <c r="H112" s="65"/>
      <c r="I112" s="65"/>
    </row>
    <row r="113" spans="1:9" x14ac:dyDescent="0.2">
      <c r="A113" s="64"/>
      <c r="B113" s="65"/>
      <c r="C113" s="65"/>
      <c r="D113" s="65"/>
      <c r="E113" s="65"/>
      <c r="F113" s="66"/>
      <c r="G113" s="66"/>
      <c r="H113" s="65"/>
      <c r="I113" s="65"/>
    </row>
    <row r="114" spans="1:9" x14ac:dyDescent="0.2">
      <c r="A114" s="64"/>
      <c r="B114" s="65"/>
      <c r="C114" s="65"/>
      <c r="D114" s="65"/>
      <c r="E114" s="65"/>
      <c r="F114" s="66"/>
      <c r="G114" s="66"/>
      <c r="H114" s="65"/>
      <c r="I114" s="65"/>
    </row>
    <row r="115" spans="1:9" x14ac:dyDescent="0.2">
      <c r="A115" s="64"/>
      <c r="B115" s="65"/>
      <c r="C115" s="65"/>
      <c r="D115" s="65"/>
      <c r="E115" s="65"/>
      <c r="F115" s="66"/>
      <c r="G115" s="66"/>
      <c r="H115" s="65"/>
      <c r="I115" s="65"/>
    </row>
    <row r="116" spans="1:9" x14ac:dyDescent="0.2">
      <c r="A116" s="64"/>
      <c r="B116" s="65"/>
      <c r="C116" s="65"/>
      <c r="D116" s="65"/>
      <c r="E116" s="65"/>
      <c r="F116" s="66"/>
      <c r="G116" s="66"/>
      <c r="H116" s="65"/>
      <c r="I116" s="65"/>
    </row>
    <row r="117" spans="1:9" x14ac:dyDescent="0.2">
      <c r="A117" s="64"/>
      <c r="B117" s="65"/>
      <c r="C117" s="65"/>
      <c r="D117" s="65"/>
      <c r="E117" s="65"/>
      <c r="F117" s="66"/>
      <c r="G117" s="66"/>
      <c r="H117" s="65"/>
      <c r="I117" s="65"/>
    </row>
    <row r="118" spans="1:9" x14ac:dyDescent="0.2">
      <c r="A118" s="64"/>
      <c r="B118" s="65"/>
      <c r="C118" s="65"/>
      <c r="D118" s="65"/>
      <c r="E118" s="65"/>
      <c r="F118" s="66"/>
      <c r="G118" s="66"/>
      <c r="H118" s="65"/>
      <c r="I118" s="65"/>
    </row>
    <row r="119" spans="1:9" x14ac:dyDescent="0.2">
      <c r="A119" s="64"/>
      <c r="B119" s="65"/>
      <c r="C119" s="65"/>
      <c r="D119" s="65"/>
      <c r="E119" s="65"/>
      <c r="F119" s="66"/>
      <c r="G119" s="66"/>
      <c r="H119" s="65"/>
      <c r="I119" s="65"/>
    </row>
    <row r="120" spans="1:9" x14ac:dyDescent="0.2">
      <c r="A120" s="64"/>
      <c r="B120" s="66"/>
      <c r="C120" s="65"/>
      <c r="D120" s="65"/>
      <c r="E120" s="65"/>
      <c r="F120" s="66"/>
      <c r="G120" s="66"/>
      <c r="H120" s="65"/>
      <c r="I120" s="65"/>
    </row>
    <row r="121" spans="1:9" x14ac:dyDescent="0.2">
      <c r="A121" s="64"/>
      <c r="B121" s="65"/>
      <c r="C121" s="65"/>
      <c r="D121" s="65"/>
      <c r="E121" s="65"/>
      <c r="F121" s="66"/>
      <c r="G121" s="66"/>
      <c r="H121" s="65"/>
      <c r="I121" s="65"/>
    </row>
    <row r="122" spans="1:9" x14ac:dyDescent="0.2">
      <c r="A122" s="64"/>
      <c r="B122" s="65"/>
      <c r="C122" s="65"/>
      <c r="D122" s="65"/>
      <c r="E122" s="65"/>
      <c r="F122" s="66"/>
      <c r="G122" s="66"/>
      <c r="H122" s="65"/>
      <c r="I122" s="65"/>
    </row>
    <row r="123" spans="1:9" x14ac:dyDescent="0.2">
      <c r="A123" s="64"/>
      <c r="B123" s="65"/>
      <c r="C123" s="65"/>
      <c r="D123" s="65"/>
      <c r="E123" s="65"/>
      <c r="F123" s="66"/>
      <c r="G123" s="66"/>
      <c r="H123" s="65"/>
      <c r="I123" s="65"/>
    </row>
    <row r="124" spans="1:9" x14ac:dyDescent="0.2">
      <c r="A124" s="64"/>
      <c r="B124" s="65"/>
      <c r="C124" s="65"/>
      <c r="D124" s="65"/>
      <c r="E124" s="65"/>
      <c r="F124" s="66"/>
      <c r="G124" s="66"/>
      <c r="H124" s="65"/>
      <c r="I124" s="65"/>
    </row>
    <row r="125" spans="1:9" x14ac:dyDescent="0.2">
      <c r="A125" s="64"/>
      <c r="B125" s="63"/>
      <c r="C125" s="63"/>
      <c r="D125" s="63"/>
      <c r="E125" s="63"/>
      <c r="F125" s="62"/>
      <c r="G125" s="62"/>
    </row>
    <row r="126" spans="1:9" x14ac:dyDescent="0.2">
      <c r="A126" s="64"/>
      <c r="B126" s="63"/>
      <c r="C126" s="63"/>
      <c r="D126" s="63"/>
      <c r="E126" s="63"/>
      <c r="F126" s="62"/>
      <c r="G126" s="62"/>
    </row>
    <row r="127" spans="1:9" x14ac:dyDescent="0.2">
      <c r="A127" s="64"/>
      <c r="B127" s="63"/>
      <c r="C127" s="63"/>
      <c r="D127" s="63"/>
      <c r="E127" s="63"/>
      <c r="F127" s="62"/>
      <c r="G127" s="62"/>
    </row>
    <row r="128" spans="1:9" x14ac:dyDescent="0.2">
      <c r="A128" s="64"/>
      <c r="B128" s="63"/>
      <c r="C128" s="63"/>
      <c r="D128" s="63"/>
      <c r="E128" s="63"/>
      <c r="F128" s="62"/>
      <c r="G128" s="62"/>
    </row>
    <row r="129" spans="1:7" x14ac:dyDescent="0.2">
      <c r="A129" s="64"/>
      <c r="B129" s="63"/>
      <c r="C129" s="63"/>
      <c r="D129" s="63"/>
      <c r="E129" s="63"/>
      <c r="F129" s="62"/>
      <c r="G129" s="62"/>
    </row>
    <row r="130" spans="1:7" x14ac:dyDescent="0.2">
      <c r="A130" s="64"/>
      <c r="B130" s="63"/>
      <c r="C130" s="63"/>
      <c r="D130" s="63"/>
      <c r="E130" s="63"/>
      <c r="F130" s="62"/>
      <c r="G130" s="62"/>
    </row>
    <row r="131" spans="1:7" x14ac:dyDescent="0.2">
      <c r="A131" s="64"/>
      <c r="B131" s="63"/>
      <c r="D131" s="63"/>
      <c r="E131" s="63"/>
      <c r="F131" s="62"/>
      <c r="G131" s="62"/>
    </row>
    <row r="132" spans="1:7" x14ac:dyDescent="0.2">
      <c r="A132" s="64"/>
      <c r="B132" s="63"/>
      <c r="D132" s="63"/>
      <c r="F132" s="62"/>
      <c r="G132" s="62"/>
    </row>
    <row r="133" spans="1:7" x14ac:dyDescent="0.2">
      <c r="A133" s="64"/>
      <c r="B133" s="63"/>
      <c r="D133" s="63"/>
      <c r="F133" s="62"/>
      <c r="G133" s="62"/>
    </row>
    <row r="134" spans="1:7" x14ac:dyDescent="0.2">
      <c r="A134" s="64"/>
      <c r="B134" s="63"/>
      <c r="C134" s="63"/>
      <c r="D134" s="63"/>
      <c r="E134" s="63"/>
      <c r="F134" s="62"/>
      <c r="G134" s="62"/>
    </row>
    <row r="135" spans="1:7" x14ac:dyDescent="0.2">
      <c r="A135" s="64"/>
      <c r="B135" s="63"/>
      <c r="C135" s="63"/>
      <c r="D135" s="65"/>
      <c r="E135" s="63"/>
      <c r="F135" s="62"/>
      <c r="G135" s="62"/>
    </row>
    <row r="136" spans="1:7" x14ac:dyDescent="0.2">
      <c r="A136" s="64"/>
      <c r="C136" s="63"/>
      <c r="D136" s="65"/>
      <c r="F136" s="62"/>
      <c r="G136" s="62"/>
    </row>
    <row r="137" spans="1:7" x14ac:dyDescent="0.2">
      <c r="A137" s="64"/>
      <c r="D137" s="63"/>
      <c r="F137" s="62"/>
      <c r="G137" s="62"/>
    </row>
    <row r="138" spans="1:7" x14ac:dyDescent="0.2">
      <c r="A138" s="64"/>
      <c r="D138" s="63"/>
      <c r="F138" s="62"/>
      <c r="G138" s="62"/>
    </row>
    <row r="139" spans="1:7" x14ac:dyDescent="0.2">
      <c r="A139" s="64"/>
      <c r="D139" s="63"/>
      <c r="F139" s="62"/>
      <c r="G139" s="62"/>
    </row>
    <row r="140" spans="1:7" x14ac:dyDescent="0.2">
      <c r="A140" s="64"/>
      <c r="D140" s="63"/>
      <c r="F140" s="62"/>
      <c r="G140" s="62"/>
    </row>
    <row r="141" spans="1:7" x14ac:dyDescent="0.2">
      <c r="A141" s="64"/>
      <c r="D141" s="63"/>
      <c r="F141" s="62"/>
      <c r="G141" s="62"/>
    </row>
    <row r="142" spans="1:7" x14ac:dyDescent="0.2">
      <c r="A142" s="64"/>
      <c r="D142" s="63"/>
      <c r="F142" s="62"/>
      <c r="G142" s="62"/>
    </row>
    <row r="143" spans="1:7" x14ac:dyDescent="0.2">
      <c r="A143" s="64"/>
      <c r="D143" s="63"/>
      <c r="F143" s="62"/>
      <c r="G143" s="62"/>
    </row>
    <row r="144" spans="1:7" x14ac:dyDescent="0.2">
      <c r="A144" s="64"/>
      <c r="D144" s="63"/>
      <c r="F144" s="62"/>
      <c r="G144" s="62"/>
    </row>
    <row r="145" spans="1:8" x14ac:dyDescent="0.2">
      <c r="A145" s="64"/>
      <c r="D145" s="63"/>
      <c r="F145" s="62"/>
      <c r="G145" s="62"/>
    </row>
    <row r="146" spans="1:8" x14ac:dyDescent="0.2">
      <c r="A146" s="64"/>
      <c r="F146" s="62"/>
      <c r="G146" s="62"/>
    </row>
    <row r="147" spans="1:8" x14ac:dyDescent="0.2">
      <c r="A147" s="64"/>
      <c r="D147" s="63"/>
      <c r="F147" s="62"/>
      <c r="G147" s="62"/>
    </row>
    <row r="148" spans="1:8" x14ac:dyDescent="0.2">
      <c r="A148" s="64"/>
      <c r="D148" s="63"/>
      <c r="F148" s="62"/>
      <c r="G148" s="62"/>
    </row>
    <row r="149" spans="1:8" x14ac:dyDescent="0.2">
      <c r="A149" s="64"/>
      <c r="F149" s="62"/>
      <c r="G149" s="62"/>
    </row>
    <row r="150" spans="1:8" x14ac:dyDescent="0.2">
      <c r="A150" s="64"/>
      <c r="D150" s="63"/>
      <c r="F150" s="62"/>
      <c r="G150" s="62"/>
    </row>
    <row r="151" spans="1:8" x14ac:dyDescent="0.2">
      <c r="A151" s="64"/>
      <c r="D151" s="65"/>
      <c r="F151" s="62"/>
      <c r="G151" s="62"/>
      <c r="H151" s="62"/>
    </row>
    <row r="152" spans="1:8" x14ac:dyDescent="0.2">
      <c r="A152" s="64"/>
      <c r="D152" s="65"/>
      <c r="F152" s="62"/>
      <c r="G152" s="62"/>
    </row>
    <row r="153" spans="1:8" x14ac:dyDescent="0.2">
      <c r="A153" s="64"/>
      <c r="F153" s="62"/>
      <c r="G153" s="62"/>
    </row>
  </sheetData>
  <mergeCells count="5">
    <mergeCell ref="B1:E1"/>
    <mergeCell ref="B2:E2"/>
    <mergeCell ref="B3:E3"/>
    <mergeCell ref="B4:E4"/>
    <mergeCell ref="B35:C35"/>
  </mergeCells>
  <dataValidations disablePrompts="1" count="3">
    <dataValidation type="list" allowBlank="1" showInputMessage="1" showErrorMessage="1" errorTitle="ERRO!" sqref="I1:I5">
      <formula1>$O$28:$O$71</formula1>
    </dataValidation>
    <dataValidation type="list" allowBlank="1" showInputMessage="1" showErrorMessage="1" sqref="A1:A5">
      <formula1>$M$28:$M$150</formula1>
    </dataValidation>
    <dataValidation type="list" allowBlank="1" showInputMessage="1" showErrorMessage="1" sqref="F1:G5">
      <formula1>$N$28:$N$105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workbookViewId="0">
      <selection activeCell="B25" sqref="B25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263" t="s">
        <v>833</v>
      </c>
      <c r="C1" s="263"/>
      <c r="D1" s="263"/>
      <c r="E1" s="263"/>
      <c r="F1" s="10"/>
      <c r="G1" s="10"/>
      <c r="H1" s="10"/>
      <c r="I1" s="5"/>
    </row>
    <row r="2" spans="1:10" ht="15" x14ac:dyDescent="0.25">
      <c r="A2" s="1"/>
      <c r="B2" s="263" t="s">
        <v>834</v>
      </c>
      <c r="C2" s="263"/>
      <c r="D2" s="263"/>
      <c r="E2" s="263"/>
      <c r="F2" s="10"/>
      <c r="G2" s="10"/>
      <c r="H2" s="10"/>
      <c r="I2" s="6"/>
    </row>
    <row r="3" spans="1:10" ht="15" x14ac:dyDescent="0.25">
      <c r="A3" s="1"/>
      <c r="B3" s="263" t="s">
        <v>835</v>
      </c>
      <c r="C3" s="263"/>
      <c r="D3" s="263"/>
      <c r="E3" s="263"/>
      <c r="F3" s="10"/>
      <c r="G3" s="10"/>
      <c r="H3" s="10"/>
      <c r="I3" s="7"/>
    </row>
    <row r="4" spans="1:10" x14ac:dyDescent="0.2">
      <c r="A4" s="1"/>
      <c r="B4" s="263" t="s">
        <v>2495</v>
      </c>
      <c r="C4" s="263"/>
      <c r="D4" s="263"/>
      <c r="E4" s="263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1923</v>
      </c>
      <c r="G6" s="13" t="s">
        <v>1924</v>
      </c>
      <c r="H6" s="13" t="s">
        <v>1922</v>
      </c>
      <c r="I6" s="13" t="s">
        <v>1955</v>
      </c>
      <c r="J6" s="13" t="s">
        <v>2368</v>
      </c>
    </row>
    <row r="7" spans="1:10" x14ac:dyDescent="0.2">
      <c r="A7" s="95" t="s">
        <v>1893</v>
      </c>
      <c r="B7" s="63" t="s">
        <v>1920</v>
      </c>
      <c r="C7" s="63" t="s">
        <v>1833</v>
      </c>
      <c r="D7" s="63" t="s">
        <v>1966</v>
      </c>
      <c r="E7" s="87" t="s">
        <v>874</v>
      </c>
      <c r="F7" s="89">
        <v>41389</v>
      </c>
      <c r="G7" s="89" t="s">
        <v>2371</v>
      </c>
      <c r="H7" s="1" t="s">
        <v>1954</v>
      </c>
      <c r="I7" s="1" t="s">
        <v>1956</v>
      </c>
      <c r="J7" s="1" t="s">
        <v>2369</v>
      </c>
    </row>
    <row r="8" spans="1:10" x14ac:dyDescent="0.2">
      <c r="A8" s="93" t="s">
        <v>1894</v>
      </c>
      <c r="B8" s="87" t="s">
        <v>1921</v>
      </c>
      <c r="C8" s="65" t="s">
        <v>1947</v>
      </c>
      <c r="D8" s="63" t="s">
        <v>1966</v>
      </c>
      <c r="E8" s="87" t="s">
        <v>874</v>
      </c>
      <c r="F8" s="89">
        <v>41389</v>
      </c>
      <c r="G8" s="89" t="s">
        <v>2371</v>
      </c>
      <c r="H8" s="1" t="s">
        <v>1954</v>
      </c>
      <c r="I8" s="1" t="s">
        <v>1956</v>
      </c>
      <c r="J8" s="1" t="s">
        <v>2369</v>
      </c>
    </row>
    <row r="9" spans="1:10" x14ac:dyDescent="0.2">
      <c r="A9" s="95" t="s">
        <v>1895</v>
      </c>
      <c r="B9" s="63" t="s">
        <v>1952</v>
      </c>
      <c r="C9" s="63" t="s">
        <v>1833</v>
      </c>
      <c r="D9" s="63" t="s">
        <v>1966</v>
      </c>
      <c r="E9" s="87" t="s">
        <v>814</v>
      </c>
      <c r="F9" s="89">
        <v>41390</v>
      </c>
      <c r="G9" s="89" t="s">
        <v>2371</v>
      </c>
      <c r="H9" s="1" t="s">
        <v>1954</v>
      </c>
      <c r="I9" s="1" t="s">
        <v>1956</v>
      </c>
      <c r="J9" s="1" t="s">
        <v>2369</v>
      </c>
    </row>
    <row r="10" spans="1:10" x14ac:dyDescent="0.2">
      <c r="A10" s="93" t="s">
        <v>1896</v>
      </c>
      <c r="B10" s="63" t="s">
        <v>1925</v>
      </c>
      <c r="C10" s="78" t="s">
        <v>1946</v>
      </c>
      <c r="D10" s="63" t="s">
        <v>1966</v>
      </c>
      <c r="E10" s="9" t="s">
        <v>1953</v>
      </c>
      <c r="F10" s="89">
        <v>41498</v>
      </c>
      <c r="G10" s="89" t="s">
        <v>2371</v>
      </c>
      <c r="H10" s="1" t="s">
        <v>1954</v>
      </c>
      <c r="I10" s="1" t="s">
        <v>1956</v>
      </c>
      <c r="J10" s="1" t="s">
        <v>2369</v>
      </c>
    </row>
    <row r="11" spans="1:10" x14ac:dyDescent="0.2">
      <c r="A11" s="93" t="s">
        <v>1897</v>
      </c>
      <c r="B11" s="63" t="s">
        <v>1926</v>
      </c>
      <c r="C11" s="78" t="s">
        <v>1946</v>
      </c>
      <c r="D11" s="63" t="s">
        <v>1966</v>
      </c>
      <c r="E11" s="9" t="s">
        <v>1953</v>
      </c>
      <c r="F11" s="89">
        <v>41498</v>
      </c>
      <c r="G11" s="89" t="s">
        <v>2371</v>
      </c>
      <c r="H11" s="1" t="s">
        <v>1954</v>
      </c>
      <c r="I11" s="1" t="s">
        <v>1956</v>
      </c>
      <c r="J11" s="1" t="s">
        <v>2369</v>
      </c>
    </row>
    <row r="12" spans="1:10" x14ac:dyDescent="0.2">
      <c r="A12" s="95" t="s">
        <v>1898</v>
      </c>
      <c r="B12" s="63" t="s">
        <v>1927</v>
      </c>
      <c r="C12" s="63" t="s">
        <v>1833</v>
      </c>
      <c r="D12" s="63" t="s">
        <v>1966</v>
      </c>
      <c r="E12" s="87" t="s">
        <v>874</v>
      </c>
      <c r="F12" s="89">
        <v>41515</v>
      </c>
      <c r="G12" s="89" t="s">
        <v>2371</v>
      </c>
      <c r="H12" s="1" t="s">
        <v>1954</v>
      </c>
      <c r="I12" s="1" t="s">
        <v>1956</v>
      </c>
      <c r="J12" s="1" t="s">
        <v>2369</v>
      </c>
    </row>
    <row r="13" spans="1:10" x14ac:dyDescent="0.2">
      <c r="A13" s="95" t="s">
        <v>1899</v>
      </c>
      <c r="B13" s="65" t="s">
        <v>1928</v>
      </c>
      <c r="C13" s="63" t="s">
        <v>1833</v>
      </c>
      <c r="D13" s="63" t="s">
        <v>1966</v>
      </c>
      <c r="E13" s="87" t="s">
        <v>814</v>
      </c>
      <c r="F13" s="89">
        <v>41528</v>
      </c>
      <c r="G13" s="89" t="s">
        <v>2371</v>
      </c>
      <c r="H13" s="1" t="s">
        <v>1954</v>
      </c>
      <c r="I13" s="1" t="s">
        <v>1956</v>
      </c>
      <c r="J13" s="1" t="s">
        <v>2369</v>
      </c>
    </row>
    <row r="14" spans="1:10" x14ac:dyDescent="0.2">
      <c r="A14" s="95" t="s">
        <v>1900</v>
      </c>
      <c r="B14" s="65" t="s">
        <v>1929</v>
      </c>
      <c r="C14" s="63" t="s">
        <v>1833</v>
      </c>
      <c r="D14" s="63" t="s">
        <v>1966</v>
      </c>
      <c r="E14" s="9" t="s">
        <v>1953</v>
      </c>
      <c r="F14" s="89">
        <v>41536</v>
      </c>
      <c r="G14" s="89" t="s">
        <v>2371</v>
      </c>
      <c r="H14" s="1" t="s">
        <v>1954</v>
      </c>
      <c r="I14" s="1" t="s">
        <v>1956</v>
      </c>
      <c r="J14" s="1" t="s">
        <v>2369</v>
      </c>
    </row>
    <row r="15" spans="1:10" x14ac:dyDescent="0.2">
      <c r="A15" s="93" t="s">
        <v>1901</v>
      </c>
      <c r="B15" s="65" t="s">
        <v>1930</v>
      </c>
      <c r="C15" s="65" t="s">
        <v>1947</v>
      </c>
      <c r="D15" s="63" t="s">
        <v>1966</v>
      </c>
      <c r="E15" s="9" t="s">
        <v>1953</v>
      </c>
      <c r="F15" s="89">
        <v>41536</v>
      </c>
      <c r="G15" s="89" t="s">
        <v>2371</v>
      </c>
      <c r="H15" s="1" t="s">
        <v>1954</v>
      </c>
      <c r="I15" s="1" t="s">
        <v>1956</v>
      </c>
      <c r="J15" s="1" t="s">
        <v>2369</v>
      </c>
    </row>
    <row r="16" spans="1:10" x14ac:dyDescent="0.2">
      <c r="A16" s="93" t="s">
        <v>1902</v>
      </c>
      <c r="B16" s="65" t="s">
        <v>1931</v>
      </c>
      <c r="C16" s="65" t="s">
        <v>1947</v>
      </c>
      <c r="D16" s="63" t="s">
        <v>1966</v>
      </c>
      <c r="E16" s="9" t="s">
        <v>1953</v>
      </c>
      <c r="F16" s="89">
        <v>41536</v>
      </c>
      <c r="G16" s="89" t="s">
        <v>2371</v>
      </c>
      <c r="H16" s="1" t="s">
        <v>1954</v>
      </c>
      <c r="I16" s="1" t="s">
        <v>1956</v>
      </c>
      <c r="J16" s="1" t="s">
        <v>2369</v>
      </c>
    </row>
    <row r="17" spans="1:10" x14ac:dyDescent="0.2">
      <c r="A17" s="93" t="s">
        <v>1903</v>
      </c>
      <c r="B17" s="65" t="s">
        <v>1932</v>
      </c>
      <c r="C17" s="65" t="s">
        <v>1947</v>
      </c>
      <c r="D17" s="63" t="s">
        <v>1966</v>
      </c>
      <c r="E17" s="87" t="s">
        <v>1957</v>
      </c>
      <c r="F17" s="89">
        <v>41547</v>
      </c>
      <c r="G17" s="89" t="s">
        <v>2371</v>
      </c>
      <c r="H17" s="1" t="s">
        <v>1954</v>
      </c>
      <c r="I17" s="1" t="s">
        <v>1956</v>
      </c>
      <c r="J17" s="1" t="s">
        <v>2369</v>
      </c>
    </row>
    <row r="18" spans="1:10" x14ac:dyDescent="0.2">
      <c r="A18" s="93" t="s">
        <v>1904</v>
      </c>
      <c r="B18" s="65" t="s">
        <v>1933</v>
      </c>
      <c r="C18" s="78" t="s">
        <v>1946</v>
      </c>
      <c r="D18" s="63" t="s">
        <v>1966</v>
      </c>
      <c r="E18" s="87" t="s">
        <v>1958</v>
      </c>
      <c r="F18" s="89">
        <v>41550</v>
      </c>
      <c r="G18" s="89" t="s">
        <v>2371</v>
      </c>
      <c r="H18" s="1" t="s">
        <v>1954</v>
      </c>
      <c r="I18" s="1" t="s">
        <v>1956</v>
      </c>
      <c r="J18" s="1" t="s">
        <v>2369</v>
      </c>
    </row>
    <row r="19" spans="1:10" x14ac:dyDescent="0.2">
      <c r="A19" s="93" t="s">
        <v>1905</v>
      </c>
      <c r="B19" s="65" t="s">
        <v>1934</v>
      </c>
      <c r="C19" s="78" t="s">
        <v>1946</v>
      </c>
      <c r="D19" s="63" t="s">
        <v>1966</v>
      </c>
      <c r="E19" s="87" t="s">
        <v>569</v>
      </c>
      <c r="F19" s="89">
        <v>41556</v>
      </c>
      <c r="G19" s="89" t="s">
        <v>2371</v>
      </c>
      <c r="H19" s="1" t="s">
        <v>1954</v>
      </c>
      <c r="I19" s="1" t="s">
        <v>1956</v>
      </c>
      <c r="J19" s="1" t="s">
        <v>2369</v>
      </c>
    </row>
    <row r="20" spans="1:10" x14ac:dyDescent="0.2">
      <c r="A20" s="93" t="s">
        <v>1906</v>
      </c>
      <c r="B20" s="65" t="s">
        <v>1935</v>
      </c>
      <c r="C20" s="78" t="s">
        <v>1946</v>
      </c>
      <c r="D20" s="63" t="s">
        <v>1966</v>
      </c>
      <c r="E20" s="87" t="s">
        <v>1959</v>
      </c>
      <c r="F20" s="89">
        <v>41557</v>
      </c>
      <c r="G20" s="89" t="s">
        <v>2371</v>
      </c>
      <c r="H20" s="1" t="s">
        <v>1954</v>
      </c>
      <c r="I20" s="1" t="s">
        <v>1956</v>
      </c>
      <c r="J20" s="1" t="s">
        <v>2369</v>
      </c>
    </row>
    <row r="21" spans="1:10" x14ac:dyDescent="0.2">
      <c r="A21" s="95" t="s">
        <v>1907</v>
      </c>
      <c r="B21" s="65" t="s">
        <v>1936</v>
      </c>
      <c r="C21" s="63" t="s">
        <v>1833</v>
      </c>
      <c r="D21" s="63" t="s">
        <v>1966</v>
      </c>
      <c r="E21" s="9" t="s">
        <v>194</v>
      </c>
      <c r="F21" s="89">
        <v>41565</v>
      </c>
      <c r="G21" s="89" t="s">
        <v>2371</v>
      </c>
      <c r="H21" s="1" t="s">
        <v>1954</v>
      </c>
      <c r="I21" s="1" t="s">
        <v>1956</v>
      </c>
      <c r="J21" s="1" t="s">
        <v>2369</v>
      </c>
    </row>
    <row r="22" spans="1:10" x14ac:dyDescent="0.2">
      <c r="A22" s="93" t="s">
        <v>1908</v>
      </c>
      <c r="B22" s="65" t="s">
        <v>1948</v>
      </c>
      <c r="C22" s="65" t="s">
        <v>1947</v>
      </c>
      <c r="D22" s="63" t="s">
        <v>1966</v>
      </c>
      <c r="E22" s="9" t="s">
        <v>194</v>
      </c>
      <c r="F22" s="89">
        <v>41568</v>
      </c>
      <c r="G22" s="89" t="s">
        <v>2371</v>
      </c>
      <c r="H22" s="1" t="s">
        <v>1954</v>
      </c>
      <c r="I22" s="1" t="s">
        <v>1956</v>
      </c>
      <c r="J22" s="1" t="s">
        <v>2369</v>
      </c>
    </row>
    <row r="23" spans="1:10" x14ac:dyDescent="0.2">
      <c r="A23" s="94" t="s">
        <v>1909</v>
      </c>
      <c r="B23" s="65" t="s">
        <v>1949</v>
      </c>
      <c r="C23" s="65" t="s">
        <v>1947</v>
      </c>
      <c r="D23" s="63" t="s">
        <v>1966</v>
      </c>
      <c r="E23" s="9" t="s">
        <v>194</v>
      </c>
      <c r="F23" s="89">
        <v>41568</v>
      </c>
      <c r="G23" s="89" t="s">
        <v>2371</v>
      </c>
      <c r="H23" s="1" t="s">
        <v>1954</v>
      </c>
      <c r="I23" s="1" t="s">
        <v>1956</v>
      </c>
      <c r="J23" s="1" t="s">
        <v>2369</v>
      </c>
    </row>
    <row r="24" spans="1:10" x14ac:dyDescent="0.2">
      <c r="A24" s="94" t="s">
        <v>1910</v>
      </c>
      <c r="B24" s="65" t="s">
        <v>1937</v>
      </c>
      <c r="C24" s="65" t="s">
        <v>1163</v>
      </c>
      <c r="D24" s="63" t="s">
        <v>1966</v>
      </c>
      <c r="E24" s="9" t="s">
        <v>1953</v>
      </c>
      <c r="F24" s="62">
        <v>41578</v>
      </c>
      <c r="G24" s="89">
        <v>41916</v>
      </c>
      <c r="H24" s="1" t="s">
        <v>1963</v>
      </c>
      <c r="I24" s="1" t="s">
        <v>1964</v>
      </c>
      <c r="J24" s="1" t="s">
        <v>2370</v>
      </c>
    </row>
    <row r="25" spans="1:10" x14ac:dyDescent="0.2">
      <c r="A25" s="94" t="s">
        <v>1911</v>
      </c>
      <c r="B25" s="65" t="s">
        <v>1938</v>
      </c>
      <c r="C25" s="65" t="s">
        <v>1947</v>
      </c>
      <c r="D25" s="63" t="s">
        <v>1966</v>
      </c>
      <c r="E25" s="9" t="s">
        <v>1953</v>
      </c>
      <c r="F25" s="89">
        <v>41582</v>
      </c>
      <c r="G25" s="89" t="s">
        <v>2371</v>
      </c>
      <c r="H25" s="1" t="s">
        <v>1954</v>
      </c>
      <c r="I25" s="1" t="s">
        <v>1956</v>
      </c>
      <c r="J25" s="1" t="s">
        <v>2369</v>
      </c>
    </row>
    <row r="26" spans="1:10" x14ac:dyDescent="0.2">
      <c r="A26" s="94" t="s">
        <v>1912</v>
      </c>
      <c r="B26" s="65" t="s">
        <v>1939</v>
      </c>
      <c r="C26" s="65" t="s">
        <v>298</v>
      </c>
      <c r="D26" s="63" t="s">
        <v>1966</v>
      </c>
      <c r="E26" s="9" t="s">
        <v>1721</v>
      </c>
      <c r="F26" s="89">
        <v>41582</v>
      </c>
      <c r="G26" s="89" t="s">
        <v>2371</v>
      </c>
      <c r="H26" s="1" t="s">
        <v>1954</v>
      </c>
      <c r="I26" s="1" t="s">
        <v>1956</v>
      </c>
      <c r="J26" s="1" t="s">
        <v>2370</v>
      </c>
    </row>
    <row r="27" spans="1:10" x14ac:dyDescent="0.2">
      <c r="A27" s="94" t="s">
        <v>1913</v>
      </c>
      <c r="B27" s="65" t="s">
        <v>1940</v>
      </c>
      <c r="C27" s="78" t="s">
        <v>1946</v>
      </c>
      <c r="D27" s="63" t="s">
        <v>1966</v>
      </c>
      <c r="E27" s="9" t="s">
        <v>1960</v>
      </c>
      <c r="F27" s="89">
        <v>41591</v>
      </c>
      <c r="G27" s="89" t="s">
        <v>2371</v>
      </c>
      <c r="H27" s="1" t="s">
        <v>1954</v>
      </c>
      <c r="I27" s="1" t="s">
        <v>1956</v>
      </c>
      <c r="J27" s="1" t="s">
        <v>2369</v>
      </c>
    </row>
    <row r="28" spans="1:10" x14ac:dyDescent="0.2">
      <c r="A28" s="94" t="s">
        <v>1914</v>
      </c>
      <c r="B28" s="65" t="s">
        <v>1951</v>
      </c>
      <c r="C28" s="65" t="s">
        <v>732</v>
      </c>
      <c r="D28" s="63" t="s">
        <v>1966</v>
      </c>
      <c r="E28" s="9" t="s">
        <v>1721</v>
      </c>
      <c r="F28" s="89">
        <v>41606</v>
      </c>
      <c r="G28" s="89" t="s">
        <v>2371</v>
      </c>
      <c r="H28" s="1" t="s">
        <v>1954</v>
      </c>
      <c r="I28" s="1" t="s">
        <v>1956</v>
      </c>
      <c r="J28" s="1" t="s">
        <v>2370</v>
      </c>
    </row>
    <row r="29" spans="1:10" x14ac:dyDescent="0.2">
      <c r="A29" s="94" t="s">
        <v>1915</v>
      </c>
      <c r="B29" s="65" t="s">
        <v>1941</v>
      </c>
      <c r="C29" s="65" t="s">
        <v>1946</v>
      </c>
      <c r="D29" s="63" t="s">
        <v>1966</v>
      </c>
      <c r="E29" s="9" t="s">
        <v>878</v>
      </c>
      <c r="F29" s="89">
        <v>41626</v>
      </c>
      <c r="G29" s="89" t="s">
        <v>2371</v>
      </c>
      <c r="H29" s="1" t="s">
        <v>1954</v>
      </c>
      <c r="I29" s="1" t="s">
        <v>1956</v>
      </c>
      <c r="J29" s="1" t="s">
        <v>2369</v>
      </c>
    </row>
    <row r="30" spans="1:10" x14ac:dyDescent="0.2">
      <c r="A30" s="94" t="s">
        <v>1916</v>
      </c>
      <c r="B30" s="66" t="s">
        <v>1942</v>
      </c>
      <c r="C30" s="65" t="s">
        <v>1947</v>
      </c>
      <c r="D30" s="63" t="s">
        <v>1966</v>
      </c>
      <c r="E30" s="9" t="s">
        <v>874</v>
      </c>
      <c r="F30" s="92">
        <v>41626</v>
      </c>
      <c r="G30" s="92">
        <v>42081</v>
      </c>
      <c r="H30" s="63" t="s">
        <v>2006</v>
      </c>
      <c r="I30" s="1" t="s">
        <v>2007</v>
      </c>
      <c r="J30" s="1" t="s">
        <v>2369</v>
      </c>
    </row>
    <row r="31" spans="1:10" x14ac:dyDescent="0.2">
      <c r="A31" s="94" t="s">
        <v>1917</v>
      </c>
      <c r="B31" s="65" t="s">
        <v>1943</v>
      </c>
      <c r="C31" s="65" t="s">
        <v>1947</v>
      </c>
      <c r="D31" s="63" t="s">
        <v>1966</v>
      </c>
      <c r="E31" s="87" t="s">
        <v>1953</v>
      </c>
      <c r="F31" s="92">
        <v>41627</v>
      </c>
      <c r="G31" s="92">
        <v>42081</v>
      </c>
      <c r="H31" s="63" t="s">
        <v>2006</v>
      </c>
      <c r="I31" s="1" t="s">
        <v>2007</v>
      </c>
      <c r="J31" s="1" t="s">
        <v>2369</v>
      </c>
    </row>
    <row r="32" spans="1:10" x14ac:dyDescent="0.2">
      <c r="A32" s="94" t="s">
        <v>1918</v>
      </c>
      <c r="B32" s="65" t="s">
        <v>1945</v>
      </c>
      <c r="C32" s="65" t="s">
        <v>1947</v>
      </c>
      <c r="D32" s="63" t="s">
        <v>1966</v>
      </c>
      <c r="E32" s="9" t="s">
        <v>1953</v>
      </c>
      <c r="F32" s="92">
        <v>41627</v>
      </c>
      <c r="G32" s="92">
        <v>42081</v>
      </c>
      <c r="H32" s="63" t="s">
        <v>2006</v>
      </c>
      <c r="I32" s="1" t="s">
        <v>2007</v>
      </c>
      <c r="J32" s="1" t="s">
        <v>2369</v>
      </c>
    </row>
    <row r="33" spans="1:10" x14ac:dyDescent="0.2">
      <c r="A33" s="94" t="s">
        <v>1919</v>
      </c>
      <c r="B33" s="87" t="s">
        <v>1944</v>
      </c>
      <c r="C33" s="65" t="s">
        <v>1947</v>
      </c>
      <c r="D33" s="63" t="s">
        <v>1966</v>
      </c>
      <c r="E33" s="9" t="s">
        <v>874</v>
      </c>
      <c r="F33" s="90">
        <v>41627</v>
      </c>
      <c r="G33" s="89" t="s">
        <v>2371</v>
      </c>
      <c r="H33" s="1" t="s">
        <v>1954</v>
      </c>
      <c r="I33" s="1" t="s">
        <v>1956</v>
      </c>
      <c r="J33" s="1" t="s">
        <v>2369</v>
      </c>
    </row>
    <row r="34" spans="1:10" x14ac:dyDescent="0.2">
      <c r="A34" s="94" t="s">
        <v>2005</v>
      </c>
      <c r="B34" s="65" t="s">
        <v>1950</v>
      </c>
      <c r="C34" s="65" t="s">
        <v>732</v>
      </c>
      <c r="D34" s="63" t="s">
        <v>1966</v>
      </c>
      <c r="E34" s="9" t="s">
        <v>1721</v>
      </c>
      <c r="F34" s="89">
        <v>41606</v>
      </c>
      <c r="G34" s="89" t="s">
        <v>2371</v>
      </c>
      <c r="H34" s="1" t="s">
        <v>1954</v>
      </c>
      <c r="I34" s="1" t="s">
        <v>1956</v>
      </c>
      <c r="J34" s="1" t="s">
        <v>2370</v>
      </c>
    </row>
    <row r="35" spans="1:10" x14ac:dyDescent="0.2">
      <c r="A35" s="88"/>
      <c r="B35" s="87"/>
      <c r="C35" s="87"/>
      <c r="D35" s="87"/>
      <c r="E35" s="9"/>
      <c r="F35" s="90"/>
      <c r="G35" s="90"/>
    </row>
    <row r="36" spans="1:10" x14ac:dyDescent="0.2">
      <c r="A36" s="88"/>
      <c r="B36" s="87"/>
      <c r="C36" s="63"/>
      <c r="D36" s="87"/>
      <c r="E36" s="90"/>
      <c r="F36" s="89"/>
    </row>
    <row r="37" spans="1:10" ht="14.25" x14ac:dyDescent="0.2">
      <c r="A37" s="88"/>
      <c r="B37" s="264" t="s">
        <v>2372</v>
      </c>
      <c r="C37" s="264"/>
      <c r="D37" s="91"/>
      <c r="E37" s="90"/>
      <c r="F37" s="89"/>
    </row>
    <row r="38" spans="1:10" ht="15" thickBot="1" x14ac:dyDescent="0.25">
      <c r="A38" s="88"/>
      <c r="B38" s="87"/>
      <c r="C38" s="63"/>
      <c r="D38" s="91"/>
      <c r="E38" s="90"/>
      <c r="F38" s="89"/>
    </row>
    <row r="39" spans="1:10" x14ac:dyDescent="0.2">
      <c r="A39" s="88"/>
      <c r="B39" s="52" t="s">
        <v>2366</v>
      </c>
      <c r="C39" s="53">
        <f>COUNTIF($J$7:$J$34,"Q")</f>
        <v>4</v>
      </c>
      <c r="D39" s="63"/>
      <c r="E39" s="87"/>
      <c r="F39" s="90"/>
      <c r="G39" s="89"/>
    </row>
    <row r="40" spans="1:10" ht="13.5" thickBot="1" x14ac:dyDescent="0.25">
      <c r="A40" s="88"/>
      <c r="B40" s="56" t="s">
        <v>2367</v>
      </c>
      <c r="C40" s="57">
        <f>COUNTIF($J$7:$J$34,"B")</f>
        <v>24</v>
      </c>
      <c r="D40" s="63"/>
      <c r="E40" s="87"/>
      <c r="F40" s="90"/>
      <c r="G40" s="89"/>
    </row>
    <row r="41" spans="1:10" x14ac:dyDescent="0.2">
      <c r="A41" s="88"/>
      <c r="B41" s="87"/>
      <c r="C41" s="87"/>
      <c r="D41" s="63"/>
      <c r="E41" s="87"/>
      <c r="F41" s="90"/>
      <c r="G41" s="89"/>
    </row>
    <row r="42" spans="1:10" x14ac:dyDescent="0.2">
      <c r="A42" s="88"/>
      <c r="B42" s="87"/>
      <c r="C42" s="87"/>
      <c r="D42" s="63"/>
      <c r="E42" s="87"/>
      <c r="F42" s="90"/>
      <c r="G42" s="89"/>
    </row>
    <row r="43" spans="1:10" x14ac:dyDescent="0.2">
      <c r="A43" s="88"/>
      <c r="B43" s="87"/>
      <c r="C43" s="87"/>
      <c r="D43" s="63"/>
      <c r="E43" s="87"/>
      <c r="F43" s="90"/>
      <c r="G43" s="89"/>
    </row>
    <row r="44" spans="1:10" x14ac:dyDescent="0.2">
      <c r="A44" s="88"/>
      <c r="B44" s="9"/>
      <c r="D44" s="63"/>
      <c r="F44" s="62"/>
      <c r="G44" s="62"/>
    </row>
    <row r="45" spans="1:10" ht="14.25" x14ac:dyDescent="0.2">
      <c r="A45" s="88"/>
      <c r="B45" s="9"/>
      <c r="E45" s="91"/>
    </row>
    <row r="46" spans="1:10" x14ac:dyDescent="0.2">
      <c r="A46" s="88"/>
      <c r="B46" s="87"/>
      <c r="C46" s="87"/>
      <c r="D46" s="87"/>
      <c r="E46" s="87"/>
      <c r="F46" s="90"/>
      <c r="G46" s="89"/>
    </row>
    <row r="47" spans="1:10" x14ac:dyDescent="0.2">
      <c r="A47" s="88"/>
      <c r="B47" s="87"/>
      <c r="C47" s="87"/>
      <c r="D47" s="87"/>
      <c r="E47" s="87"/>
      <c r="F47" s="90"/>
      <c r="G47" s="89"/>
    </row>
    <row r="48" spans="1:10" x14ac:dyDescent="0.2">
      <c r="A48" s="88"/>
      <c r="B48" s="87"/>
      <c r="C48" s="87"/>
      <c r="D48" s="87"/>
      <c r="E48" s="87"/>
      <c r="F48" s="90"/>
      <c r="G48" s="89"/>
    </row>
    <row r="49" spans="1:9" x14ac:dyDescent="0.2">
      <c r="A49" s="88"/>
      <c r="B49" s="9"/>
      <c r="C49" s="87"/>
      <c r="D49" s="87"/>
      <c r="E49" s="9"/>
      <c r="F49" s="90"/>
      <c r="G49" s="90"/>
    </row>
    <row r="50" spans="1:9" x14ac:dyDescent="0.2">
      <c r="A50" s="88"/>
      <c r="B50" s="9"/>
      <c r="C50" s="78"/>
      <c r="D50" s="87"/>
      <c r="E50" s="9"/>
      <c r="F50" s="90"/>
      <c r="G50" s="89"/>
    </row>
    <row r="51" spans="1:9" x14ac:dyDescent="0.2">
      <c r="A51" s="88"/>
      <c r="B51" s="9"/>
      <c r="C51" s="87"/>
      <c r="D51" s="87"/>
      <c r="E51" s="9"/>
      <c r="F51" s="90"/>
      <c r="G51" s="89"/>
    </row>
    <row r="52" spans="1:9" x14ac:dyDescent="0.2">
      <c r="A52" s="88"/>
      <c r="B52" s="87"/>
      <c r="C52" s="87"/>
      <c r="D52" s="87"/>
      <c r="E52" s="87"/>
      <c r="F52" s="90"/>
      <c r="G52" s="89"/>
    </row>
    <row r="53" spans="1:9" x14ac:dyDescent="0.2">
      <c r="A53" s="88"/>
      <c r="B53" s="87"/>
      <c r="C53" s="87"/>
      <c r="D53" s="87"/>
      <c r="E53" s="87"/>
      <c r="F53" s="90"/>
      <c r="G53" s="89"/>
    </row>
    <row r="54" spans="1:9" x14ac:dyDescent="0.2">
      <c r="A54" s="88"/>
      <c r="B54" s="87"/>
      <c r="C54" s="87"/>
      <c r="D54" s="87"/>
      <c r="E54" s="87"/>
      <c r="F54" s="90"/>
      <c r="G54" s="89"/>
    </row>
    <row r="55" spans="1:9" x14ac:dyDescent="0.2">
      <c r="A55" s="88"/>
      <c r="B55" s="87"/>
      <c r="C55" s="87"/>
      <c r="D55" s="87"/>
      <c r="E55" s="87"/>
      <c r="F55" s="90"/>
      <c r="G55" s="89"/>
    </row>
    <row r="56" spans="1:9" x14ac:dyDescent="0.2">
      <c r="A56" s="88"/>
      <c r="B56" s="87"/>
      <c r="C56" s="87"/>
      <c r="D56" s="87"/>
      <c r="E56" s="87"/>
      <c r="F56" s="90"/>
      <c r="G56" s="89"/>
    </row>
    <row r="57" spans="1:9" x14ac:dyDescent="0.2">
      <c r="A57" s="88"/>
      <c r="B57" s="87"/>
      <c r="C57" s="78"/>
      <c r="D57" s="87"/>
      <c r="E57" s="87"/>
      <c r="F57" s="90"/>
      <c r="G57" s="89"/>
    </row>
    <row r="58" spans="1:9" x14ac:dyDescent="0.2">
      <c r="A58" s="88"/>
      <c r="B58" s="87"/>
      <c r="C58" s="87"/>
      <c r="D58" s="87"/>
      <c r="E58" s="87"/>
      <c r="F58" s="90"/>
      <c r="G58" s="89"/>
    </row>
    <row r="59" spans="1:9" x14ac:dyDescent="0.2">
      <c r="A59" s="88"/>
      <c r="B59" s="87"/>
      <c r="C59" s="87"/>
      <c r="D59" s="87"/>
      <c r="E59" s="87"/>
      <c r="F59" s="90"/>
      <c r="G59" s="89"/>
    </row>
    <row r="60" spans="1:9" x14ac:dyDescent="0.2">
      <c r="A60" s="88"/>
      <c r="B60" s="87"/>
      <c r="C60" s="87"/>
      <c r="D60" s="87"/>
      <c r="E60" s="87"/>
      <c r="F60" s="90"/>
      <c r="G60" s="89"/>
    </row>
    <row r="61" spans="1:9" x14ac:dyDescent="0.2">
      <c r="A61" s="88"/>
      <c r="B61" s="87"/>
      <c r="C61" s="87"/>
      <c r="D61" s="87"/>
      <c r="E61" s="87"/>
      <c r="F61" s="90"/>
      <c r="G61" s="89"/>
    </row>
    <row r="62" spans="1:9" x14ac:dyDescent="0.2">
      <c r="A62" s="88"/>
      <c r="B62" s="87"/>
      <c r="C62" s="87"/>
      <c r="D62" s="87"/>
      <c r="E62" s="87"/>
      <c r="F62" s="90"/>
      <c r="G62" s="89"/>
    </row>
    <row r="63" spans="1:9" x14ac:dyDescent="0.2">
      <c r="A63" s="88"/>
      <c r="B63" s="87"/>
      <c r="C63" s="87"/>
      <c r="D63" s="87"/>
      <c r="E63" s="87"/>
      <c r="F63" s="90"/>
      <c r="G63" s="89"/>
    </row>
    <row r="64" spans="1:9" x14ac:dyDescent="0.2">
      <c r="A64" s="88"/>
      <c r="B64" s="87"/>
      <c r="C64" s="87"/>
      <c r="D64" s="87"/>
      <c r="E64" s="87"/>
      <c r="F64" s="90"/>
      <c r="G64" s="89"/>
      <c r="I64" s="63"/>
    </row>
    <row r="65" spans="1:7" x14ac:dyDescent="0.2">
      <c r="A65" s="88"/>
      <c r="B65" s="87"/>
      <c r="C65" s="87"/>
      <c r="D65" s="87"/>
      <c r="E65" s="87"/>
      <c r="F65" s="90"/>
      <c r="G65" s="89"/>
    </row>
    <row r="66" spans="1:7" x14ac:dyDescent="0.2">
      <c r="A66" s="88"/>
      <c r="B66" s="87"/>
      <c r="C66" s="87"/>
      <c r="D66" s="87"/>
      <c r="E66" s="87"/>
      <c r="F66" s="90"/>
      <c r="G66" s="89"/>
    </row>
    <row r="67" spans="1:7" x14ac:dyDescent="0.2">
      <c r="A67" s="88"/>
      <c r="B67" s="87"/>
      <c r="C67" s="87"/>
      <c r="D67" s="87"/>
      <c r="E67" s="87"/>
      <c r="F67" s="90"/>
      <c r="G67" s="89"/>
    </row>
    <row r="68" spans="1:7" x14ac:dyDescent="0.2">
      <c r="A68" s="88"/>
      <c r="B68" s="87"/>
      <c r="C68" s="87"/>
      <c r="D68" s="87"/>
      <c r="E68" s="87"/>
      <c r="F68" s="90"/>
      <c r="G68" s="89"/>
    </row>
    <row r="69" spans="1:7" x14ac:dyDescent="0.2">
      <c r="A69" s="88"/>
    </row>
    <row r="70" spans="1:7" x14ac:dyDescent="0.2">
      <c r="A70" s="88"/>
    </row>
    <row r="71" spans="1:7" x14ac:dyDescent="0.2">
      <c r="A71" s="88"/>
    </row>
    <row r="72" spans="1:7" x14ac:dyDescent="0.2">
      <c r="A72" s="88"/>
    </row>
    <row r="73" spans="1:7" x14ac:dyDescent="0.2">
      <c r="A73" s="88"/>
    </row>
    <row r="74" spans="1:7" x14ac:dyDescent="0.2">
      <c r="A74" s="88"/>
    </row>
    <row r="75" spans="1:7" x14ac:dyDescent="0.2">
      <c r="A75" s="88"/>
    </row>
    <row r="76" spans="1:7" x14ac:dyDescent="0.2">
      <c r="A76" s="88"/>
    </row>
    <row r="77" spans="1:7" x14ac:dyDescent="0.2">
      <c r="A77" s="88"/>
    </row>
    <row r="78" spans="1:7" x14ac:dyDescent="0.2">
      <c r="A78" s="88"/>
    </row>
    <row r="79" spans="1:7" x14ac:dyDescent="0.2">
      <c r="A79" s="88"/>
      <c r="B79" s="87"/>
      <c r="C79" s="87"/>
      <c r="D79" s="87"/>
      <c r="E79" s="87"/>
      <c r="F79" s="90"/>
      <c r="G79" s="90"/>
    </row>
    <row r="80" spans="1:7" x14ac:dyDescent="0.2">
      <c r="A80" s="88"/>
      <c r="B80" s="87"/>
      <c r="C80" s="87"/>
      <c r="D80" s="87"/>
      <c r="E80" s="87"/>
      <c r="F80" s="90"/>
      <c r="G80" s="90"/>
    </row>
    <row r="81" spans="1:7" x14ac:dyDescent="0.2">
      <c r="A81" s="88"/>
      <c r="B81" s="87"/>
      <c r="C81" s="87"/>
      <c r="D81" s="87"/>
      <c r="E81" s="87"/>
      <c r="F81" s="90"/>
      <c r="G81" s="90"/>
    </row>
    <row r="82" spans="1:7" x14ac:dyDescent="0.2">
      <c r="A82" s="88"/>
      <c r="B82" s="87"/>
      <c r="C82" s="9"/>
      <c r="D82" s="87"/>
      <c r="E82" s="87"/>
      <c r="F82" s="89"/>
      <c r="G82" s="89"/>
    </row>
    <row r="83" spans="1:7" x14ac:dyDescent="0.2">
      <c r="A83" s="88"/>
      <c r="B83" s="87"/>
      <c r="C83" s="9"/>
      <c r="D83" s="87"/>
      <c r="E83" s="87"/>
      <c r="F83" s="89"/>
      <c r="G83" s="89"/>
    </row>
    <row r="84" spans="1:7" x14ac:dyDescent="0.2">
      <c r="A84" s="88"/>
      <c r="B84" s="87"/>
      <c r="C84" s="87"/>
      <c r="D84" s="87"/>
      <c r="E84" s="87"/>
      <c r="F84" s="90"/>
      <c r="G84" s="90"/>
    </row>
    <row r="85" spans="1:7" x14ac:dyDescent="0.2">
      <c r="A85" s="88"/>
      <c r="B85" s="87"/>
      <c r="C85" s="87"/>
      <c r="D85" s="87"/>
      <c r="E85" s="87"/>
      <c r="F85" s="90"/>
      <c r="G85" s="90"/>
    </row>
    <row r="86" spans="1:7" x14ac:dyDescent="0.2">
      <c r="A86" s="88"/>
      <c r="B86" s="87"/>
      <c r="C86" s="87"/>
      <c r="D86" s="87"/>
      <c r="E86" s="89"/>
      <c r="F86" s="90"/>
      <c r="G86" s="90"/>
    </row>
    <row r="87" spans="1:7" x14ac:dyDescent="0.2">
      <c r="A87" s="88"/>
      <c r="B87" s="87"/>
      <c r="C87" s="87"/>
      <c r="D87" s="87"/>
      <c r="E87" s="87"/>
      <c r="F87" s="90"/>
      <c r="G87" s="90"/>
    </row>
    <row r="88" spans="1:7" x14ac:dyDescent="0.2">
      <c r="A88" s="88"/>
      <c r="B88" s="87"/>
      <c r="C88" s="87"/>
      <c r="D88" s="87"/>
      <c r="E88" s="87"/>
      <c r="F88" s="90"/>
      <c r="G88" s="90"/>
    </row>
    <row r="89" spans="1:7" x14ac:dyDescent="0.2">
      <c r="A89" s="88"/>
      <c r="B89" s="9"/>
      <c r="C89" s="9"/>
      <c r="D89" s="9"/>
      <c r="E89" s="9"/>
      <c r="F89" s="90"/>
      <c r="G89" s="90"/>
    </row>
    <row r="90" spans="1:7" x14ac:dyDescent="0.2">
      <c r="A90" s="88"/>
      <c r="B90" s="9"/>
      <c r="C90" s="9"/>
      <c r="D90" s="9"/>
      <c r="E90" s="9"/>
      <c r="F90" s="90"/>
      <c r="G90" s="90"/>
    </row>
    <row r="91" spans="1:7" x14ac:dyDescent="0.2">
      <c r="A91" s="88"/>
      <c r="B91" s="9"/>
      <c r="C91" s="90"/>
      <c r="D91" s="9"/>
      <c r="E91" s="9"/>
      <c r="F91" s="90"/>
      <c r="G91" s="90"/>
    </row>
    <row r="92" spans="1:7" x14ac:dyDescent="0.2">
      <c r="A92" s="88"/>
      <c r="B92" s="9"/>
      <c r="C92" s="90"/>
      <c r="D92" s="9"/>
      <c r="E92" s="9"/>
      <c r="F92" s="90"/>
      <c r="G92" s="90"/>
    </row>
    <row r="93" spans="1:7" x14ac:dyDescent="0.2">
      <c r="A93" s="88"/>
      <c r="B93" s="9"/>
      <c r="C93" s="9"/>
      <c r="D93" s="9"/>
      <c r="E93" s="9"/>
      <c r="F93" s="90"/>
      <c r="G93" s="90"/>
    </row>
    <row r="94" spans="1:7" x14ac:dyDescent="0.2">
      <c r="A94" s="88"/>
      <c r="B94" s="9"/>
      <c r="C94" s="9"/>
      <c r="D94" s="9"/>
      <c r="E94" s="9"/>
      <c r="F94" s="90"/>
      <c r="G94" s="90"/>
    </row>
    <row r="95" spans="1:7" x14ac:dyDescent="0.2">
      <c r="A95" s="88"/>
      <c r="B95" s="87"/>
      <c r="C95" s="87"/>
      <c r="D95" s="87"/>
      <c r="E95" s="87"/>
      <c r="F95" s="90"/>
      <c r="G95" s="90"/>
    </row>
    <row r="96" spans="1:7" x14ac:dyDescent="0.2">
      <c r="A96" s="88"/>
      <c r="B96" s="87"/>
      <c r="C96" s="87"/>
      <c r="D96" s="87"/>
      <c r="E96" s="87"/>
      <c r="F96" s="90"/>
      <c r="G96" s="90"/>
    </row>
    <row r="97" spans="1:7" x14ac:dyDescent="0.2">
      <c r="A97" s="88"/>
      <c r="B97" s="87"/>
      <c r="C97" s="87"/>
      <c r="D97" s="87"/>
      <c r="E97" s="87"/>
      <c r="F97" s="90"/>
      <c r="G97" s="90"/>
    </row>
    <row r="98" spans="1:7" x14ac:dyDescent="0.2">
      <c r="A98" s="88"/>
      <c r="B98" s="87"/>
      <c r="C98" s="87"/>
      <c r="D98" s="87"/>
      <c r="E98" s="87"/>
      <c r="F98" s="90"/>
      <c r="G98" s="90"/>
    </row>
    <row r="99" spans="1:7" x14ac:dyDescent="0.2">
      <c r="A99" s="88"/>
      <c r="B99" s="87"/>
      <c r="C99" s="87"/>
      <c r="D99" s="87"/>
      <c r="E99" s="87"/>
      <c r="F99" s="90"/>
      <c r="G99" s="90"/>
    </row>
    <row r="100" spans="1:7" x14ac:dyDescent="0.2">
      <c r="A100" s="88"/>
      <c r="B100" s="87"/>
      <c r="C100" s="87"/>
      <c r="D100" s="87"/>
      <c r="E100" s="87"/>
      <c r="F100" s="90"/>
      <c r="G100" s="90"/>
    </row>
    <row r="101" spans="1:7" x14ac:dyDescent="0.2">
      <c r="A101" s="88"/>
      <c r="B101" s="87"/>
      <c r="C101" s="87"/>
      <c r="D101" s="87"/>
      <c r="E101" s="87"/>
      <c r="F101" s="90"/>
      <c r="G101" s="90"/>
    </row>
    <row r="102" spans="1:7" x14ac:dyDescent="0.2">
      <c r="A102" s="88"/>
      <c r="B102" s="87"/>
      <c r="C102" s="87"/>
      <c r="D102" s="87"/>
      <c r="E102" s="87"/>
      <c r="F102" s="90"/>
      <c r="G102" s="90"/>
    </row>
    <row r="103" spans="1:7" x14ac:dyDescent="0.2">
      <c r="A103" s="88"/>
      <c r="B103" s="87"/>
      <c r="C103" s="87"/>
      <c r="D103" s="87"/>
      <c r="E103" s="87"/>
      <c r="F103" s="90"/>
      <c r="G103" s="90"/>
    </row>
    <row r="104" spans="1:7" x14ac:dyDescent="0.2">
      <c r="A104" s="88"/>
      <c r="B104" s="87"/>
      <c r="C104" s="87"/>
      <c r="D104" s="87"/>
      <c r="E104" s="87"/>
      <c r="F104" s="90"/>
      <c r="G104" s="90"/>
    </row>
    <row r="105" spans="1:7" x14ac:dyDescent="0.2">
      <c r="A105" s="88"/>
      <c r="B105" s="87"/>
      <c r="C105" s="87"/>
      <c r="D105" s="87"/>
      <c r="E105" s="87"/>
      <c r="F105" s="90"/>
      <c r="G105" s="90"/>
    </row>
    <row r="106" spans="1:7" x14ac:dyDescent="0.2">
      <c r="A106" s="88"/>
      <c r="B106" s="87"/>
      <c r="C106" s="87"/>
      <c r="D106" s="87"/>
      <c r="E106" s="87"/>
      <c r="F106" s="90"/>
      <c r="G106" s="90"/>
    </row>
    <row r="107" spans="1:7" x14ac:dyDescent="0.2">
      <c r="A107" s="88"/>
      <c r="B107" s="87"/>
      <c r="C107" s="87"/>
      <c r="D107" s="87"/>
      <c r="E107" s="87"/>
      <c r="F107" s="90"/>
      <c r="G107" s="90"/>
    </row>
    <row r="108" spans="1:7" x14ac:dyDescent="0.2">
      <c r="A108" s="88"/>
      <c r="B108" s="87"/>
      <c r="C108" s="87"/>
      <c r="D108" s="87"/>
      <c r="E108" s="87"/>
      <c r="F108" s="90"/>
      <c r="G108" s="90"/>
    </row>
    <row r="109" spans="1:7" x14ac:dyDescent="0.2">
      <c r="A109" s="88"/>
      <c r="B109" s="87"/>
      <c r="C109" s="87"/>
      <c r="D109" s="87"/>
      <c r="E109" s="87"/>
      <c r="F109" s="90"/>
      <c r="G109" s="90"/>
    </row>
    <row r="110" spans="1:7" x14ac:dyDescent="0.2">
      <c r="F110" s="62"/>
      <c r="G110" s="62"/>
    </row>
    <row r="111" spans="1:7" x14ac:dyDescent="0.2">
      <c r="F111" s="62"/>
      <c r="G111" s="62"/>
    </row>
    <row r="112" spans="1:7" x14ac:dyDescent="0.2">
      <c r="F112" s="62"/>
      <c r="G112" s="62"/>
    </row>
    <row r="113" spans="2:7" x14ac:dyDescent="0.2">
      <c r="F113" s="62"/>
      <c r="G113" s="62"/>
    </row>
    <row r="114" spans="2:7" x14ac:dyDescent="0.2">
      <c r="F114" s="62"/>
      <c r="G114" s="62"/>
    </row>
    <row r="115" spans="2:7" x14ac:dyDescent="0.2">
      <c r="F115" s="62"/>
      <c r="G115" s="62"/>
    </row>
    <row r="116" spans="2:7" x14ac:dyDescent="0.2">
      <c r="F116" s="62"/>
      <c r="G116" s="62"/>
    </row>
    <row r="117" spans="2:7" x14ac:dyDescent="0.2">
      <c r="F117" s="62"/>
      <c r="G117" s="62"/>
    </row>
    <row r="118" spans="2:7" x14ac:dyDescent="0.2">
      <c r="F118" s="62"/>
      <c r="G118" s="62"/>
    </row>
    <row r="119" spans="2:7" x14ac:dyDescent="0.2">
      <c r="F119" s="62"/>
      <c r="G119" s="62"/>
    </row>
    <row r="120" spans="2:7" x14ac:dyDescent="0.2">
      <c r="F120" s="62"/>
      <c r="G120" s="62"/>
    </row>
    <row r="121" spans="2:7" x14ac:dyDescent="0.2">
      <c r="F121" s="62"/>
      <c r="G121" s="62"/>
    </row>
    <row r="122" spans="2:7" x14ac:dyDescent="0.2">
      <c r="F122" s="62"/>
      <c r="G122" s="62"/>
    </row>
    <row r="123" spans="2:7" x14ac:dyDescent="0.2">
      <c r="F123" s="62"/>
      <c r="G123" s="62"/>
    </row>
    <row r="124" spans="2:7" x14ac:dyDescent="0.2">
      <c r="B124" s="63"/>
      <c r="C124" s="63"/>
      <c r="E124" s="63"/>
      <c r="F124" s="62"/>
      <c r="G124" s="62"/>
    </row>
    <row r="125" spans="2:7" x14ac:dyDescent="0.2">
      <c r="B125" s="63"/>
      <c r="C125" s="63"/>
      <c r="D125" s="63"/>
      <c r="E125" s="63"/>
      <c r="F125" s="62"/>
      <c r="G125" s="62"/>
    </row>
    <row r="126" spans="2:7" x14ac:dyDescent="0.2">
      <c r="B126" s="63"/>
      <c r="C126" s="63"/>
      <c r="D126" s="63"/>
      <c r="E126" s="63"/>
      <c r="F126" s="62"/>
      <c r="G126" s="62"/>
    </row>
    <row r="127" spans="2:7" x14ac:dyDescent="0.2">
      <c r="B127" s="63"/>
      <c r="C127" s="63"/>
      <c r="D127" s="63"/>
      <c r="E127" s="63"/>
      <c r="F127" s="62"/>
      <c r="G127" s="62"/>
    </row>
    <row r="128" spans="2:7" x14ac:dyDescent="0.2">
      <c r="B128" s="63"/>
      <c r="C128" s="63"/>
      <c r="E128" s="63"/>
      <c r="F128" s="62"/>
      <c r="G128" s="62"/>
    </row>
    <row r="129" spans="1:9" x14ac:dyDescent="0.2">
      <c r="B129" s="63"/>
      <c r="C129" s="63"/>
      <c r="E129" s="63"/>
      <c r="F129" s="62"/>
      <c r="G129" s="62"/>
    </row>
    <row r="130" spans="1:9" x14ac:dyDescent="0.2">
      <c r="B130" s="63"/>
      <c r="C130" s="63"/>
      <c r="E130" s="63"/>
      <c r="F130" s="62"/>
      <c r="G130" s="62"/>
    </row>
    <row r="131" spans="1:9" x14ac:dyDescent="0.2">
      <c r="A131" s="64"/>
      <c r="B131" s="65"/>
      <c r="C131" s="65"/>
      <c r="D131" s="65"/>
      <c r="E131" s="65"/>
      <c r="F131" s="66"/>
      <c r="G131" s="66"/>
      <c r="H131" s="65"/>
      <c r="I131" s="65"/>
    </row>
    <row r="132" spans="1:9" x14ac:dyDescent="0.2">
      <c r="A132" s="64"/>
      <c r="B132" s="65"/>
      <c r="C132" s="65"/>
      <c r="D132" s="65"/>
      <c r="E132" s="65"/>
      <c r="F132" s="66"/>
      <c r="G132" s="66"/>
      <c r="H132" s="65"/>
      <c r="I132" s="65"/>
    </row>
    <row r="133" spans="1:9" x14ac:dyDescent="0.2">
      <c r="A133" s="64"/>
      <c r="B133" s="65"/>
      <c r="C133" s="65"/>
      <c r="D133" s="65"/>
      <c r="E133" s="65"/>
      <c r="F133" s="66"/>
      <c r="G133" s="66"/>
      <c r="H133" s="65"/>
      <c r="I133" s="65"/>
    </row>
    <row r="134" spans="1:9" x14ac:dyDescent="0.2">
      <c r="A134" s="64"/>
      <c r="B134" s="65"/>
      <c r="C134" s="65"/>
      <c r="D134" s="65"/>
      <c r="E134" s="65"/>
      <c r="F134" s="66"/>
      <c r="G134" s="66"/>
      <c r="H134" s="65"/>
      <c r="I134" s="65"/>
    </row>
    <row r="135" spans="1:9" x14ac:dyDescent="0.2">
      <c r="A135" s="64"/>
      <c r="B135" s="65"/>
      <c r="C135" s="65"/>
      <c r="D135" s="65"/>
      <c r="E135" s="65"/>
      <c r="F135" s="66"/>
      <c r="G135" s="66"/>
      <c r="H135" s="65"/>
      <c r="I135" s="65"/>
    </row>
    <row r="136" spans="1:9" x14ac:dyDescent="0.2">
      <c r="A136" s="64"/>
      <c r="B136" s="65"/>
      <c r="C136" s="65"/>
      <c r="D136" s="65"/>
      <c r="E136" s="65"/>
      <c r="F136" s="66"/>
      <c r="G136" s="66"/>
      <c r="H136" s="65"/>
      <c r="I136" s="65"/>
    </row>
    <row r="137" spans="1:9" x14ac:dyDescent="0.2">
      <c r="A137" s="64"/>
      <c r="B137" s="65"/>
      <c r="C137" s="65"/>
      <c r="D137" s="65"/>
      <c r="E137" s="65"/>
      <c r="F137" s="66"/>
      <c r="G137" s="66"/>
      <c r="H137" s="65"/>
      <c r="I137" s="65"/>
    </row>
    <row r="138" spans="1:9" x14ac:dyDescent="0.2">
      <c r="A138" s="64"/>
      <c r="B138" s="65"/>
      <c r="C138" s="65"/>
      <c r="D138" s="65"/>
      <c r="E138" s="65"/>
      <c r="F138" s="66"/>
      <c r="G138" s="66"/>
      <c r="H138" s="65"/>
      <c r="I138" s="65"/>
    </row>
    <row r="139" spans="1:9" x14ac:dyDescent="0.2">
      <c r="A139" s="64"/>
      <c r="B139" s="65"/>
      <c r="C139" s="65"/>
      <c r="D139" s="65"/>
      <c r="E139" s="65"/>
      <c r="F139" s="66"/>
      <c r="G139" s="66"/>
      <c r="H139" s="65"/>
      <c r="I139" s="65"/>
    </row>
    <row r="140" spans="1:9" x14ac:dyDescent="0.2">
      <c r="A140" s="64"/>
      <c r="B140" s="65"/>
      <c r="C140" s="65"/>
      <c r="D140" s="65"/>
      <c r="E140" s="65"/>
      <c r="F140" s="66"/>
      <c r="G140" s="66"/>
      <c r="H140" s="65"/>
      <c r="I140" s="65"/>
    </row>
    <row r="141" spans="1:9" x14ac:dyDescent="0.2">
      <c r="A141" s="64"/>
      <c r="B141" s="65"/>
      <c r="C141" s="65"/>
      <c r="D141" s="65"/>
      <c r="E141" s="65"/>
      <c r="F141" s="66"/>
      <c r="G141" s="66"/>
      <c r="H141" s="65"/>
      <c r="I141" s="65"/>
    </row>
    <row r="142" spans="1:9" x14ac:dyDescent="0.2">
      <c r="A142" s="64"/>
      <c r="B142" s="65"/>
      <c r="C142" s="65"/>
      <c r="D142" s="65"/>
      <c r="E142" s="65"/>
      <c r="F142" s="66"/>
      <c r="G142" s="66"/>
      <c r="H142" s="65"/>
      <c r="I142" s="65"/>
    </row>
    <row r="143" spans="1:9" x14ac:dyDescent="0.2">
      <c r="A143" s="64"/>
      <c r="B143" s="65"/>
      <c r="C143" s="65"/>
      <c r="D143" s="65"/>
      <c r="E143" s="65"/>
      <c r="F143" s="66"/>
      <c r="G143" s="66"/>
      <c r="H143" s="65"/>
      <c r="I143" s="65"/>
    </row>
    <row r="144" spans="1:9" x14ac:dyDescent="0.2">
      <c r="A144" s="64"/>
      <c r="B144" s="65"/>
      <c r="C144" s="65"/>
      <c r="D144" s="65"/>
      <c r="E144" s="65"/>
      <c r="F144" s="66"/>
      <c r="G144" s="66"/>
      <c r="H144" s="65"/>
      <c r="I144" s="65"/>
    </row>
    <row r="145" spans="1:9" x14ac:dyDescent="0.2">
      <c r="A145" s="64"/>
      <c r="B145" s="65"/>
      <c r="C145" s="65"/>
      <c r="D145" s="65"/>
      <c r="E145" s="65"/>
      <c r="F145" s="66"/>
      <c r="G145" s="66"/>
      <c r="H145" s="65"/>
      <c r="I145" s="65"/>
    </row>
    <row r="146" spans="1:9" x14ac:dyDescent="0.2">
      <c r="A146" s="64"/>
      <c r="B146" s="65"/>
      <c r="C146" s="65"/>
      <c r="D146" s="65"/>
      <c r="E146" s="65"/>
      <c r="F146" s="66"/>
      <c r="G146" s="66"/>
      <c r="H146" s="65"/>
      <c r="I146" s="65"/>
    </row>
    <row r="147" spans="1:9" x14ac:dyDescent="0.2">
      <c r="A147" s="64"/>
      <c r="B147" s="65"/>
      <c r="C147" s="65"/>
      <c r="D147" s="65"/>
      <c r="E147" s="65"/>
      <c r="F147" s="66"/>
      <c r="G147" s="66"/>
      <c r="H147" s="65"/>
      <c r="I147" s="65"/>
    </row>
    <row r="148" spans="1:9" x14ac:dyDescent="0.2">
      <c r="A148" s="64"/>
      <c r="B148" s="65"/>
      <c r="C148" s="65"/>
      <c r="D148" s="65"/>
      <c r="E148" s="65"/>
      <c r="F148" s="66"/>
      <c r="G148" s="66"/>
      <c r="H148" s="65"/>
      <c r="I148" s="65"/>
    </row>
    <row r="149" spans="1:9" x14ac:dyDescent="0.2">
      <c r="A149" s="64"/>
      <c r="B149" s="66"/>
      <c r="C149" s="65"/>
      <c r="D149" s="65"/>
      <c r="E149" s="65"/>
      <c r="F149" s="66"/>
      <c r="G149" s="66"/>
      <c r="H149" s="65"/>
      <c r="I149" s="65"/>
    </row>
    <row r="150" spans="1:9" x14ac:dyDescent="0.2">
      <c r="A150" s="64"/>
      <c r="B150" s="65"/>
      <c r="C150" s="65"/>
      <c r="D150" s="65"/>
      <c r="E150" s="65"/>
      <c r="F150" s="66"/>
      <c r="G150" s="66"/>
      <c r="H150" s="65"/>
      <c r="I150" s="65"/>
    </row>
    <row r="151" spans="1:9" x14ac:dyDescent="0.2">
      <c r="A151" s="64"/>
      <c r="B151" s="65"/>
      <c r="C151" s="65"/>
      <c r="D151" s="65"/>
      <c r="E151" s="65"/>
      <c r="F151" s="66"/>
      <c r="G151" s="66"/>
      <c r="H151" s="65"/>
      <c r="I151" s="65"/>
    </row>
    <row r="152" spans="1:9" x14ac:dyDescent="0.2">
      <c r="A152" s="64"/>
      <c r="B152" s="65"/>
      <c r="C152" s="65"/>
      <c r="D152" s="65"/>
      <c r="E152" s="65"/>
      <c r="F152" s="66"/>
      <c r="G152" s="66"/>
      <c r="H152" s="65"/>
      <c r="I152" s="65"/>
    </row>
    <row r="153" spans="1:9" x14ac:dyDescent="0.2">
      <c r="A153" s="64"/>
      <c r="B153" s="65"/>
      <c r="C153" s="65"/>
      <c r="D153" s="65"/>
      <c r="E153" s="65"/>
      <c r="F153" s="66"/>
      <c r="G153" s="66"/>
      <c r="H153" s="65"/>
      <c r="I153" s="65"/>
    </row>
    <row r="154" spans="1:9" x14ac:dyDescent="0.2">
      <c r="A154" s="64"/>
      <c r="B154" s="63"/>
      <c r="C154" s="63"/>
      <c r="D154" s="63"/>
      <c r="E154" s="63"/>
      <c r="F154" s="62"/>
      <c r="G154" s="62"/>
    </row>
    <row r="155" spans="1:9" x14ac:dyDescent="0.2">
      <c r="A155" s="64"/>
      <c r="B155" s="63"/>
      <c r="C155" s="63"/>
      <c r="D155" s="63"/>
      <c r="E155" s="63"/>
      <c r="F155" s="62"/>
      <c r="G155" s="62"/>
    </row>
    <row r="156" spans="1:9" x14ac:dyDescent="0.2">
      <c r="A156" s="64"/>
      <c r="B156" s="63"/>
      <c r="C156" s="63"/>
      <c r="D156" s="63"/>
      <c r="E156" s="63"/>
      <c r="F156" s="62"/>
      <c r="G156" s="62"/>
    </row>
    <row r="157" spans="1:9" x14ac:dyDescent="0.2">
      <c r="A157" s="64"/>
      <c r="B157" s="63"/>
      <c r="C157" s="63"/>
      <c r="D157" s="63"/>
      <c r="E157" s="63"/>
      <c r="F157" s="62"/>
      <c r="G157" s="62"/>
    </row>
    <row r="158" spans="1:9" x14ac:dyDescent="0.2">
      <c r="A158" s="64"/>
      <c r="B158" s="63"/>
      <c r="C158" s="63"/>
      <c r="D158" s="63"/>
      <c r="E158" s="63"/>
      <c r="F158" s="62"/>
      <c r="G158" s="62"/>
    </row>
    <row r="159" spans="1:9" x14ac:dyDescent="0.2">
      <c r="A159" s="64"/>
      <c r="B159" s="63"/>
      <c r="C159" s="63"/>
      <c r="D159" s="63"/>
      <c r="E159" s="63"/>
      <c r="F159" s="62"/>
      <c r="G159" s="62"/>
    </row>
    <row r="160" spans="1:9" x14ac:dyDescent="0.2">
      <c r="A160" s="64"/>
      <c r="B160" s="63"/>
      <c r="D160" s="63"/>
      <c r="E160" s="63"/>
      <c r="F160" s="62"/>
      <c r="G160" s="62"/>
    </row>
    <row r="161" spans="1:7" x14ac:dyDescent="0.2">
      <c r="A161" s="64"/>
      <c r="B161" s="63"/>
      <c r="D161" s="63"/>
      <c r="F161" s="62"/>
      <c r="G161" s="62"/>
    </row>
    <row r="162" spans="1:7" x14ac:dyDescent="0.2">
      <c r="A162" s="64"/>
      <c r="B162" s="63"/>
      <c r="D162" s="63"/>
      <c r="F162" s="62"/>
      <c r="G162" s="62"/>
    </row>
    <row r="163" spans="1:7" x14ac:dyDescent="0.2">
      <c r="A163" s="64"/>
      <c r="B163" s="63"/>
      <c r="C163" s="63"/>
      <c r="D163" s="63"/>
      <c r="E163" s="63"/>
      <c r="F163" s="62"/>
      <c r="G163" s="62"/>
    </row>
    <row r="164" spans="1:7" x14ac:dyDescent="0.2">
      <c r="A164" s="64"/>
      <c r="B164" s="63"/>
      <c r="C164" s="63"/>
      <c r="D164" s="65"/>
      <c r="E164" s="63"/>
      <c r="F164" s="62"/>
      <c r="G164" s="62"/>
    </row>
    <row r="165" spans="1:7" x14ac:dyDescent="0.2">
      <c r="A165" s="64"/>
      <c r="C165" s="63"/>
      <c r="D165" s="65"/>
      <c r="F165" s="62"/>
      <c r="G165" s="62"/>
    </row>
    <row r="166" spans="1:7" x14ac:dyDescent="0.2">
      <c r="A166" s="64"/>
      <c r="D166" s="63"/>
      <c r="F166" s="62"/>
      <c r="G166" s="62"/>
    </row>
    <row r="167" spans="1:7" x14ac:dyDescent="0.2">
      <c r="A167" s="64"/>
      <c r="D167" s="63"/>
      <c r="F167" s="62"/>
      <c r="G167" s="62"/>
    </row>
    <row r="168" spans="1:7" x14ac:dyDescent="0.2">
      <c r="A168" s="64"/>
      <c r="D168" s="63"/>
      <c r="F168" s="62"/>
      <c r="G168" s="62"/>
    </row>
    <row r="169" spans="1:7" x14ac:dyDescent="0.2">
      <c r="A169" s="64"/>
      <c r="D169" s="63"/>
      <c r="F169" s="62"/>
      <c r="G169" s="62"/>
    </row>
    <row r="170" spans="1:7" x14ac:dyDescent="0.2">
      <c r="A170" s="64"/>
      <c r="D170" s="63"/>
      <c r="F170" s="62"/>
      <c r="G170" s="62"/>
    </row>
    <row r="171" spans="1:7" x14ac:dyDescent="0.2">
      <c r="A171" s="64"/>
      <c r="D171" s="63"/>
      <c r="F171" s="62"/>
      <c r="G171" s="62"/>
    </row>
    <row r="172" spans="1:7" x14ac:dyDescent="0.2">
      <c r="A172" s="64"/>
      <c r="D172" s="63"/>
      <c r="F172" s="62"/>
      <c r="G172" s="62"/>
    </row>
    <row r="173" spans="1:7" x14ac:dyDescent="0.2">
      <c r="A173" s="64"/>
      <c r="D173" s="63"/>
      <c r="F173" s="62"/>
      <c r="G173" s="62"/>
    </row>
    <row r="174" spans="1:7" x14ac:dyDescent="0.2">
      <c r="A174" s="64"/>
      <c r="D174" s="63"/>
      <c r="F174" s="62"/>
      <c r="G174" s="62"/>
    </row>
    <row r="175" spans="1:7" x14ac:dyDescent="0.2">
      <c r="A175" s="64"/>
      <c r="F175" s="62"/>
      <c r="G175" s="62"/>
    </row>
    <row r="176" spans="1:7" x14ac:dyDescent="0.2">
      <c r="A176" s="64"/>
      <c r="D176" s="63"/>
      <c r="F176" s="62"/>
      <c r="G176" s="62"/>
    </row>
    <row r="177" spans="1:8" x14ac:dyDescent="0.2">
      <c r="A177" s="64"/>
      <c r="D177" s="63"/>
      <c r="F177" s="62"/>
      <c r="G177" s="62"/>
    </row>
    <row r="178" spans="1:8" x14ac:dyDescent="0.2">
      <c r="A178" s="64"/>
      <c r="F178" s="62"/>
      <c r="G178" s="62"/>
    </row>
    <row r="179" spans="1:8" x14ac:dyDescent="0.2">
      <c r="A179" s="64"/>
      <c r="D179" s="63"/>
      <c r="F179" s="62"/>
      <c r="G179" s="62"/>
    </row>
    <row r="180" spans="1:8" x14ac:dyDescent="0.2">
      <c r="A180" s="64"/>
      <c r="D180" s="65"/>
      <c r="F180" s="62"/>
      <c r="G180" s="62"/>
      <c r="H180" s="62"/>
    </row>
    <row r="181" spans="1:8" x14ac:dyDescent="0.2">
      <c r="A181" s="64"/>
      <c r="D181" s="65"/>
      <c r="F181" s="62"/>
      <c r="G181" s="62"/>
    </row>
    <row r="182" spans="1:8" x14ac:dyDescent="0.2">
      <c r="A182" s="64"/>
      <c r="F182" s="62"/>
      <c r="G182" s="62"/>
    </row>
  </sheetData>
  <mergeCells count="5">
    <mergeCell ref="B1:E1"/>
    <mergeCell ref="B2:E2"/>
    <mergeCell ref="B3:E3"/>
    <mergeCell ref="B4:E4"/>
    <mergeCell ref="B37:C37"/>
  </mergeCells>
  <dataValidations disablePrompts="1" count="3">
    <dataValidation type="list" allowBlank="1" showInputMessage="1" showErrorMessage="1" sqref="F1:G5">
      <formula1>$N$57:$N$134</formula1>
    </dataValidation>
    <dataValidation type="list" allowBlank="1" showInputMessage="1" showErrorMessage="1" sqref="A1:A5">
      <formula1>$M$57:$M$179</formula1>
    </dataValidation>
    <dataValidation type="list" allowBlank="1" showInputMessage="1" showErrorMessage="1" errorTitle="ERRO!" sqref="I1:I5">
      <formula1>$O$57:$O$100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2"/>
  <sheetViews>
    <sheetView workbookViewId="0">
      <selection activeCell="E26" sqref="E26"/>
    </sheetView>
  </sheetViews>
  <sheetFormatPr defaultColWidth="9.140625" defaultRowHeight="12.75" x14ac:dyDescent="0.2"/>
  <cols>
    <col min="1" max="1" width="18.85546875" style="367" customWidth="1"/>
    <col min="2" max="2" width="23.42578125" style="368" bestFit="1" customWidth="1"/>
    <col min="3" max="3" width="60.28515625" style="369" customWidth="1"/>
    <col min="4" max="4" width="51.140625" style="370" customWidth="1"/>
    <col min="5" max="5" width="15.42578125" style="369" bestFit="1" customWidth="1"/>
    <col min="6" max="6" width="39.140625" style="370" bestFit="1" customWidth="1"/>
    <col min="7" max="7" width="13.140625" style="369" bestFit="1" customWidth="1"/>
    <col min="8" max="8" width="13.140625" style="371" hidden="1" customWidth="1"/>
    <col min="9" max="9" width="7.7109375" style="362" customWidth="1"/>
    <col min="10" max="10" width="24.85546875" style="363" customWidth="1"/>
    <col min="11" max="11" width="9.85546875" style="363" customWidth="1"/>
    <col min="12" max="12" width="3.42578125" style="363" bestFit="1" customWidth="1"/>
    <col min="13" max="13" width="17.85546875" style="363" customWidth="1"/>
    <col min="14" max="14" width="18.7109375" style="363" customWidth="1"/>
    <col min="15" max="16384" width="9.140625" style="363"/>
  </cols>
  <sheetData>
    <row r="1" spans="1:14" s="307" customFormat="1" ht="18.75" thickBot="1" x14ac:dyDescent="0.25">
      <c r="A1" s="302" t="s">
        <v>836</v>
      </c>
      <c r="B1" s="303" t="s">
        <v>3549</v>
      </c>
      <c r="C1" s="304" t="s">
        <v>791</v>
      </c>
      <c r="D1" s="305" t="s">
        <v>837</v>
      </c>
      <c r="E1" s="304" t="s">
        <v>861</v>
      </c>
      <c r="F1" s="305" t="s">
        <v>792</v>
      </c>
      <c r="G1" s="304" t="s">
        <v>793</v>
      </c>
      <c r="H1" s="306" t="s">
        <v>4001</v>
      </c>
    </row>
    <row r="2" spans="1:14" s="318" customFormat="1" ht="15" x14ac:dyDescent="0.2">
      <c r="A2" s="308" t="s">
        <v>4250</v>
      </c>
      <c r="B2" s="309" t="s">
        <v>4238</v>
      </c>
      <c r="C2" s="310" t="s">
        <v>4237</v>
      </c>
      <c r="D2" s="311" t="s">
        <v>1005</v>
      </c>
      <c r="E2" s="312" t="s">
        <v>862</v>
      </c>
      <c r="F2" s="311" t="s">
        <v>3524</v>
      </c>
      <c r="G2" s="313">
        <v>43468</v>
      </c>
      <c r="H2" s="314">
        <v>1</v>
      </c>
      <c r="I2" s="315"/>
      <c r="J2" s="316" t="s">
        <v>1203</v>
      </c>
      <c r="K2" s="317">
        <f>COUNTIF($E$2:$E$451,"PTE")</f>
        <v>9</v>
      </c>
    </row>
    <row r="3" spans="1:14" s="318" customFormat="1" ht="15" x14ac:dyDescent="0.2">
      <c r="A3" s="319" t="s">
        <v>4251</v>
      </c>
      <c r="B3" s="309" t="s">
        <v>4240</v>
      </c>
      <c r="C3" s="310" t="s">
        <v>4239</v>
      </c>
      <c r="D3" s="311" t="s">
        <v>2245</v>
      </c>
      <c r="E3" s="312" t="s">
        <v>862</v>
      </c>
      <c r="F3" s="311" t="s">
        <v>1716</v>
      </c>
      <c r="G3" s="313">
        <v>43469</v>
      </c>
      <c r="H3" s="314">
        <v>1</v>
      </c>
      <c r="I3" s="315"/>
      <c r="J3" s="320" t="s">
        <v>1202</v>
      </c>
      <c r="K3" s="321">
        <f>COUNTIF($E$2:$E$452,"PT")</f>
        <v>0</v>
      </c>
    </row>
    <row r="4" spans="1:14" s="318" customFormat="1" ht="15" x14ac:dyDescent="0.2">
      <c r="A4" s="319" t="s">
        <v>4252</v>
      </c>
      <c r="B4" s="309" t="s">
        <v>4242</v>
      </c>
      <c r="C4" s="310" t="s">
        <v>4241</v>
      </c>
      <c r="D4" s="311" t="s">
        <v>2245</v>
      </c>
      <c r="E4" s="312" t="s">
        <v>862</v>
      </c>
      <c r="F4" s="311" t="s">
        <v>805</v>
      </c>
      <c r="G4" s="313">
        <v>43469</v>
      </c>
      <c r="H4" s="314">
        <v>1</v>
      </c>
      <c r="I4" s="315"/>
      <c r="J4" s="320" t="s">
        <v>1201</v>
      </c>
      <c r="K4" s="321">
        <f>COUNTIF($E$2:$E$451,"PF")</f>
        <v>5</v>
      </c>
    </row>
    <row r="5" spans="1:14" s="318" customFormat="1" ht="15" x14ac:dyDescent="0.2">
      <c r="A5" s="308" t="s">
        <v>4253</v>
      </c>
      <c r="B5" s="309" t="s">
        <v>4244</v>
      </c>
      <c r="C5" s="310" t="s">
        <v>4243</v>
      </c>
      <c r="D5" s="322" t="s">
        <v>1171</v>
      </c>
      <c r="E5" s="312" t="s">
        <v>862</v>
      </c>
      <c r="F5" s="322" t="s">
        <v>4245</v>
      </c>
      <c r="G5" s="313">
        <v>43469</v>
      </c>
      <c r="H5" s="314">
        <v>1</v>
      </c>
      <c r="I5" s="315"/>
      <c r="J5" s="320" t="s">
        <v>1200</v>
      </c>
      <c r="K5" s="321">
        <f>COUNTIF($E$2:$E$451,"PF/PTE")</f>
        <v>2</v>
      </c>
    </row>
    <row r="6" spans="1:14" s="318" customFormat="1" ht="15" x14ac:dyDescent="0.2">
      <c r="A6" s="319" t="s">
        <v>4254</v>
      </c>
      <c r="B6" s="309" t="s">
        <v>4247</v>
      </c>
      <c r="C6" s="310" t="s">
        <v>4246</v>
      </c>
      <c r="D6" s="322" t="s">
        <v>1171</v>
      </c>
      <c r="E6" s="312" t="s">
        <v>862</v>
      </c>
      <c r="F6" s="311" t="s">
        <v>3524</v>
      </c>
      <c r="G6" s="313">
        <v>43469</v>
      </c>
      <c r="H6" s="314">
        <v>1</v>
      </c>
      <c r="I6" s="323"/>
      <c r="J6" s="320" t="s">
        <v>1199</v>
      </c>
      <c r="K6" s="321">
        <f>COUNTIF($E$2:$E$451,"Pré-Mistura")</f>
        <v>0</v>
      </c>
    </row>
    <row r="7" spans="1:14" s="318" customFormat="1" ht="15" x14ac:dyDescent="0.2">
      <c r="A7" s="308" t="s">
        <v>4255</v>
      </c>
      <c r="B7" s="309" t="s">
        <v>4249</v>
      </c>
      <c r="C7" s="310" t="s">
        <v>4248</v>
      </c>
      <c r="D7" s="322" t="s">
        <v>1171</v>
      </c>
      <c r="E7" s="312" t="s">
        <v>862</v>
      </c>
      <c r="F7" s="311" t="s">
        <v>1716</v>
      </c>
      <c r="G7" s="313">
        <v>43469</v>
      </c>
      <c r="H7" s="314">
        <v>1</v>
      </c>
      <c r="I7" s="315"/>
      <c r="J7" s="320" t="s">
        <v>3162</v>
      </c>
      <c r="K7" s="321">
        <f>COUNTIF($E$2:$E$451,"Bio")</f>
        <v>0</v>
      </c>
    </row>
    <row r="8" spans="1:14" s="318" customFormat="1" ht="15" x14ac:dyDescent="0.2">
      <c r="A8" s="319" t="s">
        <v>4256</v>
      </c>
      <c r="B8" s="309" t="s">
        <v>4355</v>
      </c>
      <c r="C8" s="310" t="s">
        <v>4356</v>
      </c>
      <c r="D8" s="322" t="s">
        <v>4357</v>
      </c>
      <c r="E8" s="310" t="s">
        <v>863</v>
      </c>
      <c r="F8" s="322" t="s">
        <v>3929</v>
      </c>
      <c r="G8" s="324">
        <v>43108</v>
      </c>
      <c r="H8" s="314">
        <v>1</v>
      </c>
      <c r="I8" s="315"/>
      <c r="J8" s="320" t="s">
        <v>2441</v>
      </c>
      <c r="K8" s="321">
        <f>COUNTIF($E$2:$E$451,"Extrato/Org")</f>
        <v>0</v>
      </c>
    </row>
    <row r="9" spans="1:14" s="318" customFormat="1" ht="15" x14ac:dyDescent="0.2">
      <c r="A9" s="319" t="s">
        <v>4257</v>
      </c>
      <c r="B9" s="309" t="s">
        <v>4350</v>
      </c>
      <c r="C9" s="310" t="s">
        <v>4349</v>
      </c>
      <c r="D9" s="322" t="s">
        <v>731</v>
      </c>
      <c r="E9" s="310" t="s">
        <v>862</v>
      </c>
      <c r="F9" s="322" t="s">
        <v>4086</v>
      </c>
      <c r="G9" s="324">
        <v>43474</v>
      </c>
      <c r="H9" s="314">
        <v>1</v>
      </c>
      <c r="I9" s="315"/>
      <c r="J9" s="320" t="s">
        <v>2781</v>
      </c>
      <c r="K9" s="321">
        <f>COUNTIF($E$2:$E$451,"Extrato")</f>
        <v>0</v>
      </c>
    </row>
    <row r="10" spans="1:14" s="318" customFormat="1" ht="15.75" thickBot="1" x14ac:dyDescent="0.25">
      <c r="A10" s="308" t="s">
        <v>4258</v>
      </c>
      <c r="B10" s="309" t="s">
        <v>4352</v>
      </c>
      <c r="C10" s="310" t="s">
        <v>4351</v>
      </c>
      <c r="D10" s="322" t="s">
        <v>2334</v>
      </c>
      <c r="E10" s="310" t="s">
        <v>862</v>
      </c>
      <c r="F10" s="322" t="s">
        <v>1716</v>
      </c>
      <c r="G10" s="324">
        <v>43474</v>
      </c>
      <c r="H10" s="314">
        <v>1</v>
      </c>
      <c r="I10" s="323"/>
      <c r="J10" s="320" t="s">
        <v>3163</v>
      </c>
      <c r="K10" s="321">
        <f>COUNTIF($E$2:$E$451,"Bio/Org")</f>
        <v>0</v>
      </c>
      <c r="M10" s="325"/>
      <c r="N10" s="325"/>
    </row>
    <row r="11" spans="1:14" s="318" customFormat="1" ht="16.5" thickBot="1" x14ac:dyDescent="0.25">
      <c r="A11" s="319" t="s">
        <v>4259</v>
      </c>
      <c r="B11" s="309" t="s">
        <v>4354</v>
      </c>
      <c r="C11" s="310" t="s">
        <v>4353</v>
      </c>
      <c r="D11" s="322" t="s">
        <v>278</v>
      </c>
      <c r="E11" s="310" t="s">
        <v>862</v>
      </c>
      <c r="F11" s="322" t="s">
        <v>1183</v>
      </c>
      <c r="G11" s="324">
        <v>43474</v>
      </c>
      <c r="H11" s="314">
        <v>1</v>
      </c>
      <c r="I11" s="323"/>
      <c r="J11" s="326" t="s">
        <v>3149</v>
      </c>
      <c r="K11" s="327">
        <f>SUM(K2:K10)</f>
        <v>16</v>
      </c>
      <c r="M11" s="325"/>
      <c r="N11" s="325"/>
    </row>
    <row r="12" spans="1:14" s="318" customFormat="1" ht="15.75" thickBot="1" x14ac:dyDescent="0.25">
      <c r="A12" s="308" t="s">
        <v>4260</v>
      </c>
      <c r="B12" s="309" t="s">
        <v>4358</v>
      </c>
      <c r="C12" s="328" t="s">
        <v>4359</v>
      </c>
      <c r="D12" s="322" t="s">
        <v>1138</v>
      </c>
      <c r="E12" s="310" t="s">
        <v>863</v>
      </c>
      <c r="F12" s="322" t="s">
        <v>633</v>
      </c>
      <c r="G12" s="324">
        <v>43480</v>
      </c>
      <c r="H12" s="314">
        <v>1</v>
      </c>
      <c r="I12" s="315"/>
    </row>
    <row r="13" spans="1:14" s="318" customFormat="1" ht="15" x14ac:dyDescent="0.2">
      <c r="A13" s="319" t="s">
        <v>4261</v>
      </c>
      <c r="B13" s="309" t="s">
        <v>4360</v>
      </c>
      <c r="C13" s="328" t="s">
        <v>4361</v>
      </c>
      <c r="D13" s="322" t="s">
        <v>1138</v>
      </c>
      <c r="E13" s="310" t="s">
        <v>863</v>
      </c>
      <c r="F13" s="322" t="s">
        <v>633</v>
      </c>
      <c r="G13" s="324">
        <v>43480</v>
      </c>
      <c r="H13" s="314">
        <v>1</v>
      </c>
      <c r="I13" s="315"/>
      <c r="J13" s="329" t="s">
        <v>1027</v>
      </c>
      <c r="K13" s="330"/>
      <c r="L13" s="330"/>
      <c r="M13" s="330"/>
      <c r="N13" s="331"/>
    </row>
    <row r="14" spans="1:14" s="318" customFormat="1" ht="15" customHeight="1" thickBot="1" x14ac:dyDescent="0.25">
      <c r="A14" s="319" t="s">
        <v>4262</v>
      </c>
      <c r="B14" s="332" t="s">
        <v>4362</v>
      </c>
      <c r="C14" s="328" t="s">
        <v>4363</v>
      </c>
      <c r="D14" s="322" t="s">
        <v>1454</v>
      </c>
      <c r="E14" s="310" t="s">
        <v>1198</v>
      </c>
      <c r="F14" s="322" t="s">
        <v>816</v>
      </c>
      <c r="G14" s="324">
        <v>43482</v>
      </c>
      <c r="H14" s="314">
        <v>1</v>
      </c>
      <c r="I14" s="315"/>
      <c r="J14" s="333"/>
      <c r="K14" s="334"/>
      <c r="L14" s="334"/>
      <c r="M14" s="334"/>
      <c r="N14" s="335"/>
    </row>
    <row r="15" spans="1:14" s="318" customFormat="1" ht="15.75" customHeight="1" x14ac:dyDescent="0.2">
      <c r="A15" s="308" t="s">
        <v>4263</v>
      </c>
      <c r="B15" s="309" t="s">
        <v>4364</v>
      </c>
      <c r="C15" s="328" t="s">
        <v>4365</v>
      </c>
      <c r="D15" s="322" t="s">
        <v>2686</v>
      </c>
      <c r="E15" s="310" t="s">
        <v>1198</v>
      </c>
      <c r="F15" s="322" t="s">
        <v>816</v>
      </c>
      <c r="G15" s="324">
        <v>43482</v>
      </c>
      <c r="H15" s="314">
        <v>1</v>
      </c>
      <c r="I15" s="315"/>
      <c r="J15" s="336" t="s">
        <v>3362</v>
      </c>
      <c r="K15" s="337"/>
      <c r="L15" s="337"/>
      <c r="M15" s="337"/>
      <c r="N15" s="338"/>
    </row>
    <row r="16" spans="1:14" s="318" customFormat="1" ht="15" x14ac:dyDescent="0.2">
      <c r="A16" s="319" t="s">
        <v>4264</v>
      </c>
      <c r="B16" s="332" t="s">
        <v>4366</v>
      </c>
      <c r="C16" s="328" t="s">
        <v>4367</v>
      </c>
      <c r="D16" s="322" t="s">
        <v>4368</v>
      </c>
      <c r="E16" s="310" t="s">
        <v>863</v>
      </c>
      <c r="F16" s="322" t="s">
        <v>1722</v>
      </c>
      <c r="G16" s="324">
        <v>43117</v>
      </c>
      <c r="H16" s="314">
        <v>1</v>
      </c>
      <c r="I16" s="315"/>
      <c r="J16" s="339" t="s">
        <v>3363</v>
      </c>
      <c r="K16" s="340"/>
      <c r="L16" s="340"/>
      <c r="M16" s="340"/>
      <c r="N16" s="341"/>
    </row>
    <row r="17" spans="1:14" s="318" customFormat="1" ht="15" x14ac:dyDescent="0.2">
      <c r="A17" s="308" t="s">
        <v>4265</v>
      </c>
      <c r="B17" s="309" t="s">
        <v>4369</v>
      </c>
      <c r="C17" s="328" t="s">
        <v>4370</v>
      </c>
      <c r="D17" s="322" t="s">
        <v>2686</v>
      </c>
      <c r="E17" s="310" t="s">
        <v>863</v>
      </c>
      <c r="F17" s="322" t="s">
        <v>178</v>
      </c>
      <c r="G17" s="324">
        <v>43117</v>
      </c>
      <c r="H17" s="314">
        <v>1</v>
      </c>
      <c r="I17" s="315"/>
      <c r="J17" s="339" t="s">
        <v>3364</v>
      </c>
      <c r="K17" s="340"/>
      <c r="L17" s="340"/>
      <c r="M17" s="340"/>
      <c r="N17" s="341"/>
    </row>
    <row r="18" spans="1:14" s="318" customFormat="1" ht="15" x14ac:dyDescent="0.2">
      <c r="A18" s="319" t="s">
        <v>4266</v>
      </c>
      <c r="B18" s="309"/>
      <c r="C18" s="328"/>
      <c r="D18" s="322"/>
      <c r="E18" s="310"/>
      <c r="F18" s="322"/>
      <c r="G18" s="324"/>
      <c r="H18" s="314">
        <v>1</v>
      </c>
      <c r="I18" s="315"/>
      <c r="J18" s="339" t="s">
        <v>3365</v>
      </c>
      <c r="K18" s="340"/>
      <c r="L18" s="340"/>
      <c r="M18" s="340"/>
      <c r="N18" s="341"/>
    </row>
    <row r="19" spans="1:14" s="318" customFormat="1" ht="15" x14ac:dyDescent="0.2">
      <c r="A19" s="319" t="s">
        <v>4267</v>
      </c>
      <c r="B19" s="309"/>
      <c r="C19" s="328"/>
      <c r="D19" s="322"/>
      <c r="E19" s="310"/>
      <c r="F19" s="322"/>
      <c r="G19" s="324"/>
      <c r="H19" s="314">
        <v>1</v>
      </c>
      <c r="I19" s="315"/>
      <c r="J19" s="339" t="s">
        <v>3366</v>
      </c>
      <c r="K19" s="340"/>
      <c r="L19" s="340"/>
      <c r="M19" s="340"/>
      <c r="N19" s="341"/>
    </row>
    <row r="20" spans="1:14" s="318" customFormat="1" ht="15" x14ac:dyDescent="0.2">
      <c r="A20" s="308" t="s">
        <v>4268</v>
      </c>
      <c r="B20" s="309"/>
      <c r="C20" s="328"/>
      <c r="D20" s="322"/>
      <c r="E20" s="310"/>
      <c r="F20" s="322"/>
      <c r="G20" s="324"/>
      <c r="H20" s="314">
        <v>1</v>
      </c>
      <c r="I20" s="315"/>
      <c r="J20" s="342" t="s">
        <v>3367</v>
      </c>
      <c r="K20" s="340"/>
      <c r="L20" s="340"/>
      <c r="M20" s="340"/>
      <c r="N20" s="341"/>
    </row>
    <row r="21" spans="1:14" s="318" customFormat="1" ht="15" x14ac:dyDescent="0.2">
      <c r="A21" s="319" t="s">
        <v>4269</v>
      </c>
      <c r="B21" s="309"/>
      <c r="C21" s="328"/>
      <c r="D21" s="322"/>
      <c r="E21" s="310"/>
      <c r="F21" s="322"/>
      <c r="G21" s="324"/>
      <c r="H21" s="314">
        <v>1</v>
      </c>
      <c r="I21" s="315"/>
      <c r="J21" s="339" t="s">
        <v>3368</v>
      </c>
      <c r="K21" s="340"/>
      <c r="L21" s="340"/>
      <c r="M21" s="340"/>
      <c r="N21" s="341"/>
    </row>
    <row r="22" spans="1:14" s="318" customFormat="1" ht="15" x14ac:dyDescent="0.2">
      <c r="A22" s="308" t="s">
        <v>4270</v>
      </c>
      <c r="B22" s="309"/>
      <c r="C22" s="328"/>
      <c r="D22" s="322"/>
      <c r="E22" s="310"/>
      <c r="F22" s="322"/>
      <c r="G22" s="324"/>
      <c r="H22" s="314">
        <v>1</v>
      </c>
      <c r="I22" s="315"/>
      <c r="J22" s="339" t="s">
        <v>3369</v>
      </c>
      <c r="K22" s="340"/>
      <c r="L22" s="340"/>
      <c r="M22" s="340"/>
      <c r="N22" s="341"/>
    </row>
    <row r="23" spans="1:14" s="318" customFormat="1" ht="15.75" thickBot="1" x14ac:dyDescent="0.25">
      <c r="A23" s="319" t="s">
        <v>4271</v>
      </c>
      <c r="B23" s="309"/>
      <c r="C23" s="328"/>
      <c r="D23" s="322"/>
      <c r="E23" s="310"/>
      <c r="F23" s="322"/>
      <c r="G23" s="324"/>
      <c r="H23" s="314">
        <v>1</v>
      </c>
      <c r="I23" s="315"/>
      <c r="J23" s="343" t="s">
        <v>3370</v>
      </c>
      <c r="K23" s="344"/>
      <c r="L23" s="344"/>
      <c r="M23" s="344"/>
      <c r="N23" s="345"/>
    </row>
    <row r="24" spans="1:14" s="318" customFormat="1" ht="15" x14ac:dyDescent="0.2">
      <c r="A24" s="319" t="s">
        <v>4272</v>
      </c>
      <c r="B24" s="309"/>
      <c r="C24" s="328"/>
      <c r="D24" s="322"/>
      <c r="E24" s="310"/>
      <c r="F24" s="322"/>
      <c r="G24" s="324"/>
      <c r="H24" s="314">
        <v>1</v>
      </c>
      <c r="I24" s="315"/>
      <c r="N24" s="315"/>
    </row>
    <row r="25" spans="1:14" s="318" customFormat="1" ht="15" x14ac:dyDescent="0.2">
      <c r="A25" s="308" t="s">
        <v>4273</v>
      </c>
      <c r="B25" s="309"/>
      <c r="C25" s="328"/>
      <c r="D25" s="322"/>
      <c r="E25" s="310"/>
      <c r="F25" s="322"/>
      <c r="G25" s="324"/>
      <c r="H25" s="314">
        <v>1</v>
      </c>
      <c r="I25" s="315"/>
    </row>
    <row r="26" spans="1:14" s="318" customFormat="1" ht="15" x14ac:dyDescent="0.2">
      <c r="A26" s="319" t="s">
        <v>4274</v>
      </c>
      <c r="B26" s="309"/>
      <c r="C26" s="328"/>
      <c r="D26" s="322"/>
      <c r="E26" s="310"/>
      <c r="F26" s="322"/>
      <c r="G26" s="324"/>
      <c r="H26" s="314">
        <v>1</v>
      </c>
      <c r="I26" s="315"/>
      <c r="N26" s="315"/>
    </row>
    <row r="27" spans="1:14" s="318" customFormat="1" ht="15" x14ac:dyDescent="0.2">
      <c r="A27" s="308" t="s">
        <v>4275</v>
      </c>
      <c r="B27" s="309"/>
      <c r="C27" s="328"/>
      <c r="D27" s="322"/>
      <c r="E27" s="310"/>
      <c r="F27" s="322"/>
      <c r="G27" s="324"/>
      <c r="H27" s="314">
        <v>1</v>
      </c>
      <c r="I27" s="315"/>
      <c r="N27" s="315"/>
    </row>
    <row r="28" spans="1:14" s="318" customFormat="1" ht="15" x14ac:dyDescent="0.2">
      <c r="A28" s="319" t="s">
        <v>4276</v>
      </c>
      <c r="B28" s="309"/>
      <c r="C28" s="328"/>
      <c r="D28" s="322"/>
      <c r="E28" s="310"/>
      <c r="F28" s="322"/>
      <c r="G28" s="324"/>
      <c r="H28" s="314">
        <v>1</v>
      </c>
      <c r="I28" s="315"/>
      <c r="L28" s="315"/>
      <c r="M28" s="315"/>
      <c r="N28" s="315"/>
    </row>
    <row r="29" spans="1:14" s="318" customFormat="1" ht="15" x14ac:dyDescent="0.2">
      <c r="A29" s="319" t="s">
        <v>4277</v>
      </c>
      <c r="B29" s="309"/>
      <c r="C29" s="328"/>
      <c r="D29" s="322"/>
      <c r="E29" s="310"/>
      <c r="F29" s="322"/>
      <c r="G29" s="324"/>
      <c r="H29" s="314">
        <v>1</v>
      </c>
      <c r="I29" s="315"/>
    </row>
    <row r="30" spans="1:14" s="318" customFormat="1" ht="15" x14ac:dyDescent="0.2">
      <c r="A30" s="308" t="s">
        <v>4278</v>
      </c>
      <c r="B30" s="309"/>
      <c r="C30" s="328"/>
      <c r="D30" s="322"/>
      <c r="E30" s="310"/>
      <c r="F30" s="322"/>
      <c r="G30" s="324"/>
      <c r="H30" s="314">
        <v>1</v>
      </c>
      <c r="I30" s="315"/>
    </row>
    <row r="31" spans="1:14" s="318" customFormat="1" ht="15" x14ac:dyDescent="0.2">
      <c r="A31" s="319" t="s">
        <v>4279</v>
      </c>
      <c r="B31" s="309"/>
      <c r="C31" s="328"/>
      <c r="D31" s="322"/>
      <c r="E31" s="310"/>
      <c r="F31" s="322"/>
      <c r="G31" s="324"/>
      <c r="H31" s="314">
        <v>1</v>
      </c>
      <c r="I31" s="315"/>
    </row>
    <row r="32" spans="1:14" s="318" customFormat="1" ht="15" x14ac:dyDescent="0.2">
      <c r="A32" s="308" t="s">
        <v>4280</v>
      </c>
      <c r="B32" s="309"/>
      <c r="C32" s="328"/>
      <c r="D32" s="322"/>
      <c r="E32" s="310"/>
      <c r="F32" s="322"/>
      <c r="G32" s="324"/>
      <c r="H32" s="314">
        <v>1</v>
      </c>
      <c r="I32" s="315"/>
    </row>
    <row r="33" spans="1:9" s="318" customFormat="1" ht="15" x14ac:dyDescent="0.2">
      <c r="A33" s="319" t="s">
        <v>4281</v>
      </c>
      <c r="B33" s="309"/>
      <c r="C33" s="328"/>
      <c r="D33" s="322"/>
      <c r="E33" s="310"/>
      <c r="F33" s="322"/>
      <c r="G33" s="324"/>
      <c r="H33" s="314">
        <v>1</v>
      </c>
      <c r="I33" s="315"/>
    </row>
    <row r="34" spans="1:9" s="318" customFormat="1" ht="15" x14ac:dyDescent="0.2">
      <c r="A34" s="319" t="s">
        <v>4282</v>
      </c>
      <c r="B34" s="309"/>
      <c r="C34" s="328"/>
      <c r="D34" s="322"/>
      <c r="E34" s="310"/>
      <c r="F34" s="322"/>
      <c r="G34" s="324"/>
      <c r="H34" s="314">
        <v>1</v>
      </c>
      <c r="I34" s="315"/>
    </row>
    <row r="35" spans="1:9" s="318" customFormat="1" ht="15" x14ac:dyDescent="0.2">
      <c r="A35" s="308" t="s">
        <v>4283</v>
      </c>
      <c r="B35" s="309"/>
      <c r="C35" s="328"/>
      <c r="D35" s="322"/>
      <c r="E35" s="310"/>
      <c r="F35" s="322"/>
      <c r="G35" s="324"/>
      <c r="H35" s="314">
        <v>1</v>
      </c>
      <c r="I35" s="315"/>
    </row>
    <row r="36" spans="1:9" s="318" customFormat="1" ht="15" x14ac:dyDescent="0.2">
      <c r="A36" s="319" t="s">
        <v>4284</v>
      </c>
      <c r="B36" s="309"/>
      <c r="C36" s="328"/>
      <c r="D36" s="322"/>
      <c r="E36" s="310"/>
      <c r="F36" s="322"/>
      <c r="G36" s="324"/>
      <c r="H36" s="314">
        <v>1</v>
      </c>
      <c r="I36" s="315"/>
    </row>
    <row r="37" spans="1:9" s="318" customFormat="1" ht="15" x14ac:dyDescent="0.2">
      <c r="A37" s="308" t="s">
        <v>4285</v>
      </c>
      <c r="B37" s="309"/>
      <c r="C37" s="328"/>
      <c r="D37" s="322"/>
      <c r="E37" s="310"/>
      <c r="F37" s="322"/>
      <c r="G37" s="324"/>
      <c r="H37" s="314">
        <v>1</v>
      </c>
      <c r="I37" s="315"/>
    </row>
    <row r="38" spans="1:9" s="318" customFormat="1" ht="15" x14ac:dyDescent="0.2">
      <c r="A38" s="319" t="s">
        <v>4286</v>
      </c>
      <c r="B38" s="309"/>
      <c r="C38" s="328"/>
      <c r="D38" s="322"/>
      <c r="E38" s="310"/>
      <c r="F38" s="322"/>
      <c r="G38" s="324"/>
      <c r="H38" s="314">
        <v>1</v>
      </c>
      <c r="I38" s="323"/>
    </row>
    <row r="39" spans="1:9" s="318" customFormat="1" ht="15" x14ac:dyDescent="0.2">
      <c r="A39" s="319" t="s">
        <v>4287</v>
      </c>
      <c r="B39" s="309"/>
      <c r="C39" s="328"/>
      <c r="D39" s="322"/>
      <c r="E39" s="310"/>
      <c r="F39" s="322"/>
      <c r="G39" s="324"/>
      <c r="H39" s="314">
        <v>1</v>
      </c>
      <c r="I39" s="315"/>
    </row>
    <row r="40" spans="1:9" s="318" customFormat="1" ht="15" x14ac:dyDescent="0.2">
      <c r="A40" s="308" t="s">
        <v>4288</v>
      </c>
      <c r="B40" s="309"/>
      <c r="C40" s="328"/>
      <c r="D40" s="322"/>
      <c r="E40" s="310"/>
      <c r="F40" s="322"/>
      <c r="G40" s="324"/>
      <c r="H40" s="314">
        <v>1</v>
      </c>
      <c r="I40" s="315"/>
    </row>
    <row r="41" spans="1:9" s="318" customFormat="1" ht="15" x14ac:dyDescent="0.2">
      <c r="A41" s="319" t="s">
        <v>4289</v>
      </c>
      <c r="B41" s="309"/>
      <c r="C41" s="328"/>
      <c r="D41" s="322"/>
      <c r="E41" s="310"/>
      <c r="F41" s="322"/>
      <c r="G41" s="324"/>
      <c r="H41" s="314">
        <v>1</v>
      </c>
      <c r="I41" s="315"/>
    </row>
    <row r="42" spans="1:9" s="318" customFormat="1" ht="15" x14ac:dyDescent="0.2">
      <c r="A42" s="308" t="s">
        <v>4290</v>
      </c>
      <c r="B42" s="309"/>
      <c r="C42" s="328"/>
      <c r="D42" s="322"/>
      <c r="E42" s="310"/>
      <c r="F42" s="322"/>
      <c r="G42" s="324"/>
      <c r="H42" s="314">
        <v>1</v>
      </c>
      <c r="I42" s="315"/>
    </row>
    <row r="43" spans="1:9" s="318" customFormat="1" ht="15" x14ac:dyDescent="0.2">
      <c r="A43" s="319" t="s">
        <v>4291</v>
      </c>
      <c r="B43" s="309"/>
      <c r="C43" s="328"/>
      <c r="D43" s="322"/>
      <c r="E43" s="310"/>
      <c r="F43" s="322"/>
      <c r="G43" s="324"/>
      <c r="H43" s="314">
        <v>1</v>
      </c>
      <c r="I43" s="315"/>
    </row>
    <row r="44" spans="1:9" s="318" customFormat="1" ht="15" x14ac:dyDescent="0.2">
      <c r="A44" s="319" t="s">
        <v>4292</v>
      </c>
      <c r="B44" s="309"/>
      <c r="C44" s="328"/>
      <c r="D44" s="322"/>
      <c r="E44" s="310"/>
      <c r="F44" s="322"/>
      <c r="G44" s="324"/>
      <c r="H44" s="314">
        <v>1</v>
      </c>
      <c r="I44" s="315"/>
    </row>
    <row r="45" spans="1:9" s="318" customFormat="1" ht="15" x14ac:dyDescent="0.2">
      <c r="A45" s="308" t="s">
        <v>4293</v>
      </c>
      <c r="B45" s="309"/>
      <c r="C45" s="328"/>
      <c r="D45" s="322"/>
      <c r="E45" s="310"/>
      <c r="F45" s="322"/>
      <c r="G45" s="324"/>
      <c r="H45" s="314">
        <v>1</v>
      </c>
      <c r="I45" s="315"/>
    </row>
    <row r="46" spans="1:9" s="318" customFormat="1" ht="15" x14ac:dyDescent="0.2">
      <c r="A46" s="319" t="s">
        <v>4294</v>
      </c>
      <c r="B46" s="309"/>
      <c r="C46" s="328"/>
      <c r="D46" s="322"/>
      <c r="E46" s="310"/>
      <c r="F46" s="322"/>
      <c r="G46" s="324"/>
      <c r="H46" s="314">
        <v>1</v>
      </c>
      <c r="I46" s="315"/>
    </row>
    <row r="47" spans="1:9" s="318" customFormat="1" ht="15" x14ac:dyDescent="0.2">
      <c r="A47" s="308" t="s">
        <v>4295</v>
      </c>
      <c r="B47" s="309"/>
      <c r="C47" s="328"/>
      <c r="D47" s="322"/>
      <c r="E47" s="310"/>
      <c r="F47" s="322"/>
      <c r="G47" s="324"/>
      <c r="H47" s="314">
        <v>1</v>
      </c>
      <c r="I47" s="323"/>
    </row>
    <row r="48" spans="1:9" s="318" customFormat="1" ht="15" x14ac:dyDescent="0.2">
      <c r="A48" s="319" t="s">
        <v>4296</v>
      </c>
      <c r="B48" s="309"/>
      <c r="C48" s="328"/>
      <c r="D48" s="322"/>
      <c r="E48" s="310"/>
      <c r="F48" s="322"/>
      <c r="G48" s="324"/>
      <c r="H48" s="314">
        <v>1</v>
      </c>
      <c r="I48" s="315"/>
    </row>
    <row r="49" spans="1:11" s="318" customFormat="1" ht="15" x14ac:dyDescent="0.2">
      <c r="A49" s="308" t="s">
        <v>4297</v>
      </c>
      <c r="B49" s="309"/>
      <c r="C49" s="328"/>
      <c r="D49" s="322"/>
      <c r="E49" s="310"/>
      <c r="F49" s="322"/>
      <c r="G49" s="324"/>
      <c r="H49" s="314">
        <v>1</v>
      </c>
      <c r="I49" s="315"/>
    </row>
    <row r="50" spans="1:11" s="318" customFormat="1" ht="15" x14ac:dyDescent="0.2">
      <c r="A50" s="308" t="s">
        <v>4298</v>
      </c>
      <c r="B50" s="309"/>
      <c r="C50" s="328"/>
      <c r="D50" s="322"/>
      <c r="E50" s="310"/>
      <c r="F50" s="322"/>
      <c r="G50" s="324"/>
      <c r="H50" s="314">
        <v>1</v>
      </c>
      <c r="I50" s="315"/>
    </row>
    <row r="51" spans="1:11" s="318" customFormat="1" ht="15" x14ac:dyDescent="0.2">
      <c r="A51" s="319" t="s">
        <v>4299</v>
      </c>
      <c r="B51" s="309"/>
      <c r="C51" s="328"/>
      <c r="D51" s="346"/>
      <c r="E51" s="310"/>
      <c r="F51" s="322"/>
      <c r="G51" s="324"/>
      <c r="H51" s="314">
        <v>1</v>
      </c>
      <c r="I51" s="315"/>
    </row>
    <row r="52" spans="1:11" s="318" customFormat="1" ht="15" x14ac:dyDescent="0.2">
      <c r="A52" s="308" t="s">
        <v>4300</v>
      </c>
      <c r="B52" s="309"/>
      <c r="C52" s="328"/>
      <c r="D52" s="322"/>
      <c r="E52" s="310"/>
      <c r="F52" s="322"/>
      <c r="G52" s="324"/>
      <c r="H52" s="314">
        <v>2</v>
      </c>
      <c r="I52" s="315"/>
    </row>
    <row r="53" spans="1:11" s="318" customFormat="1" ht="15" x14ac:dyDescent="0.2">
      <c r="A53" s="319" t="s">
        <v>4301</v>
      </c>
      <c r="B53" s="309"/>
      <c r="C53" s="328"/>
      <c r="D53" s="322"/>
      <c r="E53" s="310"/>
      <c r="F53" s="322"/>
      <c r="G53" s="324"/>
      <c r="H53" s="314">
        <v>2</v>
      </c>
      <c r="I53" s="315"/>
      <c r="J53" s="315"/>
      <c r="K53" s="315"/>
    </row>
    <row r="54" spans="1:11" s="315" customFormat="1" ht="15" x14ac:dyDescent="0.2">
      <c r="A54" s="308" t="s">
        <v>4302</v>
      </c>
      <c r="B54" s="309"/>
      <c r="C54" s="328"/>
      <c r="D54" s="322"/>
      <c r="E54" s="310"/>
      <c r="F54" s="322"/>
      <c r="G54" s="324"/>
      <c r="H54" s="314">
        <v>2</v>
      </c>
      <c r="J54" s="318"/>
      <c r="K54" s="318"/>
    </row>
    <row r="55" spans="1:11" s="318" customFormat="1" ht="15" x14ac:dyDescent="0.2">
      <c r="A55" s="308" t="s">
        <v>4303</v>
      </c>
      <c r="B55" s="309"/>
      <c r="C55" s="328"/>
      <c r="D55" s="322"/>
      <c r="E55" s="310"/>
      <c r="F55" s="322"/>
      <c r="G55" s="324"/>
      <c r="H55" s="314">
        <v>2</v>
      </c>
      <c r="I55" s="315"/>
    </row>
    <row r="56" spans="1:11" s="318" customFormat="1" ht="15" x14ac:dyDescent="0.2">
      <c r="A56" s="319" t="s">
        <v>4304</v>
      </c>
      <c r="B56" s="309"/>
      <c r="C56" s="328"/>
      <c r="D56" s="322"/>
      <c r="E56" s="310"/>
      <c r="F56" s="322"/>
      <c r="G56" s="324"/>
      <c r="H56" s="314">
        <v>2</v>
      </c>
      <c r="I56" s="315"/>
    </row>
    <row r="57" spans="1:11" s="318" customFormat="1" ht="15" x14ac:dyDescent="0.2">
      <c r="A57" s="308" t="s">
        <v>4305</v>
      </c>
      <c r="B57" s="309"/>
      <c r="C57" s="328"/>
      <c r="D57" s="322"/>
      <c r="E57" s="310"/>
      <c r="F57" s="322"/>
      <c r="G57" s="324"/>
      <c r="H57" s="314">
        <v>2</v>
      </c>
      <c r="I57" s="315"/>
    </row>
    <row r="58" spans="1:11" s="318" customFormat="1" ht="15" x14ac:dyDescent="0.2">
      <c r="A58" s="319" t="s">
        <v>4306</v>
      </c>
      <c r="B58" s="309"/>
      <c r="C58" s="328"/>
      <c r="D58" s="322"/>
      <c r="E58" s="310"/>
      <c r="F58" s="322"/>
      <c r="G58" s="324"/>
      <c r="H58" s="314">
        <v>2</v>
      </c>
      <c r="I58" s="315"/>
    </row>
    <row r="59" spans="1:11" s="318" customFormat="1" ht="15" x14ac:dyDescent="0.2">
      <c r="A59" s="308" t="s">
        <v>4307</v>
      </c>
      <c r="B59" s="309"/>
      <c r="C59" s="328"/>
      <c r="D59" s="322"/>
      <c r="E59" s="310"/>
      <c r="F59" s="322"/>
      <c r="G59" s="324"/>
      <c r="H59" s="314">
        <v>2</v>
      </c>
      <c r="I59" s="315"/>
    </row>
    <row r="60" spans="1:11" s="318" customFormat="1" ht="15" x14ac:dyDescent="0.2">
      <c r="A60" s="308" t="s">
        <v>4308</v>
      </c>
      <c r="B60" s="309"/>
      <c r="C60" s="328"/>
      <c r="D60" s="322"/>
      <c r="E60" s="310"/>
      <c r="F60" s="322"/>
      <c r="G60" s="324"/>
      <c r="H60" s="314">
        <v>2</v>
      </c>
      <c r="I60" s="315"/>
    </row>
    <row r="61" spans="1:11" s="318" customFormat="1" ht="15" x14ac:dyDescent="0.2">
      <c r="A61" s="319" t="s">
        <v>4309</v>
      </c>
      <c r="B61" s="309"/>
      <c r="C61" s="328"/>
      <c r="D61" s="346"/>
      <c r="E61" s="310"/>
      <c r="F61" s="322"/>
      <c r="G61" s="324"/>
      <c r="H61" s="314">
        <v>2</v>
      </c>
      <c r="I61" s="315"/>
    </row>
    <row r="62" spans="1:11" s="318" customFormat="1" ht="15" x14ac:dyDescent="0.2">
      <c r="A62" s="308" t="s">
        <v>4310</v>
      </c>
      <c r="B62" s="309"/>
      <c r="C62" s="328"/>
      <c r="D62" s="322"/>
      <c r="E62" s="310"/>
      <c r="F62" s="322"/>
      <c r="G62" s="324"/>
      <c r="H62" s="314">
        <v>2</v>
      </c>
      <c r="I62" s="315"/>
    </row>
    <row r="63" spans="1:11" s="318" customFormat="1" ht="15" x14ac:dyDescent="0.2">
      <c r="A63" s="319" t="s">
        <v>4311</v>
      </c>
      <c r="B63" s="309"/>
      <c r="C63" s="328"/>
      <c r="D63" s="322"/>
      <c r="E63" s="310"/>
      <c r="F63" s="322"/>
      <c r="G63" s="324"/>
      <c r="H63" s="314">
        <v>2</v>
      </c>
      <c r="I63" s="315"/>
    </row>
    <row r="64" spans="1:11" s="318" customFormat="1" ht="15" x14ac:dyDescent="0.2">
      <c r="A64" s="308" t="s">
        <v>4312</v>
      </c>
      <c r="B64" s="309"/>
      <c r="C64" s="328"/>
      <c r="D64" s="322"/>
      <c r="E64" s="310"/>
      <c r="F64" s="322"/>
      <c r="G64" s="324"/>
      <c r="H64" s="314">
        <v>2</v>
      </c>
      <c r="I64" s="315"/>
    </row>
    <row r="65" spans="1:9" s="318" customFormat="1" ht="15" x14ac:dyDescent="0.2">
      <c r="A65" s="308" t="s">
        <v>4313</v>
      </c>
      <c r="B65" s="309"/>
      <c r="C65" s="328"/>
      <c r="D65" s="346"/>
      <c r="E65" s="310"/>
      <c r="F65" s="322"/>
      <c r="G65" s="324"/>
      <c r="H65" s="314">
        <v>2</v>
      </c>
      <c r="I65" s="315"/>
    </row>
    <row r="66" spans="1:9" s="318" customFormat="1" ht="15" x14ac:dyDescent="0.2">
      <c r="A66" s="319" t="s">
        <v>4314</v>
      </c>
      <c r="B66" s="309"/>
      <c r="C66" s="328"/>
      <c r="D66" s="322"/>
      <c r="E66" s="310"/>
      <c r="F66" s="322"/>
      <c r="G66" s="324"/>
      <c r="H66" s="314">
        <v>2</v>
      </c>
      <c r="I66" s="315"/>
    </row>
    <row r="67" spans="1:9" s="318" customFormat="1" ht="15" x14ac:dyDescent="0.2">
      <c r="A67" s="308" t="s">
        <v>4315</v>
      </c>
      <c r="B67" s="309"/>
      <c r="C67" s="328"/>
      <c r="D67" s="346"/>
      <c r="E67" s="310"/>
      <c r="F67" s="322"/>
      <c r="G67" s="324"/>
      <c r="H67" s="314">
        <v>2</v>
      </c>
      <c r="I67" s="315"/>
    </row>
    <row r="68" spans="1:9" s="318" customFormat="1" ht="15" x14ac:dyDescent="0.2">
      <c r="A68" s="319" t="s">
        <v>4316</v>
      </c>
      <c r="B68" s="309"/>
      <c r="C68" s="328"/>
      <c r="D68" s="322"/>
      <c r="E68" s="310"/>
      <c r="F68" s="322"/>
      <c r="G68" s="324"/>
      <c r="H68" s="314">
        <v>2</v>
      </c>
      <c r="I68" s="315"/>
    </row>
    <row r="69" spans="1:9" s="318" customFormat="1" ht="15" x14ac:dyDescent="0.2">
      <c r="A69" s="308" t="s">
        <v>4317</v>
      </c>
      <c r="B69" s="309"/>
      <c r="C69" s="328"/>
      <c r="D69" s="322"/>
      <c r="E69" s="310"/>
      <c r="F69" s="322"/>
      <c r="G69" s="324"/>
      <c r="H69" s="314">
        <v>2</v>
      </c>
      <c r="I69" s="315"/>
    </row>
    <row r="70" spans="1:9" s="318" customFormat="1" ht="15" x14ac:dyDescent="0.2">
      <c r="A70" s="308" t="s">
        <v>4318</v>
      </c>
      <c r="B70" s="309"/>
      <c r="C70" s="328"/>
      <c r="D70" s="322"/>
      <c r="E70" s="310"/>
      <c r="F70" s="322"/>
      <c r="G70" s="324"/>
      <c r="H70" s="314">
        <v>2</v>
      </c>
      <c r="I70" s="315"/>
    </row>
    <row r="71" spans="1:9" s="318" customFormat="1" ht="15" x14ac:dyDescent="0.2">
      <c r="A71" s="319" t="s">
        <v>4319</v>
      </c>
      <c r="B71" s="309"/>
      <c r="C71" s="328"/>
      <c r="D71" s="322"/>
      <c r="E71" s="310"/>
      <c r="F71" s="322"/>
      <c r="G71" s="324"/>
      <c r="H71" s="314">
        <v>2</v>
      </c>
      <c r="I71" s="315"/>
    </row>
    <row r="72" spans="1:9" s="318" customFormat="1" ht="15" x14ac:dyDescent="0.2">
      <c r="A72" s="308" t="s">
        <v>4320</v>
      </c>
      <c r="B72" s="309"/>
      <c r="C72" s="328"/>
      <c r="D72" s="322"/>
      <c r="E72" s="310"/>
      <c r="F72" s="322"/>
      <c r="G72" s="324"/>
      <c r="H72" s="314">
        <v>2</v>
      </c>
      <c r="I72" s="315"/>
    </row>
    <row r="73" spans="1:9" s="318" customFormat="1" ht="15" x14ac:dyDescent="0.2">
      <c r="A73" s="319" t="s">
        <v>4321</v>
      </c>
      <c r="B73" s="309"/>
      <c r="C73" s="328"/>
      <c r="D73" s="322"/>
      <c r="E73" s="310"/>
      <c r="F73" s="322"/>
      <c r="G73" s="324"/>
      <c r="H73" s="314">
        <v>2</v>
      </c>
      <c r="I73" s="315"/>
    </row>
    <row r="74" spans="1:9" s="318" customFormat="1" ht="15" x14ac:dyDescent="0.2">
      <c r="A74" s="308" t="s">
        <v>4322</v>
      </c>
      <c r="B74" s="309"/>
      <c r="C74" s="328"/>
      <c r="D74" s="322"/>
      <c r="E74" s="310"/>
      <c r="F74" s="322"/>
      <c r="G74" s="324"/>
      <c r="H74" s="314">
        <v>2</v>
      </c>
      <c r="I74" s="315"/>
    </row>
    <row r="75" spans="1:9" s="318" customFormat="1" ht="15" x14ac:dyDescent="0.2">
      <c r="A75" s="308" t="s">
        <v>4323</v>
      </c>
      <c r="B75" s="309"/>
      <c r="C75" s="328"/>
      <c r="D75" s="322"/>
      <c r="E75" s="310"/>
      <c r="F75" s="322"/>
      <c r="G75" s="324"/>
      <c r="H75" s="314">
        <v>2</v>
      </c>
      <c r="I75" s="315"/>
    </row>
    <row r="76" spans="1:9" s="318" customFormat="1" ht="15" x14ac:dyDescent="0.2">
      <c r="A76" s="319" t="s">
        <v>4324</v>
      </c>
      <c r="B76" s="309"/>
      <c r="C76" s="310"/>
      <c r="D76" s="322"/>
      <c r="E76" s="310"/>
      <c r="F76" s="322"/>
      <c r="G76" s="324"/>
      <c r="H76" s="314">
        <v>3</v>
      </c>
      <c r="I76" s="315"/>
    </row>
    <row r="77" spans="1:9" s="318" customFormat="1" ht="15" x14ac:dyDescent="0.2">
      <c r="A77" s="308" t="s">
        <v>4325</v>
      </c>
      <c r="B77" s="309"/>
      <c r="C77" s="310"/>
      <c r="D77" s="322"/>
      <c r="E77" s="310"/>
      <c r="F77" s="322"/>
      <c r="G77" s="324"/>
      <c r="H77" s="314">
        <v>3</v>
      </c>
      <c r="I77" s="315"/>
    </row>
    <row r="78" spans="1:9" s="318" customFormat="1" ht="15" x14ac:dyDescent="0.2">
      <c r="A78" s="319" t="s">
        <v>4326</v>
      </c>
      <c r="B78" s="309"/>
      <c r="C78" s="310"/>
      <c r="D78" s="322"/>
      <c r="E78" s="310"/>
      <c r="F78" s="322"/>
      <c r="G78" s="324"/>
      <c r="H78" s="314">
        <v>3</v>
      </c>
      <c r="I78" s="315"/>
    </row>
    <row r="79" spans="1:9" s="318" customFormat="1" ht="15" x14ac:dyDescent="0.2">
      <c r="A79" s="308" t="s">
        <v>4327</v>
      </c>
      <c r="B79" s="309"/>
      <c r="C79" s="310"/>
      <c r="D79" s="322"/>
      <c r="E79" s="310"/>
      <c r="F79" s="322"/>
      <c r="G79" s="324"/>
      <c r="H79" s="314">
        <v>3</v>
      </c>
      <c r="I79" s="315"/>
    </row>
    <row r="80" spans="1:9" s="318" customFormat="1" ht="15" x14ac:dyDescent="0.2">
      <c r="A80" s="308" t="s">
        <v>4328</v>
      </c>
      <c r="B80" s="309"/>
      <c r="C80" s="310"/>
      <c r="D80" s="346"/>
      <c r="E80" s="310"/>
      <c r="F80" s="322"/>
      <c r="G80" s="324"/>
      <c r="H80" s="314">
        <v>3</v>
      </c>
      <c r="I80" s="315"/>
    </row>
    <row r="81" spans="1:9" s="318" customFormat="1" ht="15" x14ac:dyDescent="0.2">
      <c r="A81" s="319" t="s">
        <v>4329</v>
      </c>
      <c r="B81" s="309"/>
      <c r="C81" s="310"/>
      <c r="D81" s="322"/>
      <c r="E81" s="310"/>
      <c r="F81" s="322"/>
      <c r="G81" s="324"/>
      <c r="H81" s="314">
        <v>3</v>
      </c>
      <c r="I81" s="315"/>
    </row>
    <row r="82" spans="1:9" s="318" customFormat="1" ht="15" x14ac:dyDescent="0.2">
      <c r="A82" s="308" t="s">
        <v>4330</v>
      </c>
      <c r="B82" s="309"/>
      <c r="C82" s="310"/>
      <c r="D82" s="322"/>
      <c r="E82" s="310"/>
      <c r="F82" s="322"/>
      <c r="G82" s="324"/>
      <c r="H82" s="314">
        <v>3</v>
      </c>
      <c r="I82" s="315"/>
    </row>
    <row r="83" spans="1:9" s="318" customFormat="1" ht="15" x14ac:dyDescent="0.2">
      <c r="A83" s="319" t="s">
        <v>4331</v>
      </c>
      <c r="B83" s="309"/>
      <c r="C83" s="310"/>
      <c r="D83" s="322"/>
      <c r="E83" s="310"/>
      <c r="F83" s="322"/>
      <c r="G83" s="324"/>
      <c r="H83" s="314">
        <v>3</v>
      </c>
      <c r="I83" s="315"/>
    </row>
    <row r="84" spans="1:9" s="318" customFormat="1" ht="15" x14ac:dyDescent="0.2">
      <c r="A84" s="308" t="s">
        <v>4332</v>
      </c>
      <c r="B84" s="309"/>
      <c r="C84" s="310"/>
      <c r="D84" s="346"/>
      <c r="E84" s="310"/>
      <c r="F84" s="322"/>
      <c r="G84" s="324"/>
      <c r="H84" s="314">
        <v>3</v>
      </c>
      <c r="I84" s="315"/>
    </row>
    <row r="85" spans="1:9" s="318" customFormat="1" ht="15" x14ac:dyDescent="0.2">
      <c r="A85" s="308" t="s">
        <v>4333</v>
      </c>
      <c r="B85" s="309"/>
      <c r="C85" s="310"/>
      <c r="D85" s="322"/>
      <c r="E85" s="310"/>
      <c r="F85" s="322"/>
      <c r="G85" s="324"/>
      <c r="H85" s="314">
        <v>3</v>
      </c>
      <c r="I85" s="315"/>
    </row>
    <row r="86" spans="1:9" s="318" customFormat="1" ht="15" x14ac:dyDescent="0.2">
      <c r="A86" s="319" t="s">
        <v>4334</v>
      </c>
      <c r="B86" s="309"/>
      <c r="C86" s="310"/>
      <c r="D86" s="322"/>
      <c r="E86" s="310"/>
      <c r="F86" s="322"/>
      <c r="G86" s="324"/>
      <c r="H86" s="314">
        <v>3</v>
      </c>
      <c r="I86" s="315"/>
    </row>
    <row r="87" spans="1:9" s="318" customFormat="1" ht="15" x14ac:dyDescent="0.2">
      <c r="A87" s="308" t="s">
        <v>4335</v>
      </c>
      <c r="B87" s="309"/>
      <c r="C87" s="310"/>
      <c r="D87" s="322"/>
      <c r="E87" s="310"/>
      <c r="F87" s="322"/>
      <c r="G87" s="324"/>
      <c r="H87" s="314">
        <v>3</v>
      </c>
      <c r="I87" s="315"/>
    </row>
    <row r="88" spans="1:9" s="318" customFormat="1" ht="15" x14ac:dyDescent="0.2">
      <c r="A88" s="319" t="s">
        <v>4336</v>
      </c>
      <c r="B88" s="309"/>
      <c r="C88" s="310"/>
      <c r="D88" s="322"/>
      <c r="E88" s="310"/>
      <c r="F88" s="322"/>
      <c r="G88" s="324"/>
      <c r="H88" s="314">
        <v>3</v>
      </c>
      <c r="I88" s="315"/>
    </row>
    <row r="89" spans="1:9" s="318" customFormat="1" ht="15" x14ac:dyDescent="0.2">
      <c r="A89" s="308" t="s">
        <v>4337</v>
      </c>
      <c r="B89" s="309"/>
      <c r="C89" s="310"/>
      <c r="D89" s="322"/>
      <c r="E89" s="310"/>
      <c r="F89" s="322"/>
      <c r="G89" s="324"/>
      <c r="H89" s="314">
        <v>3</v>
      </c>
      <c r="I89" s="315"/>
    </row>
    <row r="90" spans="1:9" s="318" customFormat="1" ht="15" x14ac:dyDescent="0.2">
      <c r="A90" s="308" t="s">
        <v>4338</v>
      </c>
      <c r="B90" s="309"/>
      <c r="C90" s="310"/>
      <c r="D90" s="322"/>
      <c r="E90" s="310"/>
      <c r="F90" s="322"/>
      <c r="G90" s="324"/>
      <c r="H90" s="314">
        <v>3</v>
      </c>
      <c r="I90" s="315"/>
    </row>
    <row r="91" spans="1:9" s="318" customFormat="1" ht="15" x14ac:dyDescent="0.2">
      <c r="A91" s="319" t="s">
        <v>4339</v>
      </c>
      <c r="B91" s="309"/>
      <c r="C91" s="310"/>
      <c r="D91" s="322"/>
      <c r="E91" s="310"/>
      <c r="F91" s="322"/>
      <c r="G91" s="324"/>
      <c r="H91" s="314">
        <v>3</v>
      </c>
      <c r="I91" s="315"/>
    </row>
    <row r="92" spans="1:9" s="318" customFormat="1" ht="15" x14ac:dyDescent="0.2">
      <c r="A92" s="308" t="s">
        <v>4340</v>
      </c>
      <c r="B92" s="309"/>
      <c r="C92" s="310"/>
      <c r="D92" s="322"/>
      <c r="E92" s="310"/>
      <c r="F92" s="322"/>
      <c r="G92" s="324"/>
      <c r="H92" s="314">
        <v>3</v>
      </c>
      <c r="I92" s="315"/>
    </row>
    <row r="93" spans="1:9" s="318" customFormat="1" ht="15" x14ac:dyDescent="0.2">
      <c r="A93" s="319" t="s">
        <v>4341</v>
      </c>
      <c r="B93" s="309"/>
      <c r="C93" s="310"/>
      <c r="D93" s="322"/>
      <c r="E93" s="310"/>
      <c r="F93" s="322"/>
      <c r="G93" s="324"/>
      <c r="H93" s="314">
        <v>3</v>
      </c>
      <c r="I93" s="315"/>
    </row>
    <row r="94" spans="1:9" s="318" customFormat="1" ht="15" x14ac:dyDescent="0.2">
      <c r="A94" s="308" t="s">
        <v>4342</v>
      </c>
      <c r="B94" s="309"/>
      <c r="C94" s="310"/>
      <c r="D94" s="322"/>
      <c r="E94" s="310"/>
      <c r="F94" s="322"/>
      <c r="G94" s="324"/>
      <c r="H94" s="314">
        <v>3</v>
      </c>
      <c r="I94" s="315"/>
    </row>
    <row r="95" spans="1:9" s="318" customFormat="1" ht="15" x14ac:dyDescent="0.2">
      <c r="A95" s="308" t="s">
        <v>4343</v>
      </c>
      <c r="B95" s="309"/>
      <c r="C95" s="310"/>
      <c r="D95" s="322"/>
      <c r="E95" s="310"/>
      <c r="F95" s="322"/>
      <c r="G95" s="324"/>
      <c r="H95" s="314">
        <v>3</v>
      </c>
      <c r="I95" s="315"/>
    </row>
    <row r="96" spans="1:9" s="318" customFormat="1" ht="15" x14ac:dyDescent="0.2">
      <c r="A96" s="319" t="s">
        <v>4344</v>
      </c>
      <c r="B96" s="309"/>
      <c r="C96" s="310"/>
      <c r="D96" s="322"/>
      <c r="E96" s="310"/>
      <c r="F96" s="322"/>
      <c r="G96" s="324"/>
      <c r="H96" s="314">
        <v>3</v>
      </c>
      <c r="I96" s="315"/>
    </row>
    <row r="97" spans="1:9" s="318" customFormat="1" ht="15" x14ac:dyDescent="0.2">
      <c r="A97" s="308" t="s">
        <v>4345</v>
      </c>
      <c r="B97" s="309"/>
      <c r="C97" s="310"/>
      <c r="D97" s="322"/>
      <c r="E97" s="310"/>
      <c r="F97" s="322"/>
      <c r="G97" s="324"/>
      <c r="H97" s="314">
        <v>3</v>
      </c>
      <c r="I97" s="315"/>
    </row>
    <row r="98" spans="1:9" s="318" customFormat="1" ht="15" x14ac:dyDescent="0.2">
      <c r="A98" s="319" t="s">
        <v>4346</v>
      </c>
      <c r="B98" s="309"/>
      <c r="C98" s="310"/>
      <c r="D98" s="322"/>
      <c r="E98" s="310"/>
      <c r="F98" s="322"/>
      <c r="G98" s="324"/>
      <c r="H98" s="314">
        <v>3</v>
      </c>
      <c r="I98" s="315"/>
    </row>
    <row r="99" spans="1:9" s="318" customFormat="1" ht="15" x14ac:dyDescent="0.2">
      <c r="A99" s="308" t="s">
        <v>4347</v>
      </c>
      <c r="B99" s="309"/>
      <c r="C99" s="310"/>
      <c r="D99" s="322"/>
      <c r="E99" s="310"/>
      <c r="F99" s="322"/>
      <c r="G99" s="324"/>
      <c r="H99" s="314">
        <v>3</v>
      </c>
      <c r="I99" s="315"/>
    </row>
    <row r="100" spans="1:9" s="318" customFormat="1" ht="15" x14ac:dyDescent="0.2">
      <c r="A100" s="308" t="s">
        <v>4348</v>
      </c>
      <c r="B100" s="309"/>
      <c r="C100" s="310"/>
      <c r="D100" s="322"/>
      <c r="E100" s="310"/>
      <c r="F100" s="322"/>
      <c r="G100" s="324"/>
      <c r="H100" s="314">
        <v>3</v>
      </c>
      <c r="I100" s="315"/>
    </row>
    <row r="101" spans="1:9" s="318" customFormat="1" ht="15" x14ac:dyDescent="0.2">
      <c r="A101" s="319">
        <v>10019</v>
      </c>
      <c r="B101" s="309"/>
      <c r="C101" s="310"/>
      <c r="D101" s="322"/>
      <c r="E101" s="310"/>
      <c r="F101" s="322"/>
      <c r="G101" s="324"/>
      <c r="H101" s="314">
        <v>3</v>
      </c>
      <c r="I101" s="315"/>
    </row>
    <row r="102" spans="1:9" s="318" customFormat="1" ht="15" x14ac:dyDescent="0.2">
      <c r="A102" s="308">
        <v>10119</v>
      </c>
      <c r="B102" s="309"/>
      <c r="C102" s="310"/>
      <c r="D102" s="322"/>
      <c r="E102" s="310"/>
      <c r="F102" s="322"/>
      <c r="G102" s="324"/>
      <c r="H102" s="314">
        <v>3</v>
      </c>
      <c r="I102" s="315"/>
    </row>
    <row r="103" spans="1:9" s="318" customFormat="1" ht="15" x14ac:dyDescent="0.2">
      <c r="A103" s="319">
        <v>10219</v>
      </c>
      <c r="B103" s="309"/>
      <c r="C103" s="310"/>
      <c r="D103" s="322"/>
      <c r="E103" s="310"/>
      <c r="F103" s="322"/>
      <c r="G103" s="324"/>
      <c r="H103" s="314">
        <v>3</v>
      </c>
      <c r="I103" s="315"/>
    </row>
    <row r="104" spans="1:9" s="318" customFormat="1" ht="15" x14ac:dyDescent="0.2">
      <c r="A104" s="319">
        <v>10319</v>
      </c>
      <c r="B104" s="309"/>
      <c r="C104" s="310"/>
      <c r="D104" s="322"/>
      <c r="E104" s="310"/>
      <c r="F104" s="322"/>
      <c r="G104" s="324"/>
      <c r="H104" s="314">
        <v>3</v>
      </c>
      <c r="I104" s="315"/>
    </row>
    <row r="105" spans="1:9" s="318" customFormat="1" ht="15" x14ac:dyDescent="0.2">
      <c r="A105" s="308">
        <v>10419</v>
      </c>
      <c r="B105" s="309"/>
      <c r="C105" s="310"/>
      <c r="D105" s="322"/>
      <c r="E105" s="310"/>
      <c r="F105" s="322"/>
      <c r="G105" s="324"/>
      <c r="H105" s="314">
        <v>3</v>
      </c>
      <c r="I105" s="315"/>
    </row>
    <row r="106" spans="1:9" s="318" customFormat="1" ht="15" x14ac:dyDescent="0.2">
      <c r="A106" s="319">
        <v>10519</v>
      </c>
      <c r="B106" s="309"/>
      <c r="C106" s="310"/>
      <c r="D106" s="322"/>
      <c r="E106" s="310"/>
      <c r="F106" s="322"/>
      <c r="G106" s="324"/>
      <c r="H106" s="314">
        <v>3</v>
      </c>
      <c r="I106" s="315"/>
    </row>
    <row r="107" spans="1:9" s="318" customFormat="1" ht="15" x14ac:dyDescent="0.2">
      <c r="A107" s="308">
        <v>10619</v>
      </c>
      <c r="B107" s="309"/>
      <c r="C107" s="310"/>
      <c r="D107" s="322"/>
      <c r="E107" s="310"/>
      <c r="F107" s="322"/>
      <c r="G107" s="324"/>
      <c r="H107" s="314">
        <v>3</v>
      </c>
      <c r="I107" s="315"/>
    </row>
    <row r="108" spans="1:9" s="318" customFormat="1" ht="15" x14ac:dyDescent="0.2">
      <c r="A108" s="319">
        <v>10719</v>
      </c>
      <c r="B108" s="309"/>
      <c r="C108" s="310"/>
      <c r="D108" s="322"/>
      <c r="E108" s="310"/>
      <c r="F108" s="322"/>
      <c r="G108" s="324"/>
      <c r="H108" s="314">
        <v>3</v>
      </c>
      <c r="I108" s="315"/>
    </row>
    <row r="109" spans="1:9" s="318" customFormat="1" ht="15" x14ac:dyDescent="0.2">
      <c r="A109" s="319">
        <v>10819</v>
      </c>
      <c r="B109" s="309"/>
      <c r="C109" s="310"/>
      <c r="D109" s="322"/>
      <c r="E109" s="310"/>
      <c r="F109" s="322"/>
      <c r="G109" s="324"/>
      <c r="H109" s="314">
        <v>3</v>
      </c>
      <c r="I109" s="315"/>
    </row>
    <row r="110" spans="1:9" s="318" customFormat="1" ht="15" x14ac:dyDescent="0.2">
      <c r="A110" s="308">
        <v>10919</v>
      </c>
      <c r="B110" s="309"/>
      <c r="C110" s="310"/>
      <c r="D110" s="322"/>
      <c r="E110" s="310"/>
      <c r="F110" s="322"/>
      <c r="G110" s="324"/>
      <c r="H110" s="314">
        <v>3</v>
      </c>
      <c r="I110" s="315"/>
    </row>
    <row r="111" spans="1:9" s="318" customFormat="1" ht="15" x14ac:dyDescent="0.2">
      <c r="A111" s="319">
        <v>11019</v>
      </c>
      <c r="B111" s="309"/>
      <c r="C111" s="310"/>
      <c r="D111" s="322"/>
      <c r="E111" s="310"/>
      <c r="F111" s="322"/>
      <c r="G111" s="324"/>
      <c r="H111" s="314">
        <v>3</v>
      </c>
      <c r="I111" s="315"/>
    </row>
    <row r="112" spans="1:9" s="318" customFormat="1" ht="15" x14ac:dyDescent="0.2">
      <c r="A112" s="308">
        <v>11119</v>
      </c>
      <c r="B112" s="309"/>
      <c r="C112" s="310"/>
      <c r="D112" s="322"/>
      <c r="E112" s="310"/>
      <c r="F112" s="322"/>
      <c r="G112" s="324"/>
      <c r="H112" s="314">
        <v>3</v>
      </c>
      <c r="I112" s="315"/>
    </row>
    <row r="113" spans="1:9" s="318" customFormat="1" ht="15" x14ac:dyDescent="0.2">
      <c r="A113" s="319">
        <v>11219</v>
      </c>
      <c r="B113" s="309"/>
      <c r="C113" s="310"/>
      <c r="D113" s="322"/>
      <c r="E113" s="310"/>
      <c r="F113" s="322"/>
      <c r="G113" s="324"/>
      <c r="H113" s="314">
        <v>3</v>
      </c>
      <c r="I113" s="315"/>
    </row>
    <row r="114" spans="1:9" s="318" customFormat="1" ht="15" x14ac:dyDescent="0.2">
      <c r="A114" s="319">
        <v>11319</v>
      </c>
      <c r="B114" s="309"/>
      <c r="C114" s="310"/>
      <c r="D114" s="322"/>
      <c r="E114" s="310"/>
      <c r="F114" s="322"/>
      <c r="G114" s="324"/>
      <c r="H114" s="314">
        <v>3</v>
      </c>
      <c r="I114" s="315"/>
    </row>
    <row r="115" spans="1:9" s="318" customFormat="1" ht="15" x14ac:dyDescent="0.2">
      <c r="A115" s="308">
        <v>11419</v>
      </c>
      <c r="B115" s="309"/>
      <c r="C115" s="310"/>
      <c r="D115" s="322"/>
      <c r="E115" s="310"/>
      <c r="F115" s="322"/>
      <c r="G115" s="324"/>
      <c r="H115" s="314">
        <v>3</v>
      </c>
      <c r="I115" s="315"/>
    </row>
    <row r="116" spans="1:9" s="318" customFormat="1" ht="15" x14ac:dyDescent="0.2">
      <c r="A116" s="319">
        <v>11519</v>
      </c>
      <c r="B116" s="309"/>
      <c r="C116" s="310"/>
      <c r="D116" s="322"/>
      <c r="E116" s="310"/>
      <c r="F116" s="322"/>
      <c r="G116" s="324"/>
      <c r="H116" s="314">
        <v>3</v>
      </c>
      <c r="I116" s="315"/>
    </row>
    <row r="117" spans="1:9" s="318" customFormat="1" ht="15" x14ac:dyDescent="0.2">
      <c r="A117" s="308">
        <v>11619</v>
      </c>
      <c r="B117" s="309"/>
      <c r="C117" s="310"/>
      <c r="D117" s="322"/>
      <c r="E117" s="310"/>
      <c r="F117" s="322"/>
      <c r="G117" s="324"/>
      <c r="H117" s="314">
        <v>4</v>
      </c>
      <c r="I117" s="315"/>
    </row>
    <row r="118" spans="1:9" s="318" customFormat="1" ht="15" x14ac:dyDescent="0.2">
      <c r="A118" s="319">
        <v>11719</v>
      </c>
      <c r="B118" s="309"/>
      <c r="C118" s="310"/>
      <c r="D118" s="322"/>
      <c r="E118" s="310"/>
      <c r="F118" s="322"/>
      <c r="G118" s="324"/>
      <c r="H118" s="314">
        <v>4</v>
      </c>
      <c r="I118" s="315"/>
    </row>
    <row r="119" spans="1:9" s="318" customFormat="1" ht="15" x14ac:dyDescent="0.2">
      <c r="A119" s="319">
        <v>11819</v>
      </c>
      <c r="B119" s="309"/>
      <c r="C119" s="310"/>
      <c r="D119" s="322"/>
      <c r="E119" s="310"/>
      <c r="F119" s="322"/>
      <c r="G119" s="324"/>
      <c r="H119" s="314">
        <v>4</v>
      </c>
      <c r="I119" s="315"/>
    </row>
    <row r="120" spans="1:9" s="318" customFormat="1" ht="15" x14ac:dyDescent="0.2">
      <c r="A120" s="308">
        <v>11919</v>
      </c>
      <c r="B120" s="309"/>
      <c r="C120" s="310"/>
      <c r="D120" s="322"/>
      <c r="E120" s="310"/>
      <c r="F120" s="322"/>
      <c r="G120" s="324"/>
      <c r="H120" s="314">
        <v>4</v>
      </c>
      <c r="I120" s="315"/>
    </row>
    <row r="121" spans="1:9" s="318" customFormat="1" ht="15" x14ac:dyDescent="0.2">
      <c r="A121" s="319">
        <v>12019</v>
      </c>
      <c r="B121" s="309"/>
      <c r="C121" s="310"/>
      <c r="D121" s="322"/>
      <c r="E121" s="310"/>
      <c r="F121" s="322"/>
      <c r="G121" s="324"/>
      <c r="H121" s="314">
        <v>4</v>
      </c>
      <c r="I121" s="315"/>
    </row>
    <row r="122" spans="1:9" s="318" customFormat="1" ht="15" x14ac:dyDescent="0.2">
      <c r="A122" s="308">
        <v>12119</v>
      </c>
      <c r="B122" s="309"/>
      <c r="C122" s="310"/>
      <c r="D122" s="346"/>
      <c r="E122" s="310"/>
      <c r="F122" s="322"/>
      <c r="G122" s="324"/>
      <c r="H122" s="314">
        <v>4</v>
      </c>
      <c r="I122" s="315"/>
    </row>
    <row r="123" spans="1:9" s="318" customFormat="1" ht="15" x14ac:dyDescent="0.2">
      <c r="A123" s="319">
        <v>12219</v>
      </c>
      <c r="B123" s="309"/>
      <c r="C123" s="310"/>
      <c r="D123" s="322"/>
      <c r="E123" s="310"/>
      <c r="F123" s="322"/>
      <c r="G123" s="324"/>
      <c r="H123" s="314">
        <v>4</v>
      </c>
      <c r="I123" s="315"/>
    </row>
    <row r="124" spans="1:9" s="318" customFormat="1" ht="15" x14ac:dyDescent="0.2">
      <c r="A124" s="319">
        <v>12319</v>
      </c>
      <c r="B124" s="309"/>
      <c r="C124" s="310"/>
      <c r="D124" s="322"/>
      <c r="E124" s="310"/>
      <c r="F124" s="322"/>
      <c r="G124" s="324"/>
      <c r="H124" s="314">
        <v>4</v>
      </c>
      <c r="I124" s="315"/>
    </row>
    <row r="125" spans="1:9" s="318" customFormat="1" ht="15" x14ac:dyDescent="0.2">
      <c r="A125" s="308">
        <v>12419</v>
      </c>
      <c r="B125" s="309"/>
      <c r="C125" s="310"/>
      <c r="D125" s="322"/>
      <c r="E125" s="310"/>
      <c r="F125" s="322"/>
      <c r="G125" s="324"/>
      <c r="H125" s="314">
        <v>4</v>
      </c>
      <c r="I125" s="315"/>
    </row>
    <row r="126" spans="1:9" s="318" customFormat="1" ht="15" x14ac:dyDescent="0.2">
      <c r="A126" s="319">
        <v>12519</v>
      </c>
      <c r="B126" s="309"/>
      <c r="C126" s="310"/>
      <c r="D126" s="322"/>
      <c r="E126" s="310"/>
      <c r="F126" s="322"/>
      <c r="G126" s="324"/>
      <c r="H126" s="314">
        <v>4</v>
      </c>
      <c r="I126" s="315"/>
    </row>
    <row r="127" spans="1:9" s="318" customFormat="1" ht="15" x14ac:dyDescent="0.2">
      <c r="A127" s="308">
        <v>12619</v>
      </c>
      <c r="B127" s="309"/>
      <c r="C127" s="310"/>
      <c r="D127" s="322"/>
      <c r="E127" s="310"/>
      <c r="F127" s="322"/>
      <c r="G127" s="324"/>
      <c r="H127" s="314">
        <v>4</v>
      </c>
      <c r="I127" s="315"/>
    </row>
    <row r="128" spans="1:9" s="318" customFormat="1" ht="15" x14ac:dyDescent="0.2">
      <c r="A128" s="319">
        <v>12719</v>
      </c>
      <c r="B128" s="309"/>
      <c r="C128" s="310"/>
      <c r="D128" s="322"/>
      <c r="E128" s="310"/>
      <c r="F128" s="322"/>
      <c r="G128" s="324"/>
      <c r="H128" s="314">
        <v>4</v>
      </c>
      <c r="I128" s="315"/>
    </row>
    <row r="129" spans="1:9" s="318" customFormat="1" ht="15" x14ac:dyDescent="0.2">
      <c r="A129" s="319">
        <v>12819</v>
      </c>
      <c r="B129" s="309"/>
      <c r="C129" s="310"/>
      <c r="D129" s="322"/>
      <c r="E129" s="310"/>
      <c r="F129" s="322"/>
      <c r="G129" s="324"/>
      <c r="H129" s="314">
        <v>4</v>
      </c>
      <c r="I129" s="315"/>
    </row>
    <row r="130" spans="1:9" s="318" customFormat="1" ht="15" x14ac:dyDescent="0.2">
      <c r="A130" s="308">
        <v>12919</v>
      </c>
      <c r="B130" s="309"/>
      <c r="C130" s="310"/>
      <c r="D130" s="322"/>
      <c r="E130" s="310"/>
      <c r="F130" s="322"/>
      <c r="G130" s="324"/>
      <c r="H130" s="314">
        <v>4</v>
      </c>
      <c r="I130" s="315"/>
    </row>
    <row r="131" spans="1:9" s="318" customFormat="1" ht="15" x14ac:dyDescent="0.2">
      <c r="A131" s="319">
        <v>13019</v>
      </c>
      <c r="B131" s="309"/>
      <c r="C131" s="310"/>
      <c r="D131" s="346"/>
      <c r="E131" s="310"/>
      <c r="F131" s="322"/>
      <c r="G131" s="324"/>
      <c r="H131" s="314">
        <v>4</v>
      </c>
      <c r="I131" s="315"/>
    </row>
    <row r="132" spans="1:9" s="318" customFormat="1" ht="15" x14ac:dyDescent="0.2">
      <c r="A132" s="308">
        <v>13119</v>
      </c>
      <c r="B132" s="309"/>
      <c r="C132" s="310"/>
      <c r="D132" s="322"/>
      <c r="E132" s="310"/>
      <c r="F132" s="322"/>
      <c r="G132" s="324"/>
      <c r="H132" s="314">
        <v>4</v>
      </c>
      <c r="I132" s="315"/>
    </row>
    <row r="133" spans="1:9" s="318" customFormat="1" ht="15" x14ac:dyDescent="0.2">
      <c r="A133" s="319">
        <v>13219</v>
      </c>
      <c r="B133" s="309"/>
      <c r="C133" s="310"/>
      <c r="D133" s="322"/>
      <c r="E133" s="310"/>
      <c r="F133" s="322"/>
      <c r="G133" s="324"/>
      <c r="H133" s="314">
        <v>4</v>
      </c>
      <c r="I133" s="315"/>
    </row>
    <row r="134" spans="1:9" s="318" customFormat="1" ht="15" x14ac:dyDescent="0.2">
      <c r="A134" s="319">
        <v>13319</v>
      </c>
      <c r="B134" s="309"/>
      <c r="C134" s="310"/>
      <c r="D134" s="322"/>
      <c r="E134" s="310"/>
      <c r="F134" s="322"/>
      <c r="G134" s="324"/>
      <c r="H134" s="314">
        <v>4</v>
      </c>
      <c r="I134" s="315"/>
    </row>
    <row r="135" spans="1:9" s="318" customFormat="1" ht="15" x14ac:dyDescent="0.2">
      <c r="A135" s="308">
        <v>13419</v>
      </c>
      <c r="B135" s="309"/>
      <c r="C135" s="310"/>
      <c r="D135" s="322"/>
      <c r="E135" s="310"/>
      <c r="F135" s="322"/>
      <c r="G135" s="324"/>
      <c r="H135" s="314">
        <v>4</v>
      </c>
      <c r="I135" s="315"/>
    </row>
    <row r="136" spans="1:9" s="318" customFormat="1" ht="15" x14ac:dyDescent="0.2">
      <c r="A136" s="319">
        <v>13519</v>
      </c>
      <c r="B136" s="309"/>
      <c r="C136" s="310"/>
      <c r="D136" s="322"/>
      <c r="E136" s="310"/>
      <c r="F136" s="322"/>
      <c r="G136" s="324"/>
      <c r="H136" s="314">
        <v>4</v>
      </c>
      <c r="I136" s="315"/>
    </row>
    <row r="137" spans="1:9" s="318" customFormat="1" ht="15" x14ac:dyDescent="0.2">
      <c r="A137" s="308">
        <v>13619</v>
      </c>
      <c r="B137" s="309"/>
      <c r="C137" s="310"/>
      <c r="D137" s="322"/>
      <c r="E137" s="310"/>
      <c r="F137" s="322"/>
      <c r="G137" s="324"/>
      <c r="H137" s="314">
        <v>4</v>
      </c>
      <c r="I137" s="315"/>
    </row>
    <row r="138" spans="1:9" s="318" customFormat="1" ht="15" x14ac:dyDescent="0.2">
      <c r="A138" s="319">
        <v>13719</v>
      </c>
      <c r="B138" s="309"/>
      <c r="C138" s="310"/>
      <c r="D138" s="322"/>
      <c r="E138" s="310"/>
      <c r="F138" s="322"/>
      <c r="G138" s="324"/>
      <c r="H138" s="314">
        <v>5</v>
      </c>
      <c r="I138" s="315"/>
    </row>
    <row r="139" spans="1:9" s="318" customFormat="1" ht="15" x14ac:dyDescent="0.2">
      <c r="A139" s="319">
        <v>13819</v>
      </c>
      <c r="B139" s="309"/>
      <c r="C139" s="310"/>
      <c r="D139" s="322"/>
      <c r="E139" s="310"/>
      <c r="F139" s="322"/>
      <c r="G139" s="324"/>
      <c r="H139" s="314">
        <v>5</v>
      </c>
      <c r="I139" s="315"/>
    </row>
    <row r="140" spans="1:9" s="318" customFormat="1" ht="15" x14ac:dyDescent="0.2">
      <c r="A140" s="308">
        <v>13919</v>
      </c>
      <c r="B140" s="309"/>
      <c r="C140" s="310"/>
      <c r="D140" s="322"/>
      <c r="E140" s="310"/>
      <c r="F140" s="322"/>
      <c r="G140" s="324"/>
      <c r="H140" s="314">
        <v>5</v>
      </c>
      <c r="I140" s="315"/>
    </row>
    <row r="141" spans="1:9" s="318" customFormat="1" ht="15" x14ac:dyDescent="0.2">
      <c r="A141" s="319">
        <v>14019</v>
      </c>
      <c r="B141" s="309"/>
      <c r="C141" s="310"/>
      <c r="D141" s="322"/>
      <c r="E141" s="310"/>
      <c r="F141" s="322"/>
      <c r="G141" s="324"/>
      <c r="H141" s="314">
        <v>5</v>
      </c>
      <c r="I141" s="315"/>
    </row>
    <row r="142" spans="1:9" s="318" customFormat="1" ht="15" x14ac:dyDescent="0.2">
      <c r="A142" s="308">
        <v>14119</v>
      </c>
      <c r="B142" s="309"/>
      <c r="C142" s="310"/>
      <c r="D142" s="322"/>
      <c r="E142" s="310"/>
      <c r="F142" s="322"/>
      <c r="G142" s="324"/>
      <c r="H142" s="314">
        <v>5</v>
      </c>
      <c r="I142" s="315"/>
    </row>
    <row r="143" spans="1:9" s="318" customFormat="1" ht="15" x14ac:dyDescent="0.2">
      <c r="A143" s="319">
        <v>14219</v>
      </c>
      <c r="B143" s="309"/>
      <c r="C143" s="310"/>
      <c r="D143" s="322"/>
      <c r="E143" s="310"/>
      <c r="F143" s="322"/>
      <c r="G143" s="324"/>
      <c r="H143" s="314">
        <v>5</v>
      </c>
      <c r="I143" s="315"/>
    </row>
    <row r="144" spans="1:9" s="318" customFormat="1" ht="15" x14ac:dyDescent="0.2">
      <c r="A144" s="319">
        <v>14319</v>
      </c>
      <c r="B144" s="309"/>
      <c r="C144" s="310"/>
      <c r="D144" s="322"/>
      <c r="E144" s="310"/>
      <c r="F144" s="322"/>
      <c r="G144" s="324"/>
      <c r="H144" s="314">
        <v>5</v>
      </c>
      <c r="I144" s="315"/>
    </row>
    <row r="145" spans="1:9" s="318" customFormat="1" ht="15" x14ac:dyDescent="0.2">
      <c r="A145" s="308">
        <v>14419</v>
      </c>
      <c r="B145" s="309"/>
      <c r="C145" s="310"/>
      <c r="D145" s="346"/>
      <c r="E145" s="310"/>
      <c r="F145" s="322"/>
      <c r="G145" s="324"/>
      <c r="H145" s="314">
        <v>5</v>
      </c>
      <c r="I145" s="315"/>
    </row>
    <row r="146" spans="1:9" s="318" customFormat="1" ht="15" x14ac:dyDescent="0.2">
      <c r="A146" s="319">
        <v>14519</v>
      </c>
      <c r="B146" s="309"/>
      <c r="C146" s="310"/>
      <c r="D146" s="322"/>
      <c r="E146" s="310"/>
      <c r="F146" s="322"/>
      <c r="G146" s="324"/>
      <c r="H146" s="314">
        <v>5</v>
      </c>
      <c r="I146" s="315"/>
    </row>
    <row r="147" spans="1:9" s="318" customFormat="1" ht="15" x14ac:dyDescent="0.2">
      <c r="A147" s="308">
        <v>14619</v>
      </c>
      <c r="B147" s="309"/>
      <c r="C147" s="310"/>
      <c r="D147" s="322"/>
      <c r="E147" s="310"/>
      <c r="F147" s="322"/>
      <c r="G147" s="324"/>
      <c r="H147" s="314">
        <v>5</v>
      </c>
      <c r="I147" s="315"/>
    </row>
    <row r="148" spans="1:9" s="318" customFormat="1" ht="15" x14ac:dyDescent="0.2">
      <c r="A148" s="319">
        <v>14719</v>
      </c>
      <c r="B148" s="347"/>
      <c r="C148" s="310"/>
      <c r="D148" s="322"/>
      <c r="E148" s="310"/>
      <c r="F148" s="322"/>
      <c r="G148" s="324"/>
      <c r="H148" s="314">
        <v>5</v>
      </c>
      <c r="I148" s="315"/>
    </row>
    <row r="149" spans="1:9" s="318" customFormat="1" ht="15" x14ac:dyDescent="0.2">
      <c r="A149" s="319">
        <v>14819</v>
      </c>
      <c r="B149" s="347"/>
      <c r="C149" s="310"/>
      <c r="D149" s="322"/>
      <c r="E149" s="310"/>
      <c r="F149" s="322"/>
      <c r="G149" s="324"/>
      <c r="H149" s="314">
        <v>5</v>
      </c>
      <c r="I149" s="315"/>
    </row>
    <row r="150" spans="1:9" s="318" customFormat="1" ht="15" x14ac:dyDescent="0.2">
      <c r="A150" s="308">
        <v>14919</v>
      </c>
      <c r="B150" s="348"/>
      <c r="C150" s="310"/>
      <c r="D150" s="322"/>
      <c r="E150" s="310"/>
      <c r="F150" s="322"/>
      <c r="G150" s="324"/>
      <c r="H150" s="314">
        <v>5</v>
      </c>
      <c r="I150" s="315"/>
    </row>
    <row r="151" spans="1:9" s="318" customFormat="1" ht="15" x14ac:dyDescent="0.2">
      <c r="A151" s="319">
        <v>15019</v>
      </c>
      <c r="B151" s="348"/>
      <c r="C151" s="310"/>
      <c r="D151" s="322"/>
      <c r="E151" s="310"/>
      <c r="F151" s="322"/>
      <c r="G151" s="324"/>
      <c r="H151" s="314">
        <v>5</v>
      </c>
      <c r="I151" s="315"/>
    </row>
    <row r="152" spans="1:9" s="318" customFormat="1" ht="15" x14ac:dyDescent="0.2">
      <c r="A152" s="308">
        <v>15119</v>
      </c>
      <c r="B152" s="348"/>
      <c r="C152" s="310"/>
      <c r="D152" s="322"/>
      <c r="E152" s="310"/>
      <c r="F152" s="322"/>
      <c r="G152" s="324"/>
      <c r="H152" s="314">
        <v>5</v>
      </c>
      <c r="I152" s="315"/>
    </row>
    <row r="153" spans="1:9" s="318" customFormat="1" ht="15" x14ac:dyDescent="0.2">
      <c r="A153" s="319">
        <v>15219</v>
      </c>
      <c r="B153" s="348"/>
      <c r="C153" s="310"/>
      <c r="D153" s="322"/>
      <c r="E153" s="310"/>
      <c r="F153" s="322"/>
      <c r="G153" s="324"/>
      <c r="H153" s="314">
        <v>5</v>
      </c>
      <c r="I153" s="315"/>
    </row>
    <row r="154" spans="1:9" s="318" customFormat="1" ht="15" x14ac:dyDescent="0.2">
      <c r="A154" s="319">
        <v>15319</v>
      </c>
      <c r="B154" s="348"/>
      <c r="C154" s="310"/>
      <c r="D154" s="322"/>
      <c r="E154" s="310"/>
      <c r="F154" s="322"/>
      <c r="G154" s="324"/>
      <c r="H154" s="314">
        <v>5</v>
      </c>
      <c r="I154" s="315"/>
    </row>
    <row r="155" spans="1:9" s="318" customFormat="1" ht="15" x14ac:dyDescent="0.2">
      <c r="A155" s="308">
        <v>15419</v>
      </c>
      <c r="B155" s="348"/>
      <c r="C155" s="310"/>
      <c r="D155" s="349"/>
      <c r="E155" s="310"/>
      <c r="F155" s="322"/>
      <c r="G155" s="324"/>
      <c r="H155" s="314">
        <v>5</v>
      </c>
      <c r="I155" s="315"/>
    </row>
    <row r="156" spans="1:9" s="318" customFormat="1" ht="15" x14ac:dyDescent="0.2">
      <c r="A156" s="319">
        <v>15519</v>
      </c>
      <c r="B156" s="348"/>
      <c r="C156" s="310"/>
      <c r="D156" s="349"/>
      <c r="E156" s="310"/>
      <c r="F156" s="322"/>
      <c r="G156" s="324"/>
      <c r="H156" s="314">
        <v>5</v>
      </c>
      <c r="I156" s="315"/>
    </row>
    <row r="157" spans="1:9" s="318" customFormat="1" ht="15" x14ac:dyDescent="0.2">
      <c r="A157" s="308">
        <v>15619</v>
      </c>
      <c r="B157" s="348"/>
      <c r="C157" s="310"/>
      <c r="D157" s="322"/>
      <c r="E157" s="310"/>
      <c r="F157" s="322"/>
      <c r="G157" s="324"/>
      <c r="H157" s="314">
        <v>5</v>
      </c>
      <c r="I157" s="315"/>
    </row>
    <row r="158" spans="1:9" s="318" customFormat="1" ht="15" x14ac:dyDescent="0.2">
      <c r="A158" s="319">
        <v>15719</v>
      </c>
      <c r="B158" s="348"/>
      <c r="C158" s="310"/>
      <c r="D158" s="322"/>
      <c r="E158" s="310"/>
      <c r="F158" s="322"/>
      <c r="G158" s="324"/>
      <c r="H158" s="314">
        <v>5</v>
      </c>
      <c r="I158" s="315"/>
    </row>
    <row r="159" spans="1:9" s="318" customFormat="1" ht="15" x14ac:dyDescent="0.2">
      <c r="A159" s="319">
        <v>15819</v>
      </c>
      <c r="B159" s="348"/>
      <c r="C159" s="310"/>
      <c r="D159" s="322"/>
      <c r="E159" s="310"/>
      <c r="F159" s="322"/>
      <c r="G159" s="324"/>
      <c r="H159" s="314">
        <v>5</v>
      </c>
      <c r="I159" s="315"/>
    </row>
    <row r="160" spans="1:9" s="318" customFormat="1" ht="15" x14ac:dyDescent="0.2">
      <c r="A160" s="308">
        <v>15919</v>
      </c>
      <c r="B160" s="348"/>
      <c r="C160" s="310"/>
      <c r="D160" s="349"/>
      <c r="E160" s="310"/>
      <c r="F160" s="322"/>
      <c r="G160" s="324"/>
      <c r="H160" s="314">
        <v>5</v>
      </c>
      <c r="I160" s="315"/>
    </row>
    <row r="161" spans="1:9" s="318" customFormat="1" ht="15" x14ac:dyDescent="0.2">
      <c r="A161" s="319">
        <v>16019</v>
      </c>
      <c r="B161" s="348"/>
      <c r="C161" s="310"/>
      <c r="D161" s="349"/>
      <c r="E161" s="310"/>
      <c r="F161" s="322"/>
      <c r="G161" s="324"/>
      <c r="H161" s="314">
        <v>5</v>
      </c>
      <c r="I161" s="315"/>
    </row>
    <row r="162" spans="1:9" s="318" customFormat="1" ht="15" x14ac:dyDescent="0.2">
      <c r="A162" s="308">
        <v>16119</v>
      </c>
      <c r="B162" s="348"/>
      <c r="C162" s="310"/>
      <c r="D162" s="322"/>
      <c r="E162" s="310"/>
      <c r="F162" s="322"/>
      <c r="G162" s="324"/>
      <c r="H162" s="314">
        <v>5</v>
      </c>
      <c r="I162" s="315"/>
    </row>
    <row r="163" spans="1:9" s="318" customFormat="1" ht="15" x14ac:dyDescent="0.2">
      <c r="A163" s="319">
        <v>16219</v>
      </c>
      <c r="B163" s="348"/>
      <c r="C163" s="310"/>
      <c r="D163" s="322"/>
      <c r="E163" s="310"/>
      <c r="F163" s="322"/>
      <c r="G163" s="324"/>
      <c r="H163" s="314">
        <v>5</v>
      </c>
      <c r="I163" s="315"/>
    </row>
    <row r="164" spans="1:9" s="318" customFormat="1" ht="15" x14ac:dyDescent="0.2">
      <c r="A164" s="319">
        <v>16319</v>
      </c>
      <c r="B164" s="348"/>
      <c r="C164" s="310"/>
      <c r="D164" s="322"/>
      <c r="E164" s="310"/>
      <c r="F164" s="322"/>
      <c r="G164" s="324"/>
      <c r="H164" s="314">
        <v>5</v>
      </c>
      <c r="I164" s="315"/>
    </row>
    <row r="165" spans="1:9" s="318" customFormat="1" ht="15" x14ac:dyDescent="0.2">
      <c r="A165" s="308">
        <v>16419</v>
      </c>
      <c r="B165" s="348"/>
      <c r="C165" s="310"/>
      <c r="D165" s="322"/>
      <c r="E165" s="310"/>
      <c r="F165" s="322"/>
      <c r="G165" s="324"/>
      <c r="H165" s="314">
        <v>5</v>
      </c>
      <c r="I165" s="315"/>
    </row>
    <row r="166" spans="1:9" s="318" customFormat="1" ht="15" x14ac:dyDescent="0.2">
      <c r="A166" s="319">
        <v>16519</v>
      </c>
      <c r="B166" s="350"/>
      <c r="C166" s="310"/>
      <c r="D166" s="322"/>
      <c r="E166" s="310"/>
      <c r="F166" s="322"/>
      <c r="G166" s="324"/>
      <c r="H166" s="314">
        <v>5</v>
      </c>
      <c r="I166" s="315"/>
    </row>
    <row r="167" spans="1:9" s="318" customFormat="1" ht="15" x14ac:dyDescent="0.2">
      <c r="A167" s="308">
        <v>16619</v>
      </c>
      <c r="B167" s="350"/>
      <c r="C167" s="310"/>
      <c r="D167" s="322"/>
      <c r="E167" s="310"/>
      <c r="F167" s="322"/>
      <c r="G167" s="324"/>
      <c r="H167" s="314">
        <v>5</v>
      </c>
      <c r="I167" s="315"/>
    </row>
    <row r="168" spans="1:9" s="318" customFormat="1" ht="15.75" customHeight="1" x14ac:dyDescent="0.2">
      <c r="A168" s="319">
        <v>16719</v>
      </c>
      <c r="B168" s="348"/>
      <c r="C168" s="310"/>
      <c r="D168" s="322"/>
      <c r="E168" s="310"/>
      <c r="F168" s="322"/>
      <c r="G168" s="324"/>
      <c r="H168" s="314">
        <v>5</v>
      </c>
      <c r="I168" s="315"/>
    </row>
    <row r="169" spans="1:9" s="318" customFormat="1" ht="15" x14ac:dyDescent="0.2">
      <c r="A169" s="319">
        <v>16819</v>
      </c>
      <c r="B169" s="350"/>
      <c r="C169" s="310"/>
      <c r="D169" s="322"/>
      <c r="E169" s="310"/>
      <c r="F169" s="322"/>
      <c r="G169" s="324"/>
      <c r="H169" s="314">
        <v>5</v>
      </c>
      <c r="I169" s="315"/>
    </row>
    <row r="170" spans="1:9" s="318" customFormat="1" ht="15" x14ac:dyDescent="0.2">
      <c r="A170" s="308">
        <v>16919</v>
      </c>
      <c r="B170" s="350"/>
      <c r="C170" s="310"/>
      <c r="D170" s="322"/>
      <c r="E170" s="310"/>
      <c r="F170" s="322"/>
      <c r="G170" s="324"/>
      <c r="H170" s="314">
        <v>5</v>
      </c>
      <c r="I170" s="315"/>
    </row>
    <row r="171" spans="1:9" s="318" customFormat="1" ht="15" x14ac:dyDescent="0.2">
      <c r="A171" s="319">
        <v>17019</v>
      </c>
      <c r="B171" s="348"/>
      <c r="C171" s="310"/>
      <c r="D171" s="322"/>
      <c r="E171" s="310"/>
      <c r="F171" s="322"/>
      <c r="G171" s="324"/>
      <c r="H171" s="314">
        <v>5</v>
      </c>
      <c r="I171" s="315"/>
    </row>
    <row r="172" spans="1:9" s="318" customFormat="1" ht="15" x14ac:dyDescent="0.2">
      <c r="A172" s="308">
        <v>17119</v>
      </c>
      <c r="B172" s="348"/>
      <c r="C172" s="310"/>
      <c r="D172" s="322"/>
      <c r="E172" s="310"/>
      <c r="F172" s="322"/>
      <c r="G172" s="324"/>
      <c r="H172" s="314">
        <v>5</v>
      </c>
      <c r="I172" s="315"/>
    </row>
    <row r="173" spans="1:9" s="318" customFormat="1" ht="15" x14ac:dyDescent="0.2">
      <c r="A173" s="319">
        <v>17219</v>
      </c>
      <c r="B173" s="348"/>
      <c r="C173" s="310"/>
      <c r="D173" s="322"/>
      <c r="E173" s="310"/>
      <c r="F173" s="322"/>
      <c r="G173" s="324"/>
      <c r="H173" s="314">
        <v>5</v>
      </c>
      <c r="I173" s="315"/>
    </row>
    <row r="174" spans="1:9" s="318" customFormat="1" ht="15" x14ac:dyDescent="0.2">
      <c r="A174" s="319">
        <v>17319</v>
      </c>
      <c r="B174" s="348"/>
      <c r="C174" s="310"/>
      <c r="D174" s="322"/>
      <c r="E174" s="310"/>
      <c r="F174" s="322"/>
      <c r="G174" s="324"/>
      <c r="H174" s="314">
        <v>5</v>
      </c>
      <c r="I174" s="315"/>
    </row>
    <row r="175" spans="1:9" s="318" customFormat="1" ht="15" x14ac:dyDescent="0.2">
      <c r="A175" s="308">
        <v>17419</v>
      </c>
      <c r="B175" s="348"/>
      <c r="C175" s="351"/>
      <c r="D175" s="322"/>
      <c r="E175" s="310"/>
      <c r="F175" s="322"/>
      <c r="G175" s="324"/>
      <c r="H175" s="314">
        <v>5</v>
      </c>
      <c r="I175" s="315"/>
    </row>
    <row r="176" spans="1:9" s="318" customFormat="1" ht="15" x14ac:dyDescent="0.2">
      <c r="A176" s="319">
        <v>17519</v>
      </c>
      <c r="B176" s="348"/>
      <c r="C176" s="351"/>
      <c r="D176" s="322"/>
      <c r="E176" s="310"/>
      <c r="F176" s="322"/>
      <c r="G176" s="324"/>
      <c r="H176" s="314">
        <v>5</v>
      </c>
      <c r="I176" s="315"/>
    </row>
    <row r="177" spans="1:9" s="318" customFormat="1" ht="15" x14ac:dyDescent="0.2">
      <c r="A177" s="308">
        <v>17619</v>
      </c>
      <c r="B177" s="348"/>
      <c r="C177" s="310"/>
      <c r="D177" s="322"/>
      <c r="E177" s="310"/>
      <c r="F177" s="322"/>
      <c r="G177" s="324"/>
      <c r="H177" s="314">
        <v>6</v>
      </c>
      <c r="I177" s="315"/>
    </row>
    <row r="178" spans="1:9" s="318" customFormat="1" ht="15" x14ac:dyDescent="0.2">
      <c r="A178" s="319">
        <v>17719</v>
      </c>
      <c r="B178" s="350"/>
      <c r="C178" s="310"/>
      <c r="D178" s="322"/>
      <c r="E178" s="310"/>
      <c r="F178" s="322"/>
      <c r="G178" s="324"/>
      <c r="H178" s="314">
        <v>6</v>
      </c>
      <c r="I178" s="315"/>
    </row>
    <row r="179" spans="1:9" s="318" customFormat="1" ht="15" x14ac:dyDescent="0.2">
      <c r="A179" s="319">
        <v>17819</v>
      </c>
      <c r="B179" s="350"/>
      <c r="C179" s="310"/>
      <c r="D179" s="322"/>
      <c r="E179" s="310"/>
      <c r="F179" s="322"/>
      <c r="G179" s="324"/>
      <c r="H179" s="314">
        <v>6</v>
      </c>
      <c r="I179" s="315"/>
    </row>
    <row r="180" spans="1:9" s="318" customFormat="1" ht="15" x14ac:dyDescent="0.2">
      <c r="A180" s="308">
        <v>17919</v>
      </c>
      <c r="B180" s="350"/>
      <c r="C180" s="351"/>
      <c r="D180" s="322"/>
      <c r="E180" s="310"/>
      <c r="F180" s="322"/>
      <c r="G180" s="324"/>
      <c r="H180" s="314">
        <v>6</v>
      </c>
      <c r="I180" s="315"/>
    </row>
    <row r="181" spans="1:9" s="318" customFormat="1" ht="15.75" x14ac:dyDescent="0.2">
      <c r="A181" s="319">
        <v>18019</v>
      </c>
      <c r="B181" s="348"/>
      <c r="C181" s="352"/>
      <c r="D181" s="322"/>
      <c r="E181" s="310"/>
      <c r="F181" s="322"/>
      <c r="G181" s="324"/>
      <c r="H181" s="314">
        <v>6</v>
      </c>
      <c r="I181" s="315"/>
    </row>
    <row r="182" spans="1:9" s="318" customFormat="1" ht="15" x14ac:dyDescent="0.2">
      <c r="A182" s="308">
        <v>18119</v>
      </c>
      <c r="B182" s="348"/>
      <c r="C182" s="310"/>
      <c r="D182" s="322"/>
      <c r="E182" s="310"/>
      <c r="F182" s="322"/>
      <c r="G182" s="324"/>
      <c r="H182" s="314">
        <v>6</v>
      </c>
      <c r="I182" s="315"/>
    </row>
    <row r="183" spans="1:9" s="318" customFormat="1" ht="15" x14ac:dyDescent="0.2">
      <c r="A183" s="319">
        <v>18219</v>
      </c>
      <c r="B183" s="347"/>
      <c r="C183" s="310"/>
      <c r="D183" s="322"/>
      <c r="E183" s="310"/>
      <c r="F183" s="322"/>
      <c r="G183" s="324"/>
      <c r="H183" s="314">
        <v>6</v>
      </c>
      <c r="I183" s="315"/>
    </row>
    <row r="184" spans="1:9" s="318" customFormat="1" ht="14.25" customHeight="1" x14ac:dyDescent="0.2">
      <c r="A184" s="319">
        <v>18319</v>
      </c>
      <c r="B184" s="348"/>
      <c r="C184" s="310"/>
      <c r="D184" s="322"/>
      <c r="E184" s="310"/>
      <c r="F184" s="322"/>
      <c r="G184" s="324"/>
      <c r="H184" s="314">
        <v>6</v>
      </c>
      <c r="I184" s="315"/>
    </row>
    <row r="185" spans="1:9" s="318" customFormat="1" ht="15" x14ac:dyDescent="0.2">
      <c r="A185" s="308">
        <v>18419</v>
      </c>
      <c r="B185" s="347"/>
      <c r="C185" s="310"/>
      <c r="D185" s="322"/>
      <c r="E185" s="310"/>
      <c r="F185" s="322"/>
      <c r="G185" s="324"/>
      <c r="H185" s="314">
        <v>6</v>
      </c>
      <c r="I185" s="315"/>
    </row>
    <row r="186" spans="1:9" s="318" customFormat="1" ht="15" x14ac:dyDescent="0.2">
      <c r="A186" s="319">
        <v>18519</v>
      </c>
      <c r="B186" s="347"/>
      <c r="C186" s="310"/>
      <c r="D186" s="322"/>
      <c r="E186" s="310"/>
      <c r="F186" s="322"/>
      <c r="G186" s="324"/>
      <c r="H186" s="314">
        <v>6</v>
      </c>
      <c r="I186" s="315"/>
    </row>
    <row r="187" spans="1:9" s="318" customFormat="1" ht="15" x14ac:dyDescent="0.2">
      <c r="A187" s="308">
        <v>18619</v>
      </c>
      <c r="B187" s="347"/>
      <c r="C187" s="310"/>
      <c r="D187" s="322"/>
      <c r="E187" s="310"/>
      <c r="F187" s="322"/>
      <c r="G187" s="324"/>
      <c r="H187" s="314">
        <v>6</v>
      </c>
      <c r="I187" s="315"/>
    </row>
    <row r="188" spans="1:9" s="318" customFormat="1" ht="15" x14ac:dyDescent="0.2">
      <c r="A188" s="319">
        <v>18719</v>
      </c>
      <c r="B188" s="348"/>
      <c r="C188" s="310"/>
      <c r="D188" s="322"/>
      <c r="E188" s="310"/>
      <c r="F188" s="322"/>
      <c r="G188" s="324"/>
      <c r="H188" s="314">
        <v>6</v>
      </c>
      <c r="I188" s="315"/>
    </row>
    <row r="189" spans="1:9" s="318" customFormat="1" ht="15" x14ac:dyDescent="0.2">
      <c r="A189" s="319">
        <v>18819</v>
      </c>
      <c r="B189" s="348"/>
      <c r="C189" s="310"/>
      <c r="D189" s="322"/>
      <c r="E189" s="310"/>
      <c r="F189" s="322"/>
      <c r="G189" s="324"/>
      <c r="H189" s="314">
        <v>6</v>
      </c>
      <c r="I189" s="315"/>
    </row>
    <row r="190" spans="1:9" s="318" customFormat="1" ht="15" x14ac:dyDescent="0.2">
      <c r="A190" s="308">
        <v>18919</v>
      </c>
      <c r="B190" s="348"/>
      <c r="C190" s="310"/>
      <c r="D190" s="322"/>
      <c r="E190" s="310"/>
      <c r="F190" s="322"/>
      <c r="G190" s="324"/>
      <c r="H190" s="314">
        <v>6</v>
      </c>
      <c r="I190" s="315"/>
    </row>
    <row r="191" spans="1:9" s="318" customFormat="1" ht="15" x14ac:dyDescent="0.2">
      <c r="A191" s="319">
        <v>19019</v>
      </c>
      <c r="B191" s="348"/>
      <c r="C191" s="310"/>
      <c r="D191" s="322"/>
      <c r="E191" s="310"/>
      <c r="F191" s="322"/>
      <c r="G191" s="324"/>
      <c r="H191" s="314">
        <v>6</v>
      </c>
      <c r="I191" s="315"/>
    </row>
    <row r="192" spans="1:9" s="318" customFormat="1" ht="15" x14ac:dyDescent="0.2">
      <c r="A192" s="308">
        <v>19119</v>
      </c>
      <c r="B192" s="348"/>
      <c r="C192" s="310"/>
      <c r="D192" s="322"/>
      <c r="E192" s="310"/>
      <c r="F192" s="322"/>
      <c r="G192" s="324"/>
      <c r="H192" s="314">
        <v>6</v>
      </c>
      <c r="I192" s="315"/>
    </row>
    <row r="193" spans="1:9" s="318" customFormat="1" ht="15" x14ac:dyDescent="0.2">
      <c r="A193" s="319">
        <v>19219</v>
      </c>
      <c r="B193" s="347"/>
      <c r="C193" s="310"/>
      <c r="D193" s="322"/>
      <c r="E193" s="310"/>
      <c r="F193" s="322"/>
      <c r="G193" s="324"/>
      <c r="H193" s="314">
        <v>6</v>
      </c>
      <c r="I193" s="315"/>
    </row>
    <row r="194" spans="1:9" s="318" customFormat="1" ht="15" x14ac:dyDescent="0.2">
      <c r="A194" s="319">
        <v>19319</v>
      </c>
      <c r="B194" s="348"/>
      <c r="C194" s="310"/>
      <c r="D194" s="346"/>
      <c r="E194" s="310"/>
      <c r="F194" s="322"/>
      <c r="G194" s="324"/>
      <c r="H194" s="314">
        <v>6</v>
      </c>
      <c r="I194" s="315"/>
    </row>
    <row r="195" spans="1:9" s="318" customFormat="1" ht="15" x14ac:dyDescent="0.2">
      <c r="A195" s="308">
        <v>19419</v>
      </c>
      <c r="B195" s="348"/>
      <c r="C195" s="351"/>
      <c r="D195" s="322"/>
      <c r="E195" s="310"/>
      <c r="F195" s="322"/>
      <c r="G195" s="324"/>
      <c r="H195" s="314">
        <v>6</v>
      </c>
      <c r="I195" s="315"/>
    </row>
    <row r="196" spans="1:9" s="318" customFormat="1" ht="15" x14ac:dyDescent="0.2">
      <c r="A196" s="319">
        <v>19519</v>
      </c>
      <c r="B196" s="348"/>
      <c r="C196" s="351"/>
      <c r="D196" s="322"/>
      <c r="E196" s="310"/>
      <c r="F196" s="322"/>
      <c r="G196" s="324"/>
      <c r="H196" s="314">
        <v>6</v>
      </c>
      <c r="I196" s="315"/>
    </row>
    <row r="197" spans="1:9" s="318" customFormat="1" ht="15" x14ac:dyDescent="0.2">
      <c r="A197" s="308">
        <v>19619</v>
      </c>
      <c r="B197" s="348"/>
      <c r="C197" s="310"/>
      <c r="D197" s="322"/>
      <c r="E197" s="310"/>
      <c r="F197" s="322"/>
      <c r="G197" s="324"/>
      <c r="H197" s="314">
        <v>6</v>
      </c>
      <c r="I197" s="315"/>
    </row>
    <row r="198" spans="1:9" s="318" customFormat="1" ht="15" x14ac:dyDescent="0.2">
      <c r="A198" s="319">
        <v>19719</v>
      </c>
      <c r="B198" s="348"/>
      <c r="C198" s="351"/>
      <c r="D198" s="322"/>
      <c r="E198" s="310"/>
      <c r="F198" s="322"/>
      <c r="G198" s="324"/>
      <c r="H198" s="314">
        <v>6</v>
      </c>
      <c r="I198" s="315"/>
    </row>
    <row r="199" spans="1:9" s="318" customFormat="1" ht="15" x14ac:dyDescent="0.2">
      <c r="A199" s="319">
        <v>19819</v>
      </c>
      <c r="B199" s="348"/>
      <c r="C199" s="310"/>
      <c r="D199" s="322"/>
      <c r="E199" s="310"/>
      <c r="F199" s="322"/>
      <c r="G199" s="324"/>
      <c r="H199" s="314">
        <v>6</v>
      </c>
      <c r="I199" s="315"/>
    </row>
    <row r="200" spans="1:9" s="318" customFormat="1" ht="15" x14ac:dyDescent="0.2">
      <c r="A200" s="308">
        <v>19919</v>
      </c>
      <c r="B200" s="348"/>
      <c r="C200" s="310"/>
      <c r="D200" s="322"/>
      <c r="E200" s="310"/>
      <c r="F200" s="322"/>
      <c r="G200" s="324"/>
      <c r="H200" s="314">
        <v>6</v>
      </c>
      <c r="I200" s="315"/>
    </row>
    <row r="201" spans="1:9" s="318" customFormat="1" ht="15" x14ac:dyDescent="0.2">
      <c r="A201" s="319">
        <v>20019</v>
      </c>
      <c r="B201" s="348"/>
      <c r="C201" s="310"/>
      <c r="D201" s="322"/>
      <c r="E201" s="310"/>
      <c r="F201" s="322"/>
      <c r="G201" s="324"/>
      <c r="H201" s="314">
        <v>6</v>
      </c>
      <c r="I201" s="315"/>
    </row>
    <row r="202" spans="1:9" s="318" customFormat="1" ht="15" x14ac:dyDescent="0.2">
      <c r="A202" s="308">
        <v>20119</v>
      </c>
      <c r="B202" s="348"/>
      <c r="C202" s="310"/>
      <c r="D202" s="322"/>
      <c r="E202" s="310"/>
      <c r="F202" s="322"/>
      <c r="G202" s="324"/>
      <c r="H202" s="314">
        <v>6</v>
      </c>
      <c r="I202" s="315"/>
    </row>
    <row r="203" spans="1:9" s="318" customFormat="1" ht="15" x14ac:dyDescent="0.2">
      <c r="A203" s="319">
        <v>20219</v>
      </c>
      <c r="B203" s="348"/>
      <c r="C203" s="353"/>
      <c r="D203" s="322"/>
      <c r="E203" s="310"/>
      <c r="F203" s="322"/>
      <c r="G203" s="324"/>
      <c r="H203" s="314">
        <v>6</v>
      </c>
      <c r="I203" s="315"/>
    </row>
    <row r="204" spans="1:9" s="318" customFormat="1" ht="15" x14ac:dyDescent="0.2">
      <c r="A204" s="319">
        <v>20319</v>
      </c>
      <c r="B204" s="348"/>
      <c r="C204" s="310"/>
      <c r="D204" s="322"/>
      <c r="E204" s="310"/>
      <c r="F204" s="322"/>
      <c r="G204" s="324"/>
      <c r="H204" s="314">
        <v>6</v>
      </c>
      <c r="I204" s="315"/>
    </row>
    <row r="205" spans="1:9" s="318" customFormat="1" ht="15" x14ac:dyDescent="0.2">
      <c r="A205" s="308">
        <v>20419</v>
      </c>
      <c r="B205" s="348"/>
      <c r="C205" s="310"/>
      <c r="D205" s="322"/>
      <c r="E205" s="310"/>
      <c r="F205" s="322"/>
      <c r="G205" s="324"/>
      <c r="H205" s="314">
        <v>6</v>
      </c>
      <c r="I205" s="315"/>
    </row>
    <row r="206" spans="1:9" s="318" customFormat="1" ht="15" x14ac:dyDescent="0.2">
      <c r="A206" s="319">
        <v>20519</v>
      </c>
      <c r="B206" s="348"/>
      <c r="C206" s="310"/>
      <c r="D206" s="346"/>
      <c r="E206" s="310"/>
      <c r="F206" s="322"/>
      <c r="G206" s="324"/>
      <c r="H206" s="314">
        <v>6</v>
      </c>
      <c r="I206" s="315"/>
    </row>
    <row r="207" spans="1:9" s="318" customFormat="1" ht="15" x14ac:dyDescent="0.2">
      <c r="A207" s="308">
        <v>20619</v>
      </c>
      <c r="B207" s="348"/>
      <c r="C207" s="310"/>
      <c r="D207" s="322"/>
      <c r="E207" s="310"/>
      <c r="F207" s="322"/>
      <c r="G207" s="324"/>
      <c r="H207" s="314">
        <v>6</v>
      </c>
      <c r="I207" s="315"/>
    </row>
    <row r="208" spans="1:9" s="318" customFormat="1" ht="15" x14ac:dyDescent="0.2">
      <c r="A208" s="319">
        <v>20719</v>
      </c>
      <c r="B208" s="348"/>
      <c r="C208" s="310"/>
      <c r="D208" s="322"/>
      <c r="E208" s="354"/>
      <c r="F208" s="322"/>
      <c r="G208" s="324"/>
      <c r="H208" s="314">
        <v>6</v>
      </c>
      <c r="I208" s="315"/>
    </row>
    <row r="209" spans="1:9" s="318" customFormat="1" ht="15" x14ac:dyDescent="0.2">
      <c r="A209" s="319">
        <v>20819</v>
      </c>
      <c r="B209" s="347"/>
      <c r="C209" s="310"/>
      <c r="D209" s="322"/>
      <c r="E209" s="310"/>
      <c r="F209" s="322"/>
      <c r="G209" s="324"/>
      <c r="H209" s="314">
        <v>6</v>
      </c>
      <c r="I209" s="315"/>
    </row>
    <row r="210" spans="1:9" s="318" customFormat="1" ht="15" x14ac:dyDescent="0.2">
      <c r="A210" s="308">
        <v>20919</v>
      </c>
      <c r="B210" s="348"/>
      <c r="C210" s="310"/>
      <c r="D210" s="322"/>
      <c r="E210" s="310"/>
      <c r="F210" s="322"/>
      <c r="G210" s="324"/>
      <c r="H210" s="314">
        <v>7</v>
      </c>
      <c r="I210" s="315"/>
    </row>
    <row r="211" spans="1:9" s="318" customFormat="1" ht="15" x14ac:dyDescent="0.2">
      <c r="A211" s="319">
        <v>21019</v>
      </c>
      <c r="B211" s="348"/>
      <c r="C211" s="310"/>
      <c r="D211" s="322"/>
      <c r="E211" s="310"/>
      <c r="F211" s="322"/>
      <c r="G211" s="324"/>
      <c r="H211" s="314">
        <v>7</v>
      </c>
      <c r="I211" s="315"/>
    </row>
    <row r="212" spans="1:9" s="318" customFormat="1" ht="15" x14ac:dyDescent="0.2">
      <c r="A212" s="308">
        <v>21119</v>
      </c>
      <c r="B212" s="348"/>
      <c r="C212" s="310"/>
      <c r="D212" s="322"/>
      <c r="E212" s="310"/>
      <c r="F212" s="322"/>
      <c r="G212" s="324"/>
      <c r="H212" s="314">
        <v>7</v>
      </c>
      <c r="I212" s="315"/>
    </row>
    <row r="213" spans="1:9" s="318" customFormat="1" ht="15" x14ac:dyDescent="0.2">
      <c r="A213" s="319">
        <v>21219</v>
      </c>
      <c r="B213" s="348"/>
      <c r="C213" s="310"/>
      <c r="D213" s="322"/>
      <c r="E213" s="310"/>
      <c r="F213" s="322"/>
      <c r="G213" s="324"/>
      <c r="H213" s="314">
        <v>7</v>
      </c>
      <c r="I213" s="315"/>
    </row>
    <row r="214" spans="1:9" s="318" customFormat="1" ht="15" x14ac:dyDescent="0.2">
      <c r="A214" s="319">
        <v>21319</v>
      </c>
      <c r="B214" s="348"/>
      <c r="C214" s="310"/>
      <c r="D214" s="322"/>
      <c r="E214" s="310"/>
      <c r="F214" s="322"/>
      <c r="G214" s="324"/>
      <c r="H214" s="314">
        <v>7</v>
      </c>
      <c r="I214" s="315"/>
    </row>
    <row r="215" spans="1:9" s="318" customFormat="1" ht="15" x14ac:dyDescent="0.2">
      <c r="A215" s="308">
        <v>21419</v>
      </c>
      <c r="B215" s="348"/>
      <c r="C215" s="310"/>
      <c r="D215" s="322"/>
      <c r="E215" s="310"/>
      <c r="F215" s="322"/>
      <c r="G215" s="324"/>
      <c r="H215" s="314">
        <v>7</v>
      </c>
      <c r="I215" s="315"/>
    </row>
    <row r="216" spans="1:9" s="318" customFormat="1" ht="15" x14ac:dyDescent="0.2">
      <c r="A216" s="319">
        <v>21519</v>
      </c>
      <c r="B216" s="348"/>
      <c r="C216" s="310"/>
      <c r="D216" s="322"/>
      <c r="E216" s="310"/>
      <c r="F216" s="322"/>
      <c r="G216" s="324"/>
      <c r="H216" s="314">
        <v>7</v>
      </c>
      <c r="I216" s="315"/>
    </row>
    <row r="217" spans="1:9" s="318" customFormat="1" ht="15" x14ac:dyDescent="0.2">
      <c r="A217" s="308">
        <v>21619</v>
      </c>
      <c r="B217" s="348"/>
      <c r="C217" s="310"/>
      <c r="D217" s="322"/>
      <c r="E217" s="310"/>
      <c r="F217" s="322"/>
      <c r="G217" s="324"/>
      <c r="H217" s="314">
        <v>7</v>
      </c>
      <c r="I217" s="315"/>
    </row>
    <row r="218" spans="1:9" s="318" customFormat="1" ht="15" x14ac:dyDescent="0.2">
      <c r="A218" s="319">
        <v>21719</v>
      </c>
      <c r="B218" s="348"/>
      <c r="C218" s="310"/>
      <c r="D218" s="322"/>
      <c r="E218" s="310"/>
      <c r="F218" s="322"/>
      <c r="G218" s="324"/>
      <c r="H218" s="314">
        <v>7</v>
      </c>
      <c r="I218" s="315"/>
    </row>
    <row r="219" spans="1:9" s="318" customFormat="1" ht="15" x14ac:dyDescent="0.2">
      <c r="A219" s="319">
        <v>21819</v>
      </c>
      <c r="B219" s="348"/>
      <c r="C219" s="310"/>
      <c r="D219" s="322"/>
      <c r="E219" s="310"/>
      <c r="F219" s="322"/>
      <c r="G219" s="324"/>
      <c r="H219" s="314">
        <v>7</v>
      </c>
      <c r="I219" s="315"/>
    </row>
    <row r="220" spans="1:9" s="318" customFormat="1" ht="15" x14ac:dyDescent="0.2">
      <c r="A220" s="308">
        <v>21919</v>
      </c>
      <c r="B220" s="348"/>
      <c r="C220" s="310"/>
      <c r="D220" s="346"/>
      <c r="E220" s="310"/>
      <c r="F220" s="322"/>
      <c r="G220" s="324"/>
      <c r="H220" s="314">
        <v>7</v>
      </c>
      <c r="I220" s="315"/>
    </row>
    <row r="221" spans="1:9" s="318" customFormat="1" ht="15" x14ac:dyDescent="0.2">
      <c r="A221" s="319">
        <v>22019</v>
      </c>
      <c r="B221" s="348"/>
      <c r="C221" s="310"/>
      <c r="D221" s="346"/>
      <c r="E221" s="310"/>
      <c r="F221" s="322"/>
      <c r="G221" s="324"/>
      <c r="H221" s="314">
        <v>7</v>
      </c>
      <c r="I221" s="315"/>
    </row>
    <row r="222" spans="1:9" s="318" customFormat="1" ht="15" x14ac:dyDescent="0.2">
      <c r="A222" s="308">
        <v>22119</v>
      </c>
      <c r="B222" s="348"/>
      <c r="C222" s="310"/>
      <c r="D222" s="322"/>
      <c r="E222" s="310"/>
      <c r="F222" s="322"/>
      <c r="G222" s="324"/>
      <c r="H222" s="314">
        <v>7</v>
      </c>
      <c r="I222" s="315"/>
    </row>
    <row r="223" spans="1:9" s="318" customFormat="1" ht="15" x14ac:dyDescent="0.2">
      <c r="A223" s="319">
        <v>22219</v>
      </c>
      <c r="B223" s="348"/>
      <c r="C223" s="310"/>
      <c r="D223" s="322"/>
      <c r="E223" s="310"/>
      <c r="F223" s="322"/>
      <c r="G223" s="324"/>
      <c r="H223" s="314">
        <v>7</v>
      </c>
      <c r="I223" s="315"/>
    </row>
    <row r="224" spans="1:9" s="318" customFormat="1" ht="15" x14ac:dyDescent="0.2">
      <c r="A224" s="319">
        <v>22319</v>
      </c>
      <c r="B224" s="350"/>
      <c r="C224" s="310"/>
      <c r="D224" s="346"/>
      <c r="E224" s="310"/>
      <c r="F224" s="322"/>
      <c r="G224" s="324"/>
      <c r="H224" s="314">
        <v>7</v>
      </c>
      <c r="I224" s="315"/>
    </row>
    <row r="225" spans="1:9" s="318" customFormat="1" ht="15" x14ac:dyDescent="0.2">
      <c r="A225" s="308">
        <v>22419</v>
      </c>
      <c r="B225" s="348"/>
      <c r="C225" s="310"/>
      <c r="D225" s="322"/>
      <c r="E225" s="310"/>
      <c r="F225" s="322"/>
      <c r="G225" s="324"/>
      <c r="H225" s="314">
        <v>7</v>
      </c>
      <c r="I225" s="315"/>
    </row>
    <row r="226" spans="1:9" s="318" customFormat="1" ht="15" x14ac:dyDescent="0.2">
      <c r="A226" s="319">
        <v>22519</v>
      </c>
      <c r="B226" s="348"/>
      <c r="C226" s="310"/>
      <c r="D226" s="322"/>
      <c r="E226" s="310"/>
      <c r="F226" s="322"/>
      <c r="G226" s="324"/>
      <c r="H226" s="314">
        <v>7</v>
      </c>
      <c r="I226" s="315"/>
    </row>
    <row r="227" spans="1:9" s="318" customFormat="1" ht="15" x14ac:dyDescent="0.2">
      <c r="A227" s="308">
        <v>22619</v>
      </c>
      <c r="B227" s="348"/>
      <c r="C227" s="310"/>
      <c r="D227" s="322"/>
      <c r="E227" s="310"/>
      <c r="F227" s="322"/>
      <c r="G227" s="324"/>
      <c r="H227" s="314">
        <v>7</v>
      </c>
      <c r="I227" s="315"/>
    </row>
    <row r="228" spans="1:9" s="318" customFormat="1" ht="15" x14ac:dyDescent="0.2">
      <c r="A228" s="319">
        <v>22719</v>
      </c>
      <c r="B228" s="348"/>
      <c r="C228" s="310"/>
      <c r="D228" s="346"/>
      <c r="E228" s="310"/>
      <c r="F228" s="322"/>
      <c r="G228" s="324"/>
      <c r="H228" s="314">
        <v>7</v>
      </c>
      <c r="I228" s="315"/>
    </row>
    <row r="229" spans="1:9" s="318" customFormat="1" ht="15" x14ac:dyDescent="0.2">
      <c r="A229" s="319">
        <v>22819</v>
      </c>
      <c r="B229" s="348"/>
      <c r="C229" s="310"/>
      <c r="D229" s="322"/>
      <c r="E229" s="310"/>
      <c r="F229" s="322"/>
      <c r="G229" s="324"/>
      <c r="H229" s="314">
        <v>7</v>
      </c>
      <c r="I229" s="315"/>
    </row>
    <row r="230" spans="1:9" s="318" customFormat="1" ht="15" x14ac:dyDescent="0.2">
      <c r="A230" s="308">
        <v>22919</v>
      </c>
      <c r="B230" s="348"/>
      <c r="C230" s="310"/>
      <c r="D230" s="322"/>
      <c r="E230" s="354"/>
      <c r="F230" s="322"/>
      <c r="G230" s="324"/>
      <c r="H230" s="314">
        <v>7</v>
      </c>
      <c r="I230" s="315"/>
    </row>
    <row r="231" spans="1:9" s="318" customFormat="1" ht="15" x14ac:dyDescent="0.2">
      <c r="A231" s="319">
        <v>23019</v>
      </c>
      <c r="B231" s="348"/>
      <c r="C231" s="310"/>
      <c r="D231" s="322"/>
      <c r="E231" s="310"/>
      <c r="F231" s="322"/>
      <c r="G231" s="324"/>
      <c r="H231" s="314">
        <v>7</v>
      </c>
      <c r="I231" s="315"/>
    </row>
    <row r="232" spans="1:9" s="318" customFormat="1" ht="15" x14ac:dyDescent="0.2">
      <c r="A232" s="308">
        <v>23119</v>
      </c>
      <c r="B232" s="348"/>
      <c r="C232" s="310"/>
      <c r="D232" s="322"/>
      <c r="E232" s="310"/>
      <c r="F232" s="322"/>
      <c r="G232" s="324"/>
      <c r="H232" s="314">
        <v>7</v>
      </c>
      <c r="I232" s="315"/>
    </row>
    <row r="233" spans="1:9" s="318" customFormat="1" ht="15" x14ac:dyDescent="0.2">
      <c r="A233" s="319">
        <v>23219</v>
      </c>
      <c r="B233" s="348"/>
      <c r="C233" s="310"/>
      <c r="D233" s="322"/>
      <c r="E233" s="310"/>
      <c r="F233" s="322"/>
      <c r="G233" s="324"/>
      <c r="H233" s="314">
        <v>7</v>
      </c>
      <c r="I233" s="315"/>
    </row>
    <row r="234" spans="1:9" s="318" customFormat="1" ht="15" x14ac:dyDescent="0.2">
      <c r="A234" s="319">
        <v>23319</v>
      </c>
      <c r="B234" s="348"/>
      <c r="C234" s="310"/>
      <c r="D234" s="322"/>
      <c r="E234" s="310"/>
      <c r="F234" s="322"/>
      <c r="G234" s="324"/>
      <c r="H234" s="314">
        <v>7</v>
      </c>
      <c r="I234" s="315"/>
    </row>
    <row r="235" spans="1:9" s="318" customFormat="1" ht="15" x14ac:dyDescent="0.2">
      <c r="A235" s="308">
        <v>23419</v>
      </c>
      <c r="B235" s="348"/>
      <c r="C235" s="310"/>
      <c r="D235" s="322"/>
      <c r="E235" s="310"/>
      <c r="F235" s="322"/>
      <c r="G235" s="324"/>
      <c r="H235" s="314">
        <v>7</v>
      </c>
      <c r="I235" s="315"/>
    </row>
    <row r="236" spans="1:9" s="318" customFormat="1" ht="15" x14ac:dyDescent="0.2">
      <c r="A236" s="319">
        <v>23519</v>
      </c>
      <c r="B236" s="348"/>
      <c r="C236" s="310"/>
      <c r="D236" s="322"/>
      <c r="E236" s="310"/>
      <c r="F236" s="322"/>
      <c r="G236" s="324"/>
      <c r="H236" s="314">
        <v>7</v>
      </c>
      <c r="I236" s="315"/>
    </row>
    <row r="237" spans="1:9" s="318" customFormat="1" ht="15" x14ac:dyDescent="0.2">
      <c r="A237" s="308">
        <v>23619</v>
      </c>
      <c r="B237" s="348"/>
      <c r="C237" s="310"/>
      <c r="D237" s="322"/>
      <c r="E237" s="310"/>
      <c r="F237" s="322"/>
      <c r="G237" s="324"/>
      <c r="H237" s="314">
        <v>7</v>
      </c>
      <c r="I237" s="315"/>
    </row>
    <row r="238" spans="1:9" s="318" customFormat="1" ht="15" x14ac:dyDescent="0.2">
      <c r="A238" s="319">
        <v>23719</v>
      </c>
      <c r="B238" s="348"/>
      <c r="C238" s="310"/>
      <c r="D238" s="322"/>
      <c r="E238" s="310"/>
      <c r="F238" s="322"/>
      <c r="G238" s="324"/>
      <c r="H238" s="314">
        <v>7</v>
      </c>
      <c r="I238" s="315"/>
    </row>
    <row r="239" spans="1:9" s="318" customFormat="1" ht="15" x14ac:dyDescent="0.2">
      <c r="A239" s="319">
        <v>23819</v>
      </c>
      <c r="B239" s="347"/>
      <c r="C239" s="310"/>
      <c r="D239" s="322"/>
      <c r="E239" s="310"/>
      <c r="F239" s="322"/>
      <c r="G239" s="324"/>
      <c r="H239" s="314">
        <v>7</v>
      </c>
      <c r="I239" s="315"/>
    </row>
    <row r="240" spans="1:9" s="318" customFormat="1" ht="15" x14ac:dyDescent="0.2">
      <c r="A240" s="308">
        <v>23919</v>
      </c>
      <c r="B240" s="348"/>
      <c r="C240" s="310"/>
      <c r="D240" s="322"/>
      <c r="E240" s="310"/>
      <c r="F240" s="322"/>
      <c r="G240" s="324"/>
      <c r="H240" s="314">
        <v>8</v>
      </c>
      <c r="I240" s="315"/>
    </row>
    <row r="241" spans="1:9" s="318" customFormat="1" ht="15" x14ac:dyDescent="0.2">
      <c r="A241" s="319">
        <v>24019</v>
      </c>
      <c r="B241" s="348"/>
      <c r="C241" s="310"/>
      <c r="D241" s="322"/>
      <c r="E241" s="310"/>
      <c r="F241" s="322"/>
      <c r="G241" s="324"/>
      <c r="H241" s="314">
        <v>8</v>
      </c>
      <c r="I241" s="315"/>
    </row>
    <row r="242" spans="1:9" s="318" customFormat="1" ht="15" x14ac:dyDescent="0.2">
      <c r="A242" s="308">
        <v>24119</v>
      </c>
      <c r="B242" s="348"/>
      <c r="C242" s="310"/>
      <c r="D242" s="322"/>
      <c r="E242" s="310"/>
      <c r="F242" s="322"/>
      <c r="G242" s="324"/>
      <c r="H242" s="314">
        <v>8</v>
      </c>
      <c r="I242" s="315"/>
    </row>
    <row r="243" spans="1:9" s="318" customFormat="1" ht="15" x14ac:dyDescent="0.2">
      <c r="A243" s="319">
        <v>24219</v>
      </c>
      <c r="B243" s="348"/>
      <c r="C243" s="310"/>
      <c r="D243" s="322"/>
      <c r="E243" s="310"/>
      <c r="F243" s="322"/>
      <c r="G243" s="324"/>
      <c r="H243" s="314">
        <v>8</v>
      </c>
      <c r="I243" s="315"/>
    </row>
    <row r="244" spans="1:9" s="318" customFormat="1" ht="15" x14ac:dyDescent="0.2">
      <c r="A244" s="319">
        <v>24319</v>
      </c>
      <c r="B244" s="347"/>
      <c r="C244" s="310"/>
      <c r="D244" s="346"/>
      <c r="E244" s="310"/>
      <c r="F244" s="322"/>
      <c r="G244" s="324"/>
      <c r="H244" s="314">
        <v>8</v>
      </c>
      <c r="I244" s="315"/>
    </row>
    <row r="245" spans="1:9" s="318" customFormat="1" ht="15" x14ac:dyDescent="0.2">
      <c r="A245" s="308">
        <v>24419</v>
      </c>
      <c r="B245" s="347"/>
      <c r="C245" s="310"/>
      <c r="D245" s="322"/>
      <c r="E245" s="310"/>
      <c r="F245" s="322"/>
      <c r="G245" s="324"/>
      <c r="H245" s="314">
        <v>8</v>
      </c>
      <c r="I245" s="315"/>
    </row>
    <row r="246" spans="1:9" s="318" customFormat="1" ht="15" x14ac:dyDescent="0.2">
      <c r="A246" s="319">
        <v>24519</v>
      </c>
      <c r="B246" s="348"/>
      <c r="C246" s="310"/>
      <c r="D246" s="322"/>
      <c r="E246" s="310"/>
      <c r="F246" s="322"/>
      <c r="G246" s="324"/>
      <c r="H246" s="314">
        <v>8</v>
      </c>
      <c r="I246" s="315"/>
    </row>
    <row r="247" spans="1:9" s="318" customFormat="1" ht="15" x14ac:dyDescent="0.2">
      <c r="A247" s="308">
        <v>24619</v>
      </c>
      <c r="B247" s="347"/>
      <c r="C247" s="310"/>
      <c r="D247" s="346"/>
      <c r="E247" s="310"/>
      <c r="F247" s="322"/>
      <c r="G247" s="324"/>
      <c r="H247" s="314">
        <v>8</v>
      </c>
      <c r="I247" s="315"/>
    </row>
    <row r="248" spans="1:9" s="318" customFormat="1" ht="15" x14ac:dyDescent="0.2">
      <c r="A248" s="319">
        <v>24719</v>
      </c>
      <c r="B248" s="348"/>
      <c r="C248" s="310"/>
      <c r="D248" s="346"/>
      <c r="E248" s="310"/>
      <c r="F248" s="322"/>
      <c r="G248" s="324"/>
      <c r="H248" s="314">
        <v>8</v>
      </c>
      <c r="I248" s="315"/>
    </row>
    <row r="249" spans="1:9" s="318" customFormat="1" ht="15" x14ac:dyDescent="0.2">
      <c r="A249" s="319">
        <v>24819</v>
      </c>
      <c r="B249" s="348"/>
      <c r="C249" s="310"/>
      <c r="D249" s="346"/>
      <c r="E249" s="310"/>
      <c r="F249" s="322"/>
      <c r="G249" s="324"/>
      <c r="H249" s="314">
        <v>8</v>
      </c>
      <c r="I249" s="315"/>
    </row>
    <row r="250" spans="1:9" s="318" customFormat="1" ht="15" x14ac:dyDescent="0.2">
      <c r="A250" s="308">
        <v>24919</v>
      </c>
      <c r="B250" s="347"/>
      <c r="C250" s="310"/>
      <c r="D250" s="322"/>
      <c r="E250" s="310"/>
      <c r="F250" s="322"/>
      <c r="G250" s="324"/>
      <c r="H250" s="314">
        <v>8</v>
      </c>
      <c r="I250" s="315"/>
    </row>
    <row r="251" spans="1:9" s="318" customFormat="1" ht="15" x14ac:dyDescent="0.2">
      <c r="A251" s="319">
        <v>25019</v>
      </c>
      <c r="B251" s="348"/>
      <c r="C251" s="310"/>
      <c r="D251" s="322"/>
      <c r="E251" s="310"/>
      <c r="F251" s="322"/>
      <c r="G251" s="324"/>
      <c r="H251" s="314">
        <v>8</v>
      </c>
      <c r="I251" s="315"/>
    </row>
    <row r="252" spans="1:9" s="318" customFormat="1" ht="15" x14ac:dyDescent="0.2">
      <c r="A252" s="308">
        <v>25119</v>
      </c>
      <c r="B252" s="347"/>
      <c r="C252" s="310"/>
      <c r="D252" s="322"/>
      <c r="E252" s="310"/>
      <c r="F252" s="322"/>
      <c r="G252" s="324"/>
      <c r="H252" s="314">
        <v>8</v>
      </c>
      <c r="I252" s="315"/>
    </row>
    <row r="253" spans="1:9" s="318" customFormat="1" ht="15" x14ac:dyDescent="0.2">
      <c r="A253" s="319">
        <v>25219</v>
      </c>
      <c r="B253" s="347"/>
      <c r="C253" s="310"/>
      <c r="D253" s="322"/>
      <c r="E253" s="310"/>
      <c r="F253" s="322"/>
      <c r="G253" s="324"/>
      <c r="H253" s="314">
        <v>8</v>
      </c>
      <c r="I253" s="315"/>
    </row>
    <row r="254" spans="1:9" s="318" customFormat="1" ht="15" x14ac:dyDescent="0.2">
      <c r="A254" s="319">
        <v>25319</v>
      </c>
      <c r="B254" s="348"/>
      <c r="C254" s="310"/>
      <c r="D254" s="322"/>
      <c r="E254" s="310"/>
      <c r="F254" s="322"/>
      <c r="G254" s="324"/>
      <c r="H254" s="314">
        <v>8</v>
      </c>
      <c r="I254" s="315"/>
    </row>
    <row r="255" spans="1:9" s="318" customFormat="1" ht="15" x14ac:dyDescent="0.2">
      <c r="A255" s="308">
        <v>25419</v>
      </c>
      <c r="B255" s="348"/>
      <c r="C255" s="310"/>
      <c r="D255" s="322"/>
      <c r="E255" s="310"/>
      <c r="F255" s="322"/>
      <c r="G255" s="324"/>
      <c r="H255" s="314">
        <v>8</v>
      </c>
      <c r="I255" s="315"/>
    </row>
    <row r="256" spans="1:9" s="318" customFormat="1" ht="15" x14ac:dyDescent="0.2">
      <c r="A256" s="319">
        <v>25519</v>
      </c>
      <c r="B256" s="348"/>
      <c r="C256" s="310"/>
      <c r="D256" s="322"/>
      <c r="E256" s="310"/>
      <c r="F256" s="322"/>
      <c r="G256" s="324"/>
      <c r="H256" s="314">
        <v>8</v>
      </c>
      <c r="I256" s="315"/>
    </row>
    <row r="257" spans="1:9" s="318" customFormat="1" ht="15" x14ac:dyDescent="0.2">
      <c r="A257" s="308">
        <v>25619</v>
      </c>
      <c r="B257" s="348"/>
      <c r="C257" s="310"/>
      <c r="D257" s="322"/>
      <c r="E257" s="310"/>
      <c r="F257" s="322"/>
      <c r="G257" s="324"/>
      <c r="H257" s="314">
        <v>8</v>
      </c>
      <c r="I257" s="315"/>
    </row>
    <row r="258" spans="1:9" s="318" customFormat="1" ht="15" x14ac:dyDescent="0.2">
      <c r="A258" s="319">
        <v>25719</v>
      </c>
      <c r="B258" s="347"/>
      <c r="C258" s="310"/>
      <c r="D258" s="322"/>
      <c r="E258" s="310"/>
      <c r="F258" s="322"/>
      <c r="G258" s="324"/>
      <c r="H258" s="314">
        <v>8</v>
      </c>
      <c r="I258" s="315"/>
    </row>
    <row r="259" spans="1:9" s="318" customFormat="1" ht="15" x14ac:dyDescent="0.2">
      <c r="A259" s="319">
        <v>25819</v>
      </c>
      <c r="B259" s="347"/>
      <c r="C259" s="310"/>
      <c r="D259" s="346"/>
      <c r="E259" s="310"/>
      <c r="F259" s="322"/>
      <c r="G259" s="324"/>
      <c r="H259" s="314">
        <v>8</v>
      </c>
      <c r="I259" s="315"/>
    </row>
    <row r="260" spans="1:9" s="318" customFormat="1" ht="15" x14ac:dyDescent="0.2">
      <c r="A260" s="308">
        <v>25919</v>
      </c>
      <c r="B260" s="348"/>
      <c r="C260" s="310"/>
      <c r="D260" s="322"/>
      <c r="E260" s="310"/>
      <c r="F260" s="322"/>
      <c r="G260" s="324"/>
      <c r="H260" s="314">
        <v>8</v>
      </c>
      <c r="I260" s="315"/>
    </row>
    <row r="261" spans="1:9" s="318" customFormat="1" ht="15" x14ac:dyDescent="0.2">
      <c r="A261" s="319">
        <v>26019</v>
      </c>
      <c r="B261" s="348"/>
      <c r="C261" s="310"/>
      <c r="D261" s="346"/>
      <c r="E261" s="310"/>
      <c r="F261" s="322"/>
      <c r="G261" s="324"/>
      <c r="H261" s="314">
        <v>8</v>
      </c>
      <c r="I261" s="315"/>
    </row>
    <row r="262" spans="1:9" s="318" customFormat="1" ht="15" x14ac:dyDescent="0.2">
      <c r="A262" s="308">
        <v>26119</v>
      </c>
      <c r="B262" s="348"/>
      <c r="C262" s="310"/>
      <c r="D262" s="322"/>
      <c r="E262" s="310"/>
      <c r="F262" s="322"/>
      <c r="G262" s="324"/>
      <c r="H262" s="314">
        <v>8</v>
      </c>
      <c r="I262" s="315"/>
    </row>
    <row r="263" spans="1:9" s="318" customFormat="1" ht="15" x14ac:dyDescent="0.2">
      <c r="A263" s="319">
        <v>26219</v>
      </c>
      <c r="B263" s="348"/>
      <c r="C263" s="310"/>
      <c r="D263" s="322"/>
      <c r="E263" s="310"/>
      <c r="F263" s="322"/>
      <c r="G263" s="324"/>
      <c r="H263" s="314">
        <v>8</v>
      </c>
      <c r="I263" s="315"/>
    </row>
    <row r="264" spans="1:9" s="318" customFormat="1" ht="15" x14ac:dyDescent="0.2">
      <c r="A264" s="319">
        <v>26319</v>
      </c>
      <c r="B264" s="348"/>
      <c r="C264" s="310"/>
      <c r="D264" s="322"/>
      <c r="E264" s="310"/>
      <c r="F264" s="322"/>
      <c r="G264" s="324"/>
      <c r="H264" s="314">
        <v>8</v>
      </c>
      <c r="I264" s="315"/>
    </row>
    <row r="265" spans="1:9" s="318" customFormat="1" ht="15" x14ac:dyDescent="0.2">
      <c r="A265" s="308">
        <v>26419</v>
      </c>
      <c r="B265" s="348"/>
      <c r="C265" s="310"/>
      <c r="D265" s="322"/>
      <c r="E265" s="310"/>
      <c r="F265" s="322"/>
      <c r="G265" s="324"/>
      <c r="H265" s="314">
        <v>8</v>
      </c>
      <c r="I265" s="315"/>
    </row>
    <row r="266" spans="1:9" s="318" customFormat="1" ht="15" x14ac:dyDescent="0.2">
      <c r="A266" s="319">
        <v>26519</v>
      </c>
      <c r="B266" s="347"/>
      <c r="C266" s="310"/>
      <c r="D266" s="322"/>
      <c r="E266" s="310"/>
      <c r="F266" s="322"/>
      <c r="G266" s="324"/>
      <c r="H266" s="314">
        <v>8</v>
      </c>
      <c r="I266" s="315"/>
    </row>
    <row r="267" spans="1:9" s="318" customFormat="1" ht="15" x14ac:dyDescent="0.2">
      <c r="A267" s="308">
        <v>26619</v>
      </c>
      <c r="B267" s="348"/>
      <c r="C267" s="310"/>
      <c r="D267" s="322"/>
      <c r="E267" s="310"/>
      <c r="F267" s="322"/>
      <c r="G267" s="324"/>
      <c r="H267" s="314">
        <v>8</v>
      </c>
      <c r="I267" s="315"/>
    </row>
    <row r="268" spans="1:9" s="318" customFormat="1" ht="15" x14ac:dyDescent="0.2">
      <c r="A268" s="319">
        <v>26719</v>
      </c>
      <c r="B268" s="347"/>
      <c r="C268" s="310"/>
      <c r="D268" s="322"/>
      <c r="E268" s="310"/>
      <c r="F268" s="322"/>
      <c r="G268" s="324"/>
      <c r="H268" s="314">
        <v>8</v>
      </c>
      <c r="I268" s="315"/>
    </row>
    <row r="269" spans="1:9" s="318" customFormat="1" ht="15" x14ac:dyDescent="0.2">
      <c r="A269" s="319">
        <v>26819</v>
      </c>
      <c r="B269" s="348"/>
      <c r="C269" s="310"/>
      <c r="D269" s="322"/>
      <c r="E269" s="310"/>
      <c r="F269" s="322"/>
      <c r="G269" s="324"/>
      <c r="H269" s="314">
        <v>8</v>
      </c>
      <c r="I269" s="315"/>
    </row>
    <row r="270" spans="1:9" s="318" customFormat="1" ht="15" x14ac:dyDescent="0.2">
      <c r="A270" s="308">
        <v>26919</v>
      </c>
      <c r="B270" s="348"/>
      <c r="C270" s="310"/>
      <c r="D270" s="346"/>
      <c r="E270" s="310"/>
      <c r="F270" s="322"/>
      <c r="G270" s="324"/>
      <c r="H270" s="314">
        <v>8</v>
      </c>
      <c r="I270" s="315"/>
    </row>
    <row r="271" spans="1:9" s="318" customFormat="1" ht="15" x14ac:dyDescent="0.2">
      <c r="A271" s="319">
        <v>27019</v>
      </c>
      <c r="B271" s="348"/>
      <c r="C271" s="310"/>
      <c r="D271" s="322"/>
      <c r="E271" s="310"/>
      <c r="F271" s="322"/>
      <c r="G271" s="324"/>
      <c r="H271" s="314">
        <v>8</v>
      </c>
      <c r="I271" s="315"/>
    </row>
    <row r="272" spans="1:9" s="318" customFormat="1" ht="15" x14ac:dyDescent="0.2">
      <c r="A272" s="308">
        <v>27119</v>
      </c>
      <c r="B272" s="347"/>
      <c r="C272" s="310"/>
      <c r="D272" s="322"/>
      <c r="E272" s="310"/>
      <c r="F272" s="322"/>
      <c r="G272" s="324"/>
      <c r="H272" s="314">
        <v>8</v>
      </c>
      <c r="I272" s="315"/>
    </row>
    <row r="273" spans="1:9" s="318" customFormat="1" ht="15" x14ac:dyDescent="0.2">
      <c r="A273" s="319">
        <v>27219</v>
      </c>
      <c r="B273" s="347"/>
      <c r="C273" s="310"/>
      <c r="D273" s="322"/>
      <c r="E273" s="310"/>
      <c r="F273" s="322"/>
      <c r="G273" s="324"/>
      <c r="H273" s="314">
        <v>8</v>
      </c>
      <c r="I273" s="315"/>
    </row>
    <row r="274" spans="1:9" s="318" customFormat="1" ht="15" x14ac:dyDescent="0.2">
      <c r="A274" s="319">
        <v>27319</v>
      </c>
      <c r="B274" s="347"/>
      <c r="C274" s="310"/>
      <c r="D274" s="322"/>
      <c r="E274" s="310"/>
      <c r="F274" s="322"/>
      <c r="G274" s="324"/>
      <c r="H274" s="314">
        <v>8</v>
      </c>
      <c r="I274" s="315"/>
    </row>
    <row r="275" spans="1:9" s="318" customFormat="1" ht="15" x14ac:dyDescent="0.2">
      <c r="A275" s="308">
        <v>27419</v>
      </c>
      <c r="B275" s="347"/>
      <c r="C275" s="310"/>
      <c r="D275" s="322"/>
      <c r="E275" s="310"/>
      <c r="F275" s="322"/>
      <c r="G275" s="324"/>
      <c r="H275" s="314">
        <v>8</v>
      </c>
      <c r="I275" s="315"/>
    </row>
    <row r="276" spans="1:9" s="318" customFormat="1" ht="15" x14ac:dyDescent="0.2">
      <c r="A276" s="319">
        <v>27519</v>
      </c>
      <c r="B276" s="347"/>
      <c r="C276" s="310"/>
      <c r="D276" s="322"/>
      <c r="E276" s="310"/>
      <c r="F276" s="322"/>
      <c r="G276" s="324"/>
      <c r="H276" s="314">
        <v>8</v>
      </c>
      <c r="I276" s="315"/>
    </row>
    <row r="277" spans="1:9" s="318" customFormat="1" ht="15" x14ac:dyDescent="0.2">
      <c r="A277" s="308">
        <v>27619</v>
      </c>
      <c r="B277" s="348"/>
      <c r="C277" s="310"/>
      <c r="D277" s="346"/>
      <c r="E277" s="310"/>
      <c r="F277" s="322"/>
      <c r="G277" s="324"/>
      <c r="H277" s="314">
        <v>8</v>
      </c>
      <c r="I277" s="315"/>
    </row>
    <row r="278" spans="1:9" s="318" customFormat="1" ht="15" x14ac:dyDescent="0.2">
      <c r="A278" s="319">
        <v>27719</v>
      </c>
      <c r="B278" s="348"/>
      <c r="C278" s="310"/>
      <c r="D278" s="346"/>
      <c r="E278" s="310"/>
      <c r="F278" s="322"/>
      <c r="G278" s="324"/>
      <c r="H278" s="314">
        <v>8</v>
      </c>
      <c r="I278" s="315"/>
    </row>
    <row r="279" spans="1:9" s="318" customFormat="1" ht="15" x14ac:dyDescent="0.2">
      <c r="A279" s="319">
        <v>27819</v>
      </c>
      <c r="B279" s="347"/>
      <c r="C279" s="310"/>
      <c r="D279" s="346"/>
      <c r="E279" s="310"/>
      <c r="F279" s="322"/>
      <c r="G279" s="324"/>
      <c r="H279" s="314">
        <v>8</v>
      </c>
      <c r="I279" s="315"/>
    </row>
    <row r="280" spans="1:9" s="318" customFormat="1" ht="15" x14ac:dyDescent="0.2">
      <c r="A280" s="308">
        <v>27919</v>
      </c>
      <c r="B280" s="347"/>
      <c r="C280" s="310"/>
      <c r="D280" s="322"/>
      <c r="E280" s="310"/>
      <c r="F280" s="322"/>
      <c r="G280" s="324"/>
      <c r="H280" s="314">
        <v>8</v>
      </c>
      <c r="I280" s="315"/>
    </row>
    <row r="281" spans="1:9" s="318" customFormat="1" ht="15" x14ac:dyDescent="0.2">
      <c r="A281" s="319">
        <v>28019</v>
      </c>
      <c r="B281" s="347"/>
      <c r="C281" s="310"/>
      <c r="D281" s="346"/>
      <c r="E281" s="310"/>
      <c r="F281" s="322"/>
      <c r="G281" s="324"/>
      <c r="H281" s="314">
        <v>8</v>
      </c>
      <c r="I281" s="315"/>
    </row>
    <row r="282" spans="1:9" s="318" customFormat="1" ht="15" x14ac:dyDescent="0.2">
      <c r="A282" s="308">
        <v>28119</v>
      </c>
      <c r="B282" s="347"/>
      <c r="C282" s="310"/>
      <c r="D282" s="322"/>
      <c r="E282" s="310"/>
      <c r="F282" s="322"/>
      <c r="G282" s="324"/>
      <c r="H282" s="314">
        <v>9</v>
      </c>
      <c r="I282" s="315"/>
    </row>
    <row r="283" spans="1:9" s="318" customFormat="1" ht="15" x14ac:dyDescent="0.2">
      <c r="A283" s="319">
        <v>28219</v>
      </c>
      <c r="B283" s="347"/>
      <c r="C283" s="310"/>
      <c r="D283" s="322"/>
      <c r="E283" s="310"/>
      <c r="F283" s="322"/>
      <c r="G283" s="324"/>
      <c r="H283" s="314">
        <v>9</v>
      </c>
      <c r="I283" s="315"/>
    </row>
    <row r="284" spans="1:9" s="318" customFormat="1" ht="15" x14ac:dyDescent="0.2">
      <c r="A284" s="319">
        <v>28319</v>
      </c>
      <c r="B284" s="347"/>
      <c r="C284" s="355"/>
      <c r="D284" s="356"/>
      <c r="E284" s="356"/>
      <c r="F284" s="356"/>
      <c r="G284" s="357"/>
      <c r="H284" s="314">
        <v>9</v>
      </c>
      <c r="I284" s="315"/>
    </row>
    <row r="285" spans="1:9" s="318" customFormat="1" ht="15" x14ac:dyDescent="0.2">
      <c r="A285" s="308">
        <v>28419</v>
      </c>
      <c r="B285" s="347"/>
      <c r="C285" s="310"/>
      <c r="D285" s="322"/>
      <c r="E285" s="310"/>
      <c r="F285" s="322"/>
      <c r="G285" s="324"/>
      <c r="H285" s="314">
        <v>9</v>
      </c>
      <c r="I285" s="315"/>
    </row>
    <row r="286" spans="1:9" s="318" customFormat="1" ht="15" x14ac:dyDescent="0.2">
      <c r="A286" s="319">
        <v>28519</v>
      </c>
      <c r="B286" s="347"/>
      <c r="C286" s="310"/>
      <c r="D286" s="322"/>
      <c r="E286" s="310"/>
      <c r="F286" s="322"/>
      <c r="G286" s="324"/>
      <c r="H286" s="314">
        <v>9</v>
      </c>
      <c r="I286" s="315"/>
    </row>
    <row r="287" spans="1:9" s="318" customFormat="1" ht="15" x14ac:dyDescent="0.2">
      <c r="A287" s="308">
        <v>28619</v>
      </c>
      <c r="B287" s="347"/>
      <c r="C287" s="310"/>
      <c r="D287" s="322"/>
      <c r="E287" s="310"/>
      <c r="F287" s="322"/>
      <c r="G287" s="324"/>
      <c r="H287" s="314">
        <v>9</v>
      </c>
      <c r="I287" s="315"/>
    </row>
    <row r="288" spans="1:9" s="318" customFormat="1" ht="15" x14ac:dyDescent="0.2">
      <c r="A288" s="319">
        <v>28719</v>
      </c>
      <c r="B288" s="348"/>
      <c r="C288" s="358"/>
      <c r="D288" s="322"/>
      <c r="E288" s="310"/>
      <c r="F288" s="322"/>
      <c r="G288" s="324"/>
      <c r="H288" s="314">
        <v>9</v>
      </c>
      <c r="I288" s="315"/>
    </row>
    <row r="289" spans="1:11" s="318" customFormat="1" ht="15" x14ac:dyDescent="0.2">
      <c r="A289" s="319">
        <v>28819</v>
      </c>
      <c r="B289" s="347"/>
      <c r="C289" s="310"/>
      <c r="D289" s="322"/>
      <c r="E289" s="310"/>
      <c r="F289" s="322"/>
      <c r="G289" s="324"/>
      <c r="H289" s="314">
        <v>9</v>
      </c>
      <c r="I289" s="315"/>
    </row>
    <row r="290" spans="1:11" s="318" customFormat="1" ht="15" x14ac:dyDescent="0.2">
      <c r="A290" s="308">
        <v>28919</v>
      </c>
      <c r="B290" s="347"/>
      <c r="C290" s="310"/>
      <c r="D290" s="322"/>
      <c r="E290" s="310"/>
      <c r="F290" s="322"/>
      <c r="G290" s="324"/>
      <c r="H290" s="314">
        <v>9</v>
      </c>
      <c r="I290" s="315"/>
    </row>
    <row r="291" spans="1:11" s="318" customFormat="1" ht="15" x14ac:dyDescent="0.2">
      <c r="A291" s="319">
        <v>29019</v>
      </c>
      <c r="B291" s="347"/>
      <c r="C291" s="310"/>
      <c r="D291" s="346"/>
      <c r="E291" s="310"/>
      <c r="F291" s="322"/>
      <c r="G291" s="324"/>
      <c r="H291" s="314">
        <v>9</v>
      </c>
      <c r="I291" s="315"/>
    </row>
    <row r="292" spans="1:11" s="318" customFormat="1" ht="15" x14ac:dyDescent="0.2">
      <c r="A292" s="308">
        <v>29119</v>
      </c>
      <c r="B292" s="347"/>
      <c r="C292" s="310"/>
      <c r="D292" s="346"/>
      <c r="E292" s="310"/>
      <c r="F292" s="322"/>
      <c r="G292" s="324"/>
      <c r="H292" s="314">
        <v>9</v>
      </c>
      <c r="I292" s="315"/>
    </row>
    <row r="293" spans="1:11" s="318" customFormat="1" ht="15" x14ac:dyDescent="0.2">
      <c r="A293" s="319">
        <v>29219</v>
      </c>
      <c r="B293" s="347"/>
      <c r="C293" s="310"/>
      <c r="D293" s="322"/>
      <c r="E293" s="310"/>
      <c r="F293" s="322"/>
      <c r="G293" s="324"/>
      <c r="H293" s="314">
        <v>9</v>
      </c>
      <c r="I293" s="315"/>
    </row>
    <row r="294" spans="1:11" s="318" customFormat="1" ht="15" x14ac:dyDescent="0.2">
      <c r="A294" s="319">
        <v>29319</v>
      </c>
      <c r="B294" s="347"/>
      <c r="C294" s="310"/>
      <c r="D294" s="322"/>
      <c r="E294" s="310"/>
      <c r="F294" s="322"/>
      <c r="G294" s="324"/>
      <c r="H294" s="314">
        <v>8</v>
      </c>
      <c r="I294" s="315"/>
    </row>
    <row r="295" spans="1:11" s="318" customFormat="1" ht="15" x14ac:dyDescent="0.2">
      <c r="A295" s="308">
        <v>29419</v>
      </c>
      <c r="B295" s="347"/>
      <c r="C295" s="310"/>
      <c r="D295" s="346"/>
      <c r="E295" s="310"/>
      <c r="F295" s="322"/>
      <c r="G295" s="324"/>
      <c r="H295" s="314">
        <v>9</v>
      </c>
      <c r="I295" s="315"/>
    </row>
    <row r="296" spans="1:11" s="318" customFormat="1" ht="15" x14ac:dyDescent="0.2">
      <c r="A296" s="319">
        <v>29519</v>
      </c>
      <c r="B296" s="347"/>
      <c r="C296" s="310"/>
      <c r="D296" s="322"/>
      <c r="E296" s="310"/>
      <c r="F296" s="322"/>
      <c r="G296" s="324"/>
      <c r="H296" s="314">
        <v>9</v>
      </c>
      <c r="I296" s="315"/>
    </row>
    <row r="297" spans="1:11" s="318" customFormat="1" ht="15" x14ac:dyDescent="0.2">
      <c r="A297" s="308">
        <v>29619</v>
      </c>
      <c r="B297" s="347"/>
      <c r="C297" s="310"/>
      <c r="D297" s="322"/>
      <c r="E297" s="310"/>
      <c r="F297" s="322"/>
      <c r="G297" s="324"/>
      <c r="H297" s="314">
        <v>9</v>
      </c>
      <c r="I297" s="315"/>
    </row>
    <row r="298" spans="1:11" s="318" customFormat="1" ht="15" x14ac:dyDescent="0.2">
      <c r="A298" s="319">
        <v>29719</v>
      </c>
      <c r="B298" s="347"/>
      <c r="C298" s="310"/>
      <c r="D298" s="322"/>
      <c r="E298" s="310"/>
      <c r="F298" s="322"/>
      <c r="G298" s="324"/>
      <c r="H298" s="314">
        <v>9</v>
      </c>
      <c r="I298" s="315"/>
    </row>
    <row r="299" spans="1:11" s="318" customFormat="1" ht="15" x14ac:dyDescent="0.2">
      <c r="A299" s="319">
        <v>29819</v>
      </c>
      <c r="B299" s="347"/>
      <c r="C299" s="310"/>
      <c r="D299" s="322"/>
      <c r="E299" s="310"/>
      <c r="F299" s="322"/>
      <c r="G299" s="324"/>
      <c r="H299" s="314">
        <v>9</v>
      </c>
      <c r="I299" s="315"/>
    </row>
    <row r="300" spans="1:11" s="318" customFormat="1" ht="15" x14ac:dyDescent="0.2">
      <c r="A300" s="308">
        <v>29919</v>
      </c>
      <c r="B300" s="347"/>
      <c r="C300" s="310"/>
      <c r="D300" s="322"/>
      <c r="E300" s="310"/>
      <c r="F300" s="322"/>
      <c r="G300" s="324"/>
      <c r="H300" s="314">
        <v>9</v>
      </c>
      <c r="I300" s="315"/>
    </row>
    <row r="301" spans="1:11" s="318" customFormat="1" ht="15" x14ac:dyDescent="0.2">
      <c r="A301" s="319">
        <v>30019</v>
      </c>
      <c r="B301" s="347"/>
      <c r="C301" s="310"/>
      <c r="D301" s="322"/>
      <c r="E301" s="310"/>
      <c r="F301" s="322"/>
      <c r="G301" s="324"/>
      <c r="H301" s="314">
        <v>9</v>
      </c>
      <c r="I301" s="315"/>
    </row>
    <row r="302" spans="1:11" s="318" customFormat="1" ht="15" x14ac:dyDescent="0.2">
      <c r="A302" s="308">
        <v>30119</v>
      </c>
      <c r="B302" s="347"/>
      <c r="C302" s="310"/>
      <c r="D302" s="322"/>
      <c r="E302" s="310"/>
      <c r="F302" s="322"/>
      <c r="G302" s="324"/>
      <c r="H302" s="314">
        <v>9</v>
      </c>
      <c r="I302" s="315"/>
    </row>
    <row r="303" spans="1:11" s="318" customFormat="1" ht="15" x14ac:dyDescent="0.2">
      <c r="A303" s="319">
        <v>30219</v>
      </c>
      <c r="B303" s="347"/>
      <c r="C303" s="310"/>
      <c r="D303" s="322"/>
      <c r="E303" s="310"/>
      <c r="F303" s="322"/>
      <c r="G303" s="324"/>
      <c r="H303" s="314">
        <v>9</v>
      </c>
      <c r="I303" s="315"/>
    </row>
    <row r="304" spans="1:11" s="318" customFormat="1" ht="15" x14ac:dyDescent="0.2">
      <c r="A304" s="319">
        <v>30319</v>
      </c>
      <c r="B304" s="347"/>
      <c r="C304" s="310"/>
      <c r="D304" s="322"/>
      <c r="E304" s="310"/>
      <c r="F304" s="322"/>
      <c r="G304" s="324"/>
      <c r="H304" s="314">
        <v>9</v>
      </c>
      <c r="I304" s="315"/>
      <c r="J304" s="315"/>
      <c r="K304" s="315"/>
    </row>
    <row r="305" spans="1:11" s="315" customFormat="1" ht="15" x14ac:dyDescent="0.2">
      <c r="A305" s="308">
        <v>30419</v>
      </c>
      <c r="B305" s="347"/>
      <c r="C305" s="310"/>
      <c r="D305" s="322"/>
      <c r="E305" s="310"/>
      <c r="F305" s="322"/>
      <c r="G305" s="324"/>
      <c r="H305" s="314">
        <v>9</v>
      </c>
    </row>
    <row r="306" spans="1:11" s="315" customFormat="1" ht="15" x14ac:dyDescent="0.2">
      <c r="A306" s="319">
        <v>30519</v>
      </c>
      <c r="B306" s="347"/>
      <c r="C306" s="310"/>
      <c r="D306" s="346"/>
      <c r="E306" s="310"/>
      <c r="F306" s="322"/>
      <c r="G306" s="324"/>
      <c r="H306" s="314">
        <v>9</v>
      </c>
    </row>
    <row r="307" spans="1:11" s="315" customFormat="1" ht="15" x14ac:dyDescent="0.2">
      <c r="A307" s="308">
        <v>30619</v>
      </c>
      <c r="B307" s="347"/>
      <c r="C307" s="310"/>
      <c r="D307" s="346"/>
      <c r="E307" s="310"/>
      <c r="F307" s="322"/>
      <c r="G307" s="324"/>
      <c r="H307" s="314">
        <v>9</v>
      </c>
    </row>
    <row r="308" spans="1:11" s="315" customFormat="1" ht="15" x14ac:dyDescent="0.2">
      <c r="A308" s="319">
        <v>30719</v>
      </c>
      <c r="B308" s="347"/>
      <c r="C308" s="310"/>
      <c r="D308" s="322"/>
      <c r="E308" s="310"/>
      <c r="F308" s="322"/>
      <c r="G308" s="324"/>
      <c r="H308" s="314">
        <v>9</v>
      </c>
    </row>
    <row r="309" spans="1:11" s="315" customFormat="1" ht="15" x14ac:dyDescent="0.2">
      <c r="A309" s="319">
        <v>30819</v>
      </c>
      <c r="B309" s="347"/>
      <c r="C309" s="310"/>
      <c r="D309" s="322"/>
      <c r="E309" s="310"/>
      <c r="F309" s="322"/>
      <c r="G309" s="324"/>
      <c r="H309" s="314">
        <v>8</v>
      </c>
    </row>
    <row r="310" spans="1:11" s="315" customFormat="1" ht="15" x14ac:dyDescent="0.2">
      <c r="A310" s="308">
        <v>30919</v>
      </c>
      <c r="B310" s="347"/>
      <c r="C310" s="310"/>
      <c r="D310" s="346"/>
      <c r="E310" s="310"/>
      <c r="F310" s="322"/>
      <c r="G310" s="324"/>
      <c r="H310" s="314">
        <v>9</v>
      </c>
    </row>
    <row r="311" spans="1:11" s="315" customFormat="1" ht="15" x14ac:dyDescent="0.2">
      <c r="A311" s="319">
        <v>31019</v>
      </c>
      <c r="B311" s="347"/>
      <c r="C311" s="310"/>
      <c r="D311" s="322"/>
      <c r="E311" s="310"/>
      <c r="F311" s="322"/>
      <c r="G311" s="324"/>
      <c r="H311" s="314">
        <v>9</v>
      </c>
    </row>
    <row r="312" spans="1:11" s="315" customFormat="1" ht="15" x14ac:dyDescent="0.2">
      <c r="A312" s="308">
        <v>31119</v>
      </c>
      <c r="B312" s="348"/>
      <c r="C312" s="310"/>
      <c r="D312" s="322"/>
      <c r="E312" s="310"/>
      <c r="F312" s="322"/>
      <c r="G312" s="324"/>
      <c r="H312" s="314">
        <v>8</v>
      </c>
    </row>
    <row r="313" spans="1:11" s="315" customFormat="1" ht="15" x14ac:dyDescent="0.2">
      <c r="A313" s="319">
        <v>31219</v>
      </c>
      <c r="B313" s="348"/>
      <c r="C313" s="310"/>
      <c r="D313" s="322"/>
      <c r="E313" s="310"/>
      <c r="F313" s="322"/>
      <c r="G313" s="324"/>
      <c r="H313" s="314">
        <v>9</v>
      </c>
    </row>
    <row r="314" spans="1:11" s="315" customFormat="1" ht="15" x14ac:dyDescent="0.2">
      <c r="A314" s="319">
        <v>31319</v>
      </c>
      <c r="B314" s="348"/>
      <c r="C314" s="310"/>
      <c r="D314" s="322"/>
      <c r="E314" s="310"/>
      <c r="F314" s="322"/>
      <c r="G314" s="324"/>
      <c r="H314" s="314">
        <v>9</v>
      </c>
    </row>
    <row r="315" spans="1:11" s="315" customFormat="1" ht="15" x14ac:dyDescent="0.2">
      <c r="A315" s="308">
        <v>31419</v>
      </c>
      <c r="B315" s="348"/>
      <c r="C315" s="310"/>
      <c r="D315" s="322"/>
      <c r="E315" s="310"/>
      <c r="F315" s="322"/>
      <c r="G315" s="324"/>
      <c r="H315" s="314">
        <v>8</v>
      </c>
    </row>
    <row r="316" spans="1:11" s="315" customFormat="1" ht="15" x14ac:dyDescent="0.2">
      <c r="A316" s="319">
        <v>31519</v>
      </c>
      <c r="B316" s="347"/>
      <c r="C316" s="310"/>
      <c r="D316" s="322"/>
      <c r="E316" s="310"/>
      <c r="F316" s="322"/>
      <c r="G316" s="324"/>
      <c r="H316" s="314">
        <v>10</v>
      </c>
    </row>
    <row r="317" spans="1:11" s="315" customFormat="1" ht="15" x14ac:dyDescent="0.2">
      <c r="A317" s="308">
        <v>31619</v>
      </c>
      <c r="B317" s="347"/>
      <c r="C317" s="310"/>
      <c r="D317" s="322"/>
      <c r="E317" s="310"/>
      <c r="F317" s="322"/>
      <c r="G317" s="324"/>
      <c r="H317" s="314">
        <v>10</v>
      </c>
    </row>
    <row r="318" spans="1:11" s="315" customFormat="1" ht="15" x14ac:dyDescent="0.2">
      <c r="A318" s="319">
        <v>31719</v>
      </c>
      <c r="B318" s="347"/>
      <c r="C318" s="310"/>
      <c r="D318" s="322"/>
      <c r="E318" s="310"/>
      <c r="F318" s="322"/>
      <c r="G318" s="324"/>
      <c r="H318" s="314">
        <v>10</v>
      </c>
    </row>
    <row r="319" spans="1:11" s="315" customFormat="1" ht="15" x14ac:dyDescent="0.2">
      <c r="A319" s="319">
        <v>31819</v>
      </c>
      <c r="B319" s="347"/>
      <c r="C319" s="310"/>
      <c r="D319" s="322"/>
      <c r="E319" s="310"/>
      <c r="F319" s="322"/>
      <c r="G319" s="324"/>
      <c r="H319" s="314">
        <v>10</v>
      </c>
    </row>
    <row r="320" spans="1:11" s="315" customFormat="1" ht="15" x14ac:dyDescent="0.2">
      <c r="A320" s="308">
        <v>31919</v>
      </c>
      <c r="B320" s="347"/>
      <c r="C320" s="310"/>
      <c r="D320" s="322"/>
      <c r="E320" s="310"/>
      <c r="F320" s="322"/>
      <c r="G320" s="324"/>
      <c r="H320" s="314">
        <v>10</v>
      </c>
      <c r="J320" s="318"/>
      <c r="K320" s="318"/>
    </row>
    <row r="321" spans="1:11" s="318" customFormat="1" ht="15" x14ac:dyDescent="0.2">
      <c r="A321" s="319">
        <v>32019</v>
      </c>
      <c r="B321" s="347"/>
      <c r="C321" s="310"/>
      <c r="D321" s="322"/>
      <c r="E321" s="310"/>
      <c r="F321" s="322"/>
      <c r="G321" s="324"/>
      <c r="H321" s="314">
        <v>10</v>
      </c>
      <c r="I321" s="315"/>
    </row>
    <row r="322" spans="1:11" s="318" customFormat="1" ht="15" x14ac:dyDescent="0.2">
      <c r="A322" s="308">
        <v>32119</v>
      </c>
      <c r="B322" s="347"/>
      <c r="C322" s="310"/>
      <c r="D322" s="322"/>
      <c r="E322" s="310"/>
      <c r="F322" s="322"/>
      <c r="G322" s="324"/>
      <c r="H322" s="314">
        <v>10</v>
      </c>
      <c r="I322" s="315"/>
    </row>
    <row r="323" spans="1:11" s="318" customFormat="1" ht="15" x14ac:dyDescent="0.2">
      <c r="A323" s="319">
        <v>32219</v>
      </c>
      <c r="B323" s="348"/>
      <c r="C323" s="310"/>
      <c r="D323" s="322"/>
      <c r="E323" s="310"/>
      <c r="F323" s="322"/>
      <c r="G323" s="324"/>
      <c r="H323" s="314">
        <v>10</v>
      </c>
      <c r="I323" s="315"/>
    </row>
    <row r="324" spans="1:11" s="318" customFormat="1" ht="15.75" x14ac:dyDescent="0.2">
      <c r="A324" s="319">
        <v>32319</v>
      </c>
      <c r="B324" s="348"/>
      <c r="C324" s="310"/>
      <c r="D324" s="322"/>
      <c r="E324" s="310"/>
      <c r="F324" s="322"/>
      <c r="G324" s="324"/>
      <c r="H324" s="314">
        <v>10</v>
      </c>
      <c r="I324" s="315"/>
      <c r="J324" s="359"/>
    </row>
    <row r="325" spans="1:11" s="318" customFormat="1" ht="15" x14ac:dyDescent="0.2">
      <c r="A325" s="308">
        <v>32419</v>
      </c>
      <c r="B325" s="348"/>
      <c r="C325" s="310"/>
      <c r="D325" s="322"/>
      <c r="E325" s="310"/>
      <c r="F325" s="322"/>
      <c r="G325" s="324"/>
      <c r="H325" s="314">
        <v>10</v>
      </c>
      <c r="I325" s="315"/>
    </row>
    <row r="326" spans="1:11" s="318" customFormat="1" ht="15" x14ac:dyDescent="0.2">
      <c r="A326" s="319">
        <v>32519</v>
      </c>
      <c r="B326" s="348"/>
      <c r="C326" s="310"/>
      <c r="D326" s="322"/>
      <c r="E326" s="310"/>
      <c r="F326" s="322"/>
      <c r="G326" s="324"/>
      <c r="H326" s="314">
        <v>10</v>
      </c>
      <c r="I326" s="315"/>
    </row>
    <row r="327" spans="1:11" s="318" customFormat="1" ht="15" x14ac:dyDescent="0.2">
      <c r="A327" s="308">
        <v>32619</v>
      </c>
      <c r="B327" s="348"/>
      <c r="C327" s="310"/>
      <c r="D327" s="346"/>
      <c r="E327" s="310"/>
      <c r="F327" s="322"/>
      <c r="G327" s="324"/>
      <c r="H327" s="314">
        <v>10</v>
      </c>
      <c r="I327" s="315"/>
    </row>
    <row r="328" spans="1:11" s="318" customFormat="1" ht="15" x14ac:dyDescent="0.2">
      <c r="A328" s="319">
        <v>32719</v>
      </c>
      <c r="B328" s="348"/>
      <c r="C328" s="310"/>
      <c r="D328" s="346"/>
      <c r="E328" s="310"/>
      <c r="F328" s="322"/>
      <c r="G328" s="324"/>
      <c r="H328" s="314">
        <v>10</v>
      </c>
      <c r="I328" s="315"/>
    </row>
    <row r="329" spans="1:11" s="318" customFormat="1" ht="15" x14ac:dyDescent="0.2">
      <c r="A329" s="319">
        <v>32819</v>
      </c>
      <c r="B329" s="348"/>
      <c r="C329" s="310"/>
      <c r="D329" s="346"/>
      <c r="E329" s="310"/>
      <c r="F329" s="322"/>
      <c r="G329" s="324"/>
      <c r="H329" s="314">
        <v>10</v>
      </c>
      <c r="I329" s="315"/>
    </row>
    <row r="330" spans="1:11" s="318" customFormat="1" ht="15" x14ac:dyDescent="0.2">
      <c r="A330" s="308">
        <v>32919</v>
      </c>
      <c r="B330" s="348"/>
      <c r="C330" s="310"/>
      <c r="D330" s="346"/>
      <c r="E330" s="310"/>
      <c r="F330" s="322"/>
      <c r="G330" s="324"/>
      <c r="H330" s="314">
        <v>10</v>
      </c>
      <c r="I330" s="315"/>
    </row>
    <row r="331" spans="1:11" s="318" customFormat="1" ht="15" x14ac:dyDescent="0.2">
      <c r="A331" s="319">
        <v>33019</v>
      </c>
      <c r="B331" s="348"/>
      <c r="C331" s="310"/>
      <c r="D331" s="322"/>
      <c r="E331" s="310"/>
      <c r="F331" s="322"/>
      <c r="G331" s="324"/>
      <c r="H331" s="314">
        <v>10</v>
      </c>
      <c r="I331" s="315"/>
    </row>
    <row r="332" spans="1:11" s="318" customFormat="1" ht="15" x14ac:dyDescent="0.2">
      <c r="A332" s="308">
        <v>33119</v>
      </c>
      <c r="B332" s="348"/>
      <c r="C332" s="310"/>
      <c r="D332" s="322"/>
      <c r="E332" s="310"/>
      <c r="F332" s="322"/>
      <c r="G332" s="324"/>
      <c r="H332" s="314">
        <v>10</v>
      </c>
      <c r="I332" s="315"/>
    </row>
    <row r="333" spans="1:11" s="318" customFormat="1" ht="15" x14ac:dyDescent="0.2">
      <c r="A333" s="319">
        <v>33219</v>
      </c>
      <c r="B333" s="348"/>
      <c r="C333" s="310"/>
      <c r="D333" s="322"/>
      <c r="E333" s="310"/>
      <c r="F333" s="322"/>
      <c r="G333" s="324"/>
      <c r="H333" s="314">
        <v>10</v>
      </c>
      <c r="I333" s="315"/>
    </row>
    <row r="334" spans="1:11" s="318" customFormat="1" ht="15" x14ac:dyDescent="0.2">
      <c r="A334" s="319">
        <v>33319</v>
      </c>
      <c r="B334" s="348"/>
      <c r="C334" s="310"/>
      <c r="D334" s="322"/>
      <c r="E334" s="310"/>
      <c r="F334" s="322"/>
      <c r="G334" s="324"/>
      <c r="H334" s="314">
        <v>10</v>
      </c>
      <c r="I334" s="315"/>
    </row>
    <row r="335" spans="1:11" s="318" customFormat="1" ht="15" x14ac:dyDescent="0.2">
      <c r="A335" s="308">
        <v>33419</v>
      </c>
      <c r="B335" s="348"/>
      <c r="C335" s="310"/>
      <c r="D335" s="322"/>
      <c r="E335" s="310"/>
      <c r="F335" s="322"/>
      <c r="G335" s="324"/>
      <c r="H335" s="314">
        <v>10</v>
      </c>
      <c r="I335" s="315"/>
    </row>
    <row r="336" spans="1:11" s="318" customFormat="1" ht="15" x14ac:dyDescent="0.2">
      <c r="A336" s="319">
        <v>33519</v>
      </c>
      <c r="B336" s="348"/>
      <c r="C336" s="310"/>
      <c r="D336" s="322"/>
      <c r="E336" s="310"/>
      <c r="F336" s="322"/>
      <c r="G336" s="324"/>
      <c r="H336" s="314">
        <v>10</v>
      </c>
      <c r="I336" s="315"/>
      <c r="J336" s="315"/>
      <c r="K336" s="315"/>
    </row>
    <row r="337" spans="1:8" s="315" customFormat="1" ht="15" x14ac:dyDescent="0.2">
      <c r="A337" s="308">
        <v>33619</v>
      </c>
      <c r="B337" s="348"/>
      <c r="C337" s="310"/>
      <c r="D337" s="322"/>
      <c r="E337" s="310"/>
      <c r="F337" s="322"/>
      <c r="G337" s="324"/>
      <c r="H337" s="314">
        <v>10</v>
      </c>
    </row>
    <row r="338" spans="1:8" s="315" customFormat="1" ht="15" x14ac:dyDescent="0.2">
      <c r="A338" s="319">
        <v>33719</v>
      </c>
      <c r="B338" s="348"/>
      <c r="C338" s="310"/>
      <c r="D338" s="322"/>
      <c r="E338" s="310"/>
      <c r="F338" s="322"/>
      <c r="G338" s="324"/>
      <c r="H338" s="314">
        <v>10</v>
      </c>
    </row>
    <row r="339" spans="1:8" s="315" customFormat="1" ht="15" x14ac:dyDescent="0.2">
      <c r="A339" s="319">
        <v>33819</v>
      </c>
      <c r="B339" s="348"/>
      <c r="C339" s="310"/>
      <c r="D339" s="322"/>
      <c r="E339" s="310"/>
      <c r="F339" s="322"/>
      <c r="G339" s="324"/>
      <c r="H339" s="314">
        <v>10</v>
      </c>
    </row>
    <row r="340" spans="1:8" s="315" customFormat="1" ht="15" x14ac:dyDescent="0.2">
      <c r="A340" s="308">
        <v>33919</v>
      </c>
      <c r="B340" s="348"/>
      <c r="C340" s="310"/>
      <c r="D340" s="346"/>
      <c r="E340" s="310"/>
      <c r="F340" s="322"/>
      <c r="G340" s="324"/>
      <c r="H340" s="314">
        <v>10</v>
      </c>
    </row>
    <row r="341" spans="1:8" s="315" customFormat="1" ht="15" x14ac:dyDescent="0.2">
      <c r="A341" s="319">
        <v>34019</v>
      </c>
      <c r="B341" s="348"/>
      <c r="C341" s="310"/>
      <c r="D341" s="346"/>
      <c r="E341" s="310"/>
      <c r="F341" s="322"/>
      <c r="G341" s="324"/>
      <c r="H341" s="314">
        <v>10</v>
      </c>
    </row>
    <row r="342" spans="1:8" s="315" customFormat="1" ht="15" x14ac:dyDescent="0.2">
      <c r="A342" s="308">
        <v>34119</v>
      </c>
      <c r="B342" s="348"/>
      <c r="C342" s="310"/>
      <c r="D342" s="322"/>
      <c r="E342" s="310"/>
      <c r="F342" s="322"/>
      <c r="G342" s="324"/>
      <c r="H342" s="314">
        <v>10</v>
      </c>
    </row>
    <row r="343" spans="1:8" s="315" customFormat="1" ht="15" x14ac:dyDescent="0.2">
      <c r="A343" s="319">
        <v>34219</v>
      </c>
      <c r="B343" s="348"/>
      <c r="C343" s="310"/>
      <c r="D343" s="322"/>
      <c r="E343" s="310"/>
      <c r="F343" s="322"/>
      <c r="G343" s="324"/>
      <c r="H343" s="314">
        <v>10</v>
      </c>
    </row>
    <row r="344" spans="1:8" s="315" customFormat="1" ht="15" x14ac:dyDescent="0.2">
      <c r="A344" s="319">
        <v>34319</v>
      </c>
      <c r="B344" s="347"/>
      <c r="C344" s="310"/>
      <c r="D344" s="322"/>
      <c r="E344" s="310"/>
      <c r="F344" s="322"/>
      <c r="G344" s="324"/>
      <c r="H344" s="314">
        <v>10</v>
      </c>
    </row>
    <row r="345" spans="1:8" s="315" customFormat="1" ht="15" x14ac:dyDescent="0.2">
      <c r="A345" s="308">
        <v>34419</v>
      </c>
      <c r="B345" s="348"/>
      <c r="C345" s="310"/>
      <c r="D345" s="346"/>
      <c r="E345" s="310"/>
      <c r="F345" s="322"/>
      <c r="G345" s="324"/>
      <c r="H345" s="314">
        <v>10</v>
      </c>
    </row>
    <row r="346" spans="1:8" s="315" customFormat="1" ht="15" x14ac:dyDescent="0.2">
      <c r="A346" s="319">
        <v>34519</v>
      </c>
      <c r="B346" s="347"/>
      <c r="C346" s="310"/>
      <c r="D346" s="322"/>
      <c r="E346" s="310"/>
      <c r="F346" s="322"/>
      <c r="G346" s="324"/>
      <c r="H346" s="314">
        <v>11</v>
      </c>
    </row>
    <row r="347" spans="1:8" s="315" customFormat="1" ht="15" x14ac:dyDescent="0.2">
      <c r="A347" s="308">
        <v>34619</v>
      </c>
      <c r="B347" s="347"/>
      <c r="C347" s="310"/>
      <c r="D347" s="322"/>
      <c r="E347" s="310"/>
      <c r="F347" s="322"/>
      <c r="G347" s="324"/>
      <c r="H347" s="314">
        <v>11</v>
      </c>
    </row>
    <row r="348" spans="1:8" s="315" customFormat="1" ht="15" x14ac:dyDescent="0.2">
      <c r="A348" s="319">
        <v>34719</v>
      </c>
      <c r="B348" s="347"/>
      <c r="C348" s="310"/>
      <c r="D348" s="322"/>
      <c r="E348" s="310"/>
      <c r="F348" s="322"/>
      <c r="G348" s="324"/>
      <c r="H348" s="314">
        <v>11</v>
      </c>
    </row>
    <row r="349" spans="1:8" s="315" customFormat="1" ht="15" x14ac:dyDescent="0.2">
      <c r="A349" s="319">
        <v>34819</v>
      </c>
      <c r="B349" s="347"/>
      <c r="C349" s="310"/>
      <c r="D349" s="322"/>
      <c r="E349" s="310"/>
      <c r="F349" s="322"/>
      <c r="G349" s="324"/>
      <c r="H349" s="314">
        <v>11</v>
      </c>
    </row>
    <row r="350" spans="1:8" s="315" customFormat="1" ht="15" x14ac:dyDescent="0.2">
      <c r="A350" s="308">
        <v>34919</v>
      </c>
      <c r="B350" s="347"/>
      <c r="C350" s="310"/>
      <c r="D350" s="322"/>
      <c r="E350" s="310"/>
      <c r="F350" s="322"/>
      <c r="G350" s="324"/>
      <c r="H350" s="314">
        <v>11</v>
      </c>
    </row>
    <row r="351" spans="1:8" s="315" customFormat="1" ht="15" x14ac:dyDescent="0.2">
      <c r="A351" s="319">
        <v>35019</v>
      </c>
      <c r="B351" s="348"/>
      <c r="C351" s="310"/>
      <c r="D351" s="322"/>
      <c r="E351" s="310"/>
      <c r="F351" s="322"/>
      <c r="G351" s="324"/>
      <c r="H351" s="314">
        <v>11</v>
      </c>
    </row>
    <row r="352" spans="1:8" s="315" customFormat="1" ht="15" x14ac:dyDescent="0.2">
      <c r="A352" s="308">
        <v>35119</v>
      </c>
      <c r="B352" s="347"/>
      <c r="C352" s="310"/>
      <c r="D352" s="322"/>
      <c r="E352" s="310"/>
      <c r="F352" s="322"/>
      <c r="G352" s="324"/>
      <c r="H352" s="314" t="s">
        <v>4001</v>
      </c>
    </row>
    <row r="353" spans="1:8" s="315" customFormat="1" ht="15" x14ac:dyDescent="0.2">
      <c r="A353" s="319">
        <v>35219</v>
      </c>
      <c r="B353" s="347"/>
      <c r="C353" s="351"/>
      <c r="D353" s="322"/>
      <c r="E353" s="310"/>
      <c r="F353" s="322"/>
      <c r="G353" s="324"/>
      <c r="H353" s="314" t="s">
        <v>4001</v>
      </c>
    </row>
    <row r="354" spans="1:8" s="315" customFormat="1" ht="15" x14ac:dyDescent="0.2">
      <c r="A354" s="319">
        <v>35319</v>
      </c>
      <c r="B354" s="347"/>
      <c r="C354" s="351"/>
      <c r="D354" s="322"/>
      <c r="E354" s="310"/>
      <c r="F354" s="322"/>
      <c r="G354" s="324"/>
      <c r="H354" s="314" t="s">
        <v>4001</v>
      </c>
    </row>
    <row r="355" spans="1:8" s="315" customFormat="1" ht="15" x14ac:dyDescent="0.2">
      <c r="A355" s="308">
        <v>35419</v>
      </c>
      <c r="B355" s="347"/>
      <c r="C355" s="351"/>
      <c r="D355" s="322"/>
      <c r="E355" s="310"/>
      <c r="F355" s="322"/>
      <c r="G355" s="324"/>
      <c r="H355" s="314" t="s">
        <v>4001</v>
      </c>
    </row>
    <row r="356" spans="1:8" s="315" customFormat="1" ht="15" x14ac:dyDescent="0.2">
      <c r="A356" s="319">
        <v>35519</v>
      </c>
      <c r="B356" s="347"/>
      <c r="C356" s="351"/>
      <c r="D356" s="322"/>
      <c r="E356" s="310"/>
      <c r="F356" s="322"/>
      <c r="G356" s="324"/>
      <c r="H356" s="314" t="s">
        <v>4001</v>
      </c>
    </row>
    <row r="357" spans="1:8" s="315" customFormat="1" ht="15" x14ac:dyDescent="0.2">
      <c r="A357" s="308">
        <v>35619</v>
      </c>
      <c r="B357" s="347"/>
      <c r="C357" s="351"/>
      <c r="D357" s="322"/>
      <c r="E357" s="310"/>
      <c r="F357" s="322"/>
      <c r="G357" s="324"/>
      <c r="H357" s="314" t="s">
        <v>4001</v>
      </c>
    </row>
    <row r="358" spans="1:8" s="315" customFormat="1" ht="15" x14ac:dyDescent="0.2">
      <c r="A358" s="319">
        <v>35719</v>
      </c>
      <c r="B358" s="347"/>
      <c r="C358" s="351"/>
      <c r="D358" s="322"/>
      <c r="E358" s="310"/>
      <c r="F358" s="322"/>
      <c r="G358" s="324"/>
      <c r="H358" s="314" t="s">
        <v>4001</v>
      </c>
    </row>
    <row r="359" spans="1:8" s="315" customFormat="1" ht="15" x14ac:dyDescent="0.2">
      <c r="A359" s="319">
        <v>35819</v>
      </c>
      <c r="B359" s="347"/>
      <c r="C359" s="351"/>
      <c r="D359" s="322"/>
      <c r="E359" s="310"/>
      <c r="F359" s="322"/>
      <c r="G359" s="324"/>
      <c r="H359" s="314" t="s">
        <v>4001</v>
      </c>
    </row>
    <row r="360" spans="1:8" s="315" customFormat="1" ht="15" x14ac:dyDescent="0.2">
      <c r="A360" s="308">
        <v>35919</v>
      </c>
      <c r="B360" s="347"/>
      <c r="C360" s="351"/>
      <c r="D360" s="322"/>
      <c r="E360" s="310"/>
      <c r="F360" s="322"/>
      <c r="G360" s="324"/>
      <c r="H360" s="314" t="s">
        <v>4001</v>
      </c>
    </row>
    <row r="361" spans="1:8" s="315" customFormat="1" ht="15" x14ac:dyDescent="0.2">
      <c r="A361" s="319">
        <v>36019</v>
      </c>
      <c r="B361" s="347"/>
      <c r="C361" s="351"/>
      <c r="D361" s="322"/>
      <c r="E361" s="310"/>
      <c r="F361" s="322"/>
      <c r="G361" s="324"/>
      <c r="H361" s="314" t="s">
        <v>4001</v>
      </c>
    </row>
    <row r="362" spans="1:8" s="315" customFormat="1" ht="15" x14ac:dyDescent="0.2">
      <c r="A362" s="308">
        <v>36119</v>
      </c>
      <c r="B362" s="347"/>
      <c r="C362" s="351"/>
      <c r="D362" s="322"/>
      <c r="E362" s="310"/>
      <c r="F362" s="322"/>
      <c r="G362" s="324"/>
      <c r="H362" s="314" t="s">
        <v>4001</v>
      </c>
    </row>
    <row r="363" spans="1:8" s="315" customFormat="1" ht="15" x14ac:dyDescent="0.2">
      <c r="A363" s="319">
        <v>36219</v>
      </c>
      <c r="B363" s="347"/>
      <c r="C363" s="351"/>
      <c r="D363" s="322"/>
      <c r="E363" s="310"/>
      <c r="F363" s="322"/>
      <c r="G363" s="324"/>
      <c r="H363" s="314" t="s">
        <v>4001</v>
      </c>
    </row>
    <row r="364" spans="1:8" s="315" customFormat="1" ht="15" x14ac:dyDescent="0.2">
      <c r="A364" s="319">
        <v>36319</v>
      </c>
      <c r="B364" s="347"/>
      <c r="C364" s="351"/>
      <c r="D364" s="322"/>
      <c r="E364" s="310"/>
      <c r="F364" s="322"/>
      <c r="G364" s="324"/>
      <c r="H364" s="314" t="s">
        <v>4001</v>
      </c>
    </row>
    <row r="365" spans="1:8" s="315" customFormat="1" ht="15" x14ac:dyDescent="0.2">
      <c r="A365" s="308">
        <v>36419</v>
      </c>
      <c r="B365" s="347"/>
      <c r="C365" s="351"/>
      <c r="D365" s="322"/>
      <c r="E365" s="310"/>
      <c r="F365" s="322"/>
      <c r="G365" s="324"/>
      <c r="H365" s="314" t="s">
        <v>4001</v>
      </c>
    </row>
    <row r="366" spans="1:8" s="315" customFormat="1" ht="15" x14ac:dyDescent="0.2">
      <c r="A366" s="319">
        <v>36519</v>
      </c>
      <c r="B366" s="347"/>
      <c r="C366" s="351"/>
      <c r="D366" s="322"/>
      <c r="E366" s="310"/>
      <c r="F366" s="322"/>
      <c r="G366" s="324"/>
      <c r="H366" s="314" t="s">
        <v>4001</v>
      </c>
    </row>
    <row r="367" spans="1:8" s="315" customFormat="1" ht="15" x14ac:dyDescent="0.2">
      <c r="A367" s="308">
        <v>36619</v>
      </c>
      <c r="B367" s="347"/>
      <c r="C367" s="351"/>
      <c r="D367" s="322"/>
      <c r="E367" s="310"/>
      <c r="F367" s="322"/>
      <c r="G367" s="324"/>
      <c r="H367" s="314" t="s">
        <v>4001</v>
      </c>
    </row>
    <row r="368" spans="1:8" s="315" customFormat="1" ht="15" x14ac:dyDescent="0.2">
      <c r="A368" s="319">
        <v>36719</v>
      </c>
      <c r="B368" s="347"/>
      <c r="C368" s="360"/>
      <c r="D368" s="322"/>
      <c r="E368" s="310"/>
      <c r="F368" s="322"/>
      <c r="G368" s="324"/>
      <c r="H368" s="314" t="s">
        <v>4001</v>
      </c>
    </row>
    <row r="369" spans="1:8" s="315" customFormat="1" ht="15" x14ac:dyDescent="0.2">
      <c r="A369" s="319">
        <v>36819</v>
      </c>
      <c r="B369" s="347"/>
      <c r="C369" s="351"/>
      <c r="D369" s="322"/>
      <c r="E369" s="310"/>
      <c r="F369" s="322"/>
      <c r="G369" s="324"/>
      <c r="H369" s="314" t="s">
        <v>4001</v>
      </c>
    </row>
    <row r="370" spans="1:8" s="315" customFormat="1" ht="15" x14ac:dyDescent="0.2">
      <c r="A370" s="308">
        <v>36919</v>
      </c>
      <c r="B370" s="347"/>
      <c r="C370" s="310"/>
      <c r="D370" s="322"/>
      <c r="E370" s="310"/>
      <c r="F370" s="322"/>
      <c r="G370" s="324"/>
      <c r="H370" s="314" t="s">
        <v>4001</v>
      </c>
    </row>
    <row r="371" spans="1:8" s="315" customFormat="1" ht="15" x14ac:dyDescent="0.2">
      <c r="A371" s="319">
        <v>37019</v>
      </c>
      <c r="B371" s="347"/>
      <c r="C371" s="351"/>
      <c r="D371" s="322"/>
      <c r="E371" s="310"/>
      <c r="F371" s="322"/>
      <c r="G371" s="324"/>
      <c r="H371" s="314" t="s">
        <v>4001</v>
      </c>
    </row>
    <row r="372" spans="1:8" s="315" customFormat="1" ht="15" x14ac:dyDescent="0.2">
      <c r="A372" s="308">
        <v>37119</v>
      </c>
      <c r="B372" s="347"/>
      <c r="C372" s="351"/>
      <c r="D372" s="322"/>
      <c r="E372" s="310"/>
      <c r="F372" s="322"/>
      <c r="G372" s="324"/>
      <c r="H372" s="314" t="s">
        <v>4001</v>
      </c>
    </row>
    <row r="373" spans="1:8" s="315" customFormat="1" ht="15" x14ac:dyDescent="0.2">
      <c r="A373" s="319">
        <v>37219</v>
      </c>
      <c r="B373" s="347"/>
      <c r="C373" s="351"/>
      <c r="D373" s="322"/>
      <c r="E373" s="310"/>
      <c r="F373" s="322"/>
      <c r="G373" s="324"/>
      <c r="H373" s="314" t="s">
        <v>4001</v>
      </c>
    </row>
    <row r="374" spans="1:8" s="315" customFormat="1" ht="15" x14ac:dyDescent="0.2">
      <c r="A374" s="319">
        <v>37319</v>
      </c>
      <c r="B374" s="347"/>
      <c r="C374" s="351"/>
      <c r="D374" s="322"/>
      <c r="E374" s="310"/>
      <c r="F374" s="322"/>
      <c r="G374" s="324"/>
      <c r="H374" s="314" t="s">
        <v>4001</v>
      </c>
    </row>
    <row r="375" spans="1:8" s="315" customFormat="1" ht="15" x14ac:dyDescent="0.2">
      <c r="A375" s="308">
        <v>37419</v>
      </c>
      <c r="B375" s="347"/>
      <c r="C375" s="351"/>
      <c r="D375" s="322"/>
      <c r="E375" s="310"/>
      <c r="F375" s="322"/>
      <c r="G375" s="324"/>
      <c r="H375" s="314" t="s">
        <v>4001</v>
      </c>
    </row>
    <row r="376" spans="1:8" s="315" customFormat="1" ht="15" x14ac:dyDescent="0.2">
      <c r="A376" s="319">
        <v>37519</v>
      </c>
      <c r="B376" s="347"/>
      <c r="C376" s="351"/>
      <c r="D376" s="322"/>
      <c r="E376" s="310"/>
      <c r="F376" s="322"/>
      <c r="G376" s="324"/>
      <c r="H376" s="314" t="s">
        <v>4001</v>
      </c>
    </row>
    <row r="377" spans="1:8" s="315" customFormat="1" ht="15" x14ac:dyDescent="0.2">
      <c r="A377" s="308">
        <v>37619</v>
      </c>
      <c r="B377" s="348"/>
      <c r="C377" s="351"/>
      <c r="D377" s="322"/>
      <c r="E377" s="310"/>
      <c r="F377" s="322"/>
      <c r="G377" s="324"/>
      <c r="H377" s="314" t="s">
        <v>4001</v>
      </c>
    </row>
    <row r="378" spans="1:8" s="315" customFormat="1" ht="15" x14ac:dyDescent="0.2">
      <c r="A378" s="319">
        <v>37719</v>
      </c>
      <c r="B378" s="348"/>
      <c r="C378" s="351"/>
      <c r="D378" s="322"/>
      <c r="E378" s="310"/>
      <c r="F378" s="322"/>
      <c r="G378" s="324"/>
      <c r="H378" s="314" t="s">
        <v>4001</v>
      </c>
    </row>
    <row r="379" spans="1:8" s="315" customFormat="1" ht="15" x14ac:dyDescent="0.2">
      <c r="A379" s="319">
        <v>37819</v>
      </c>
      <c r="B379" s="348"/>
      <c r="C379" s="351"/>
      <c r="D379" s="322"/>
      <c r="E379" s="310"/>
      <c r="F379" s="322"/>
      <c r="G379" s="324"/>
      <c r="H379" s="314" t="s">
        <v>4001</v>
      </c>
    </row>
    <row r="380" spans="1:8" s="315" customFormat="1" ht="15" x14ac:dyDescent="0.2">
      <c r="A380" s="308">
        <v>37919</v>
      </c>
      <c r="B380" s="348"/>
      <c r="C380" s="351"/>
      <c r="D380" s="322"/>
      <c r="E380" s="310"/>
      <c r="F380" s="322"/>
      <c r="G380" s="324"/>
      <c r="H380" s="314" t="s">
        <v>4001</v>
      </c>
    </row>
    <row r="381" spans="1:8" s="315" customFormat="1" ht="15" x14ac:dyDescent="0.2">
      <c r="A381" s="319">
        <v>38019</v>
      </c>
      <c r="B381" s="347"/>
      <c r="C381" s="351"/>
      <c r="D381" s="322"/>
      <c r="E381" s="310"/>
      <c r="F381" s="322"/>
      <c r="G381" s="324"/>
      <c r="H381" s="314" t="s">
        <v>4001</v>
      </c>
    </row>
    <row r="382" spans="1:8" s="315" customFormat="1" ht="15" x14ac:dyDescent="0.2">
      <c r="A382" s="308">
        <v>38119</v>
      </c>
      <c r="B382" s="347"/>
      <c r="C382" s="351"/>
      <c r="D382" s="322"/>
      <c r="E382" s="310"/>
      <c r="F382" s="322"/>
      <c r="G382" s="324"/>
      <c r="H382" s="314" t="s">
        <v>4001</v>
      </c>
    </row>
    <row r="383" spans="1:8" s="315" customFormat="1" ht="15" x14ac:dyDescent="0.2">
      <c r="A383" s="319">
        <v>38219</v>
      </c>
      <c r="B383" s="347"/>
      <c r="C383" s="351"/>
      <c r="D383" s="322"/>
      <c r="E383" s="310"/>
      <c r="F383" s="322"/>
      <c r="G383" s="324"/>
      <c r="H383" s="314" t="s">
        <v>4001</v>
      </c>
    </row>
    <row r="384" spans="1:8" s="315" customFormat="1" ht="15" x14ac:dyDescent="0.2">
      <c r="A384" s="319">
        <v>38319</v>
      </c>
      <c r="B384" s="347"/>
      <c r="C384" s="351"/>
      <c r="D384" s="322"/>
      <c r="E384" s="310"/>
      <c r="F384" s="322"/>
      <c r="G384" s="324"/>
      <c r="H384" s="314" t="s">
        <v>4001</v>
      </c>
    </row>
    <row r="385" spans="1:8" s="315" customFormat="1" ht="15" x14ac:dyDescent="0.2">
      <c r="A385" s="308">
        <v>38419</v>
      </c>
      <c r="B385" s="347"/>
      <c r="C385" s="351"/>
      <c r="D385" s="322"/>
      <c r="E385" s="310"/>
      <c r="F385" s="322"/>
      <c r="G385" s="324"/>
      <c r="H385" s="314" t="s">
        <v>4001</v>
      </c>
    </row>
    <row r="386" spans="1:8" s="315" customFormat="1" ht="15" x14ac:dyDescent="0.2">
      <c r="A386" s="319">
        <v>38519</v>
      </c>
      <c r="B386" s="347"/>
      <c r="C386" s="351"/>
      <c r="D386" s="322"/>
      <c r="E386" s="310"/>
      <c r="F386" s="322"/>
      <c r="G386" s="324"/>
      <c r="H386" s="314" t="s">
        <v>4001</v>
      </c>
    </row>
    <row r="387" spans="1:8" s="315" customFormat="1" ht="15" x14ac:dyDescent="0.2">
      <c r="A387" s="308">
        <v>38619</v>
      </c>
      <c r="B387" s="347"/>
      <c r="C387" s="351"/>
      <c r="D387" s="322"/>
      <c r="E387" s="310"/>
      <c r="F387" s="322"/>
      <c r="G387" s="324"/>
      <c r="H387" s="314" t="s">
        <v>4001</v>
      </c>
    </row>
    <row r="388" spans="1:8" s="315" customFormat="1" ht="15" x14ac:dyDescent="0.2">
      <c r="A388" s="319">
        <v>38719</v>
      </c>
      <c r="B388" s="347"/>
      <c r="C388" s="351"/>
      <c r="D388" s="322"/>
      <c r="E388" s="310"/>
      <c r="F388" s="322"/>
      <c r="G388" s="324"/>
      <c r="H388" s="314" t="s">
        <v>4001</v>
      </c>
    </row>
    <row r="389" spans="1:8" s="315" customFormat="1" ht="15" x14ac:dyDescent="0.2">
      <c r="A389" s="319">
        <v>38819</v>
      </c>
      <c r="B389" s="347"/>
      <c r="C389" s="351"/>
      <c r="D389" s="322"/>
      <c r="E389" s="310"/>
      <c r="F389" s="322"/>
      <c r="G389" s="324"/>
      <c r="H389" s="314" t="s">
        <v>4001</v>
      </c>
    </row>
    <row r="390" spans="1:8" s="315" customFormat="1" ht="15" x14ac:dyDescent="0.2">
      <c r="A390" s="308">
        <v>38919</v>
      </c>
      <c r="B390" s="347"/>
      <c r="C390" s="351"/>
      <c r="D390" s="322"/>
      <c r="E390" s="310"/>
      <c r="F390" s="322"/>
      <c r="G390" s="324"/>
      <c r="H390" s="314" t="s">
        <v>4001</v>
      </c>
    </row>
    <row r="391" spans="1:8" s="315" customFormat="1" ht="15" x14ac:dyDescent="0.2">
      <c r="A391" s="319">
        <v>39019</v>
      </c>
      <c r="B391" s="347"/>
      <c r="C391" s="351"/>
      <c r="D391" s="322"/>
      <c r="E391" s="310"/>
      <c r="F391" s="322"/>
      <c r="G391" s="324"/>
      <c r="H391" s="314" t="s">
        <v>4001</v>
      </c>
    </row>
    <row r="392" spans="1:8" s="315" customFormat="1" ht="15" x14ac:dyDescent="0.2">
      <c r="A392" s="308">
        <v>39119</v>
      </c>
      <c r="B392" s="347"/>
      <c r="C392" s="351"/>
      <c r="D392" s="322"/>
      <c r="E392" s="310"/>
      <c r="F392" s="322"/>
      <c r="G392" s="324"/>
      <c r="H392" s="314" t="s">
        <v>4001</v>
      </c>
    </row>
    <row r="393" spans="1:8" s="315" customFormat="1" ht="15" x14ac:dyDescent="0.2">
      <c r="A393" s="319">
        <v>39219</v>
      </c>
      <c r="B393" s="347"/>
      <c r="C393" s="351"/>
      <c r="D393" s="322"/>
      <c r="E393" s="310"/>
      <c r="F393" s="322"/>
      <c r="G393" s="324"/>
      <c r="H393" s="314" t="s">
        <v>4001</v>
      </c>
    </row>
    <row r="394" spans="1:8" s="315" customFormat="1" ht="15" x14ac:dyDescent="0.2">
      <c r="A394" s="319">
        <v>39319</v>
      </c>
      <c r="B394" s="347"/>
      <c r="C394" s="351"/>
      <c r="D394" s="322"/>
      <c r="E394" s="310"/>
      <c r="F394" s="322"/>
      <c r="G394" s="324"/>
      <c r="H394" s="314" t="s">
        <v>4001</v>
      </c>
    </row>
    <row r="395" spans="1:8" s="315" customFormat="1" ht="15" x14ac:dyDescent="0.2">
      <c r="A395" s="308">
        <v>39419</v>
      </c>
      <c r="B395" s="347"/>
      <c r="C395" s="351"/>
      <c r="D395" s="322"/>
      <c r="E395" s="310"/>
      <c r="F395" s="322"/>
      <c r="G395" s="324"/>
      <c r="H395" s="314" t="s">
        <v>4001</v>
      </c>
    </row>
    <row r="396" spans="1:8" s="315" customFormat="1" ht="15" x14ac:dyDescent="0.2">
      <c r="A396" s="319">
        <v>39519</v>
      </c>
      <c r="B396" s="347"/>
      <c r="C396" s="351"/>
      <c r="D396" s="322"/>
      <c r="E396" s="310"/>
      <c r="F396" s="322"/>
      <c r="G396" s="324"/>
      <c r="H396" s="314" t="s">
        <v>4001</v>
      </c>
    </row>
    <row r="397" spans="1:8" s="315" customFormat="1" ht="15" x14ac:dyDescent="0.2">
      <c r="A397" s="308">
        <v>39619</v>
      </c>
      <c r="B397" s="347"/>
      <c r="C397" s="351"/>
      <c r="D397" s="322"/>
      <c r="E397" s="310"/>
      <c r="F397" s="322"/>
      <c r="G397" s="324"/>
      <c r="H397" s="314" t="s">
        <v>4001</v>
      </c>
    </row>
    <row r="398" spans="1:8" s="315" customFormat="1" ht="15" x14ac:dyDescent="0.2">
      <c r="A398" s="319">
        <v>39719</v>
      </c>
      <c r="B398" s="347"/>
      <c r="C398" s="351"/>
      <c r="D398" s="322"/>
      <c r="E398" s="310"/>
      <c r="F398" s="322"/>
      <c r="G398" s="324"/>
      <c r="H398" s="314" t="s">
        <v>4001</v>
      </c>
    </row>
    <row r="399" spans="1:8" s="315" customFormat="1" ht="15" x14ac:dyDescent="0.2">
      <c r="A399" s="319">
        <v>39819</v>
      </c>
      <c r="B399" s="347"/>
      <c r="C399" s="351"/>
      <c r="D399" s="322"/>
      <c r="E399" s="310"/>
      <c r="F399" s="322"/>
      <c r="G399" s="324"/>
      <c r="H399" s="314" t="s">
        <v>4001</v>
      </c>
    </row>
    <row r="400" spans="1:8" s="315" customFormat="1" ht="15" x14ac:dyDescent="0.2">
      <c r="A400" s="308">
        <v>39919</v>
      </c>
      <c r="B400" s="347"/>
      <c r="C400" s="351"/>
      <c r="D400" s="322"/>
      <c r="E400" s="310"/>
      <c r="F400" s="322"/>
      <c r="G400" s="324"/>
      <c r="H400" s="314" t="s">
        <v>4001</v>
      </c>
    </row>
    <row r="401" spans="1:11" s="315" customFormat="1" ht="15" x14ac:dyDescent="0.2">
      <c r="A401" s="319">
        <v>40019</v>
      </c>
      <c r="B401" s="347"/>
      <c r="C401" s="351"/>
      <c r="D401" s="322"/>
      <c r="E401" s="310"/>
      <c r="F401" s="322"/>
      <c r="G401" s="324"/>
      <c r="H401" s="314" t="s">
        <v>4001</v>
      </c>
    </row>
    <row r="402" spans="1:11" s="315" customFormat="1" ht="15" x14ac:dyDescent="0.2">
      <c r="A402" s="308">
        <v>40119</v>
      </c>
      <c r="B402" s="347"/>
      <c r="C402" s="351"/>
      <c r="D402" s="322"/>
      <c r="E402" s="310"/>
      <c r="F402" s="322"/>
      <c r="G402" s="324"/>
      <c r="H402" s="314" t="s">
        <v>4001</v>
      </c>
    </row>
    <row r="403" spans="1:11" s="315" customFormat="1" ht="15" x14ac:dyDescent="0.2">
      <c r="A403" s="319">
        <v>40219</v>
      </c>
      <c r="B403" s="347"/>
      <c r="C403" s="351"/>
      <c r="D403" s="322"/>
      <c r="E403" s="310"/>
      <c r="F403" s="322"/>
      <c r="G403" s="324"/>
      <c r="H403" s="314" t="s">
        <v>4001</v>
      </c>
    </row>
    <row r="404" spans="1:11" s="315" customFormat="1" ht="15" x14ac:dyDescent="0.2">
      <c r="A404" s="319">
        <v>40319</v>
      </c>
      <c r="B404" s="347"/>
      <c r="C404" s="351"/>
      <c r="D404" s="322"/>
      <c r="E404" s="310"/>
      <c r="F404" s="322"/>
      <c r="G404" s="324"/>
      <c r="H404" s="314" t="s">
        <v>4001</v>
      </c>
    </row>
    <row r="405" spans="1:11" s="315" customFormat="1" ht="15" x14ac:dyDescent="0.2">
      <c r="A405" s="308">
        <v>40419</v>
      </c>
      <c r="B405" s="347"/>
      <c r="C405" s="351"/>
      <c r="D405" s="322"/>
      <c r="E405" s="310"/>
      <c r="F405" s="322"/>
      <c r="G405" s="324"/>
      <c r="H405" s="314" t="s">
        <v>4001</v>
      </c>
    </row>
    <row r="406" spans="1:11" s="315" customFormat="1" ht="15" x14ac:dyDescent="0.2">
      <c r="A406" s="319">
        <v>40519</v>
      </c>
      <c r="B406" s="347"/>
      <c r="C406" s="351"/>
      <c r="D406" s="322"/>
      <c r="E406" s="310"/>
      <c r="F406" s="322"/>
      <c r="G406" s="324"/>
      <c r="H406" s="314" t="s">
        <v>4001</v>
      </c>
      <c r="J406" s="318"/>
      <c r="K406" s="318"/>
    </row>
    <row r="407" spans="1:11" ht="15" x14ac:dyDescent="0.2">
      <c r="A407" s="308">
        <v>40619</v>
      </c>
      <c r="B407" s="347"/>
      <c r="C407" s="351"/>
      <c r="D407" s="322"/>
      <c r="E407" s="310"/>
      <c r="F407" s="322"/>
      <c r="G407" s="324"/>
      <c r="H407" s="361" t="s">
        <v>4001</v>
      </c>
    </row>
    <row r="408" spans="1:11" ht="15" x14ac:dyDescent="0.2">
      <c r="A408" s="319">
        <v>40719</v>
      </c>
      <c r="B408" s="347"/>
      <c r="C408" s="351"/>
      <c r="D408" s="322"/>
      <c r="E408" s="310"/>
      <c r="F408" s="322"/>
      <c r="G408" s="324"/>
      <c r="H408" s="361" t="s">
        <v>4001</v>
      </c>
    </row>
    <row r="409" spans="1:11" ht="15" x14ac:dyDescent="0.2">
      <c r="A409" s="319">
        <v>40819</v>
      </c>
      <c r="B409" s="347"/>
      <c r="C409" s="351"/>
      <c r="D409" s="322"/>
      <c r="E409" s="310"/>
      <c r="F409" s="322"/>
      <c r="G409" s="324"/>
      <c r="H409" s="361" t="s">
        <v>4001</v>
      </c>
    </row>
    <row r="410" spans="1:11" ht="15" x14ac:dyDescent="0.2">
      <c r="A410" s="308">
        <v>40919</v>
      </c>
      <c r="B410" s="347"/>
      <c r="C410" s="351"/>
      <c r="D410" s="322"/>
      <c r="E410" s="310"/>
      <c r="F410" s="322"/>
      <c r="G410" s="324"/>
      <c r="H410" s="361" t="s">
        <v>4001</v>
      </c>
    </row>
    <row r="411" spans="1:11" ht="15" x14ac:dyDescent="0.2">
      <c r="A411" s="319">
        <v>41019</v>
      </c>
      <c r="B411" s="347"/>
      <c r="C411" s="351"/>
      <c r="D411" s="322"/>
      <c r="E411" s="310"/>
      <c r="F411" s="322"/>
      <c r="G411" s="324"/>
      <c r="H411" s="361" t="s">
        <v>4001</v>
      </c>
    </row>
    <row r="412" spans="1:11" ht="15" x14ac:dyDescent="0.2">
      <c r="A412" s="308">
        <v>41119</v>
      </c>
      <c r="B412" s="347"/>
      <c r="C412" s="351"/>
      <c r="D412" s="322"/>
      <c r="E412" s="310"/>
      <c r="F412" s="322"/>
      <c r="G412" s="324"/>
      <c r="H412" s="361" t="s">
        <v>4001</v>
      </c>
    </row>
    <row r="413" spans="1:11" ht="15" x14ac:dyDescent="0.2">
      <c r="A413" s="319">
        <v>41219</v>
      </c>
      <c r="B413" s="347"/>
      <c r="C413" s="351"/>
      <c r="D413" s="322"/>
      <c r="E413" s="310"/>
      <c r="F413" s="322"/>
      <c r="G413" s="324"/>
      <c r="H413" s="361" t="s">
        <v>4001</v>
      </c>
    </row>
    <row r="414" spans="1:11" ht="15" x14ac:dyDescent="0.2">
      <c r="A414" s="319">
        <v>41319</v>
      </c>
      <c r="B414" s="347"/>
      <c r="C414" s="351"/>
      <c r="D414" s="322"/>
      <c r="E414" s="310"/>
      <c r="F414" s="322"/>
      <c r="G414" s="324"/>
      <c r="H414" s="361" t="s">
        <v>4001</v>
      </c>
    </row>
    <row r="415" spans="1:11" ht="15" x14ac:dyDescent="0.2">
      <c r="A415" s="308">
        <v>41419</v>
      </c>
      <c r="B415" s="347"/>
      <c r="C415" s="351"/>
      <c r="D415" s="322"/>
      <c r="E415" s="310"/>
      <c r="F415" s="322"/>
      <c r="G415" s="324"/>
      <c r="H415" s="361" t="s">
        <v>4001</v>
      </c>
    </row>
    <row r="416" spans="1:11" ht="15" x14ac:dyDescent="0.2">
      <c r="A416" s="319">
        <v>41519</v>
      </c>
      <c r="B416" s="347"/>
      <c r="C416" s="351"/>
      <c r="D416" s="322"/>
      <c r="E416" s="310"/>
      <c r="F416" s="322"/>
      <c r="G416" s="324"/>
      <c r="H416" s="361" t="s">
        <v>4001</v>
      </c>
    </row>
    <row r="417" spans="1:8" ht="15" x14ac:dyDescent="0.2">
      <c r="A417" s="308">
        <v>41619</v>
      </c>
      <c r="B417" s="347"/>
      <c r="C417" s="351"/>
      <c r="D417" s="322"/>
      <c r="E417" s="310"/>
      <c r="F417" s="322"/>
      <c r="G417" s="324"/>
      <c r="H417" s="361" t="s">
        <v>4001</v>
      </c>
    </row>
    <row r="418" spans="1:8" ht="15" x14ac:dyDescent="0.2">
      <c r="A418" s="319">
        <v>41719</v>
      </c>
      <c r="B418" s="347"/>
      <c r="C418" s="351"/>
      <c r="D418" s="322"/>
      <c r="E418" s="310"/>
      <c r="F418" s="322"/>
      <c r="G418" s="324"/>
      <c r="H418" s="361" t="s">
        <v>4001</v>
      </c>
    </row>
    <row r="419" spans="1:8" ht="15" x14ac:dyDescent="0.2">
      <c r="A419" s="319">
        <v>41819</v>
      </c>
      <c r="B419" s="347"/>
      <c r="C419" s="351"/>
      <c r="D419" s="322"/>
      <c r="E419" s="310"/>
      <c r="F419" s="322"/>
      <c r="G419" s="324"/>
      <c r="H419" s="361" t="s">
        <v>4001</v>
      </c>
    </row>
    <row r="420" spans="1:8" ht="15" x14ac:dyDescent="0.2">
      <c r="A420" s="308">
        <v>41919</v>
      </c>
      <c r="B420" s="347"/>
      <c r="C420" s="351"/>
      <c r="D420" s="322"/>
      <c r="E420" s="310"/>
      <c r="F420" s="322"/>
      <c r="G420" s="324"/>
      <c r="H420" s="361" t="s">
        <v>4001</v>
      </c>
    </row>
    <row r="421" spans="1:8" ht="15" x14ac:dyDescent="0.2">
      <c r="A421" s="319">
        <v>42019</v>
      </c>
      <c r="B421" s="347"/>
      <c r="C421" s="351"/>
      <c r="D421" s="322"/>
      <c r="E421" s="310"/>
      <c r="F421" s="322"/>
      <c r="G421" s="324"/>
      <c r="H421" s="361" t="s">
        <v>4001</v>
      </c>
    </row>
    <row r="422" spans="1:8" ht="15" x14ac:dyDescent="0.2">
      <c r="A422" s="308">
        <v>42119</v>
      </c>
      <c r="B422" s="347"/>
      <c r="C422" s="351"/>
      <c r="D422" s="322"/>
      <c r="E422" s="310"/>
      <c r="F422" s="322"/>
      <c r="G422" s="324"/>
      <c r="H422" s="361" t="s">
        <v>4001</v>
      </c>
    </row>
    <row r="423" spans="1:8" ht="15" x14ac:dyDescent="0.2">
      <c r="A423" s="319">
        <v>42219</v>
      </c>
      <c r="B423" s="347"/>
      <c r="C423" s="351"/>
      <c r="D423" s="322"/>
      <c r="E423" s="310"/>
      <c r="F423" s="322"/>
      <c r="G423" s="324"/>
      <c r="H423" s="361" t="s">
        <v>4001</v>
      </c>
    </row>
    <row r="424" spans="1:8" ht="15" x14ac:dyDescent="0.2">
      <c r="A424" s="319">
        <v>42319</v>
      </c>
      <c r="B424" s="347"/>
      <c r="C424" s="351"/>
      <c r="D424" s="322"/>
      <c r="E424" s="310"/>
      <c r="F424" s="322"/>
      <c r="G424" s="324"/>
      <c r="H424" s="361" t="s">
        <v>4001</v>
      </c>
    </row>
    <row r="425" spans="1:8" ht="15" x14ac:dyDescent="0.2">
      <c r="A425" s="308">
        <v>42419</v>
      </c>
      <c r="B425" s="347"/>
      <c r="C425" s="351"/>
      <c r="D425" s="322"/>
      <c r="E425" s="310"/>
      <c r="F425" s="322"/>
      <c r="G425" s="324"/>
      <c r="H425" s="361" t="s">
        <v>4001</v>
      </c>
    </row>
    <row r="426" spans="1:8" ht="15" x14ac:dyDescent="0.2">
      <c r="A426" s="319">
        <v>42519</v>
      </c>
      <c r="B426" s="347"/>
      <c r="C426" s="351"/>
      <c r="D426" s="322"/>
      <c r="E426" s="310"/>
      <c r="F426" s="322"/>
      <c r="G426" s="324"/>
      <c r="H426" s="361" t="s">
        <v>4001</v>
      </c>
    </row>
    <row r="427" spans="1:8" ht="15" x14ac:dyDescent="0.2">
      <c r="A427" s="308">
        <v>42619</v>
      </c>
      <c r="B427" s="347"/>
      <c r="C427" s="351"/>
      <c r="D427" s="322"/>
      <c r="E427" s="310"/>
      <c r="F427" s="322"/>
      <c r="G427" s="324"/>
      <c r="H427" s="361" t="s">
        <v>4001</v>
      </c>
    </row>
    <row r="428" spans="1:8" ht="15" x14ac:dyDescent="0.2">
      <c r="A428" s="319">
        <v>42719</v>
      </c>
      <c r="B428" s="347"/>
      <c r="C428" s="351"/>
      <c r="D428" s="322"/>
      <c r="E428" s="310"/>
      <c r="F428" s="322"/>
      <c r="G428" s="324"/>
      <c r="H428" s="361" t="s">
        <v>4001</v>
      </c>
    </row>
    <row r="429" spans="1:8" ht="15" x14ac:dyDescent="0.2">
      <c r="A429" s="319">
        <v>42819</v>
      </c>
      <c r="B429" s="347"/>
      <c r="C429" s="351"/>
      <c r="D429" s="322"/>
      <c r="E429" s="310"/>
      <c r="F429" s="322"/>
      <c r="G429" s="324"/>
      <c r="H429" s="361" t="s">
        <v>4001</v>
      </c>
    </row>
    <row r="430" spans="1:8" ht="15" x14ac:dyDescent="0.2">
      <c r="A430" s="308">
        <v>42919</v>
      </c>
      <c r="B430" s="347"/>
      <c r="C430" s="351"/>
      <c r="D430" s="322"/>
      <c r="E430" s="310"/>
      <c r="F430" s="322"/>
      <c r="G430" s="324"/>
      <c r="H430" s="361" t="s">
        <v>4001</v>
      </c>
    </row>
    <row r="431" spans="1:8" ht="15" x14ac:dyDescent="0.2">
      <c r="A431" s="319">
        <v>43019</v>
      </c>
      <c r="B431" s="347"/>
      <c r="C431" s="351"/>
      <c r="D431" s="322"/>
      <c r="E431" s="310"/>
      <c r="F431" s="322"/>
      <c r="G431" s="324"/>
      <c r="H431" s="361" t="s">
        <v>4001</v>
      </c>
    </row>
    <row r="432" spans="1:8" ht="15" x14ac:dyDescent="0.2">
      <c r="A432" s="308">
        <v>43119</v>
      </c>
      <c r="B432" s="347"/>
      <c r="C432" s="351"/>
      <c r="D432" s="322"/>
      <c r="E432" s="310"/>
      <c r="F432" s="322"/>
      <c r="G432" s="324"/>
      <c r="H432" s="361" t="s">
        <v>4001</v>
      </c>
    </row>
    <row r="433" spans="1:8" ht="15" x14ac:dyDescent="0.2">
      <c r="A433" s="319">
        <v>43219</v>
      </c>
      <c r="B433" s="347"/>
      <c r="C433" s="351"/>
      <c r="D433" s="322"/>
      <c r="E433" s="310"/>
      <c r="F433" s="322"/>
      <c r="G433" s="324"/>
      <c r="H433" s="361" t="s">
        <v>4001</v>
      </c>
    </row>
    <row r="434" spans="1:8" ht="15" x14ac:dyDescent="0.2">
      <c r="A434" s="319">
        <v>43319</v>
      </c>
      <c r="B434" s="347"/>
      <c r="C434" s="351"/>
      <c r="D434" s="322"/>
      <c r="E434" s="310"/>
      <c r="F434" s="322"/>
      <c r="G434" s="324"/>
      <c r="H434" s="361" t="s">
        <v>4001</v>
      </c>
    </row>
    <row r="435" spans="1:8" ht="15" x14ac:dyDescent="0.2">
      <c r="A435" s="308">
        <v>43419</v>
      </c>
      <c r="B435" s="347"/>
      <c r="C435" s="351"/>
      <c r="D435" s="322"/>
      <c r="E435" s="310"/>
      <c r="F435" s="322"/>
      <c r="G435" s="324"/>
      <c r="H435" s="361" t="s">
        <v>4001</v>
      </c>
    </row>
    <row r="436" spans="1:8" ht="15" x14ac:dyDescent="0.2">
      <c r="A436" s="319">
        <v>43519</v>
      </c>
      <c r="B436" s="347"/>
      <c r="C436" s="351"/>
      <c r="D436" s="322"/>
      <c r="E436" s="310"/>
      <c r="F436" s="322"/>
      <c r="G436" s="324"/>
      <c r="H436" s="361" t="s">
        <v>4001</v>
      </c>
    </row>
    <row r="437" spans="1:8" ht="15" x14ac:dyDescent="0.2">
      <c r="A437" s="308">
        <v>43619</v>
      </c>
      <c r="B437" s="347"/>
      <c r="C437" s="351"/>
      <c r="D437" s="322"/>
      <c r="E437" s="310"/>
      <c r="F437" s="322"/>
      <c r="G437" s="324"/>
      <c r="H437" s="361" t="s">
        <v>4001</v>
      </c>
    </row>
    <row r="438" spans="1:8" ht="15" x14ac:dyDescent="0.2">
      <c r="A438" s="319">
        <v>43719</v>
      </c>
      <c r="B438" s="347"/>
      <c r="C438" s="351"/>
      <c r="D438" s="322"/>
      <c r="E438" s="310"/>
      <c r="F438" s="322"/>
      <c r="G438" s="324"/>
      <c r="H438" s="361" t="s">
        <v>4001</v>
      </c>
    </row>
    <row r="439" spans="1:8" ht="15" x14ac:dyDescent="0.2">
      <c r="A439" s="319">
        <v>43819</v>
      </c>
      <c r="B439" s="347"/>
      <c r="C439" s="351"/>
      <c r="D439" s="322"/>
      <c r="E439" s="310"/>
      <c r="F439" s="322"/>
      <c r="G439" s="324"/>
      <c r="H439" s="361" t="s">
        <v>4001</v>
      </c>
    </row>
    <row r="440" spans="1:8" ht="15" x14ac:dyDescent="0.2">
      <c r="A440" s="308">
        <v>43919</v>
      </c>
      <c r="B440" s="347"/>
      <c r="C440" s="351"/>
      <c r="D440" s="322"/>
      <c r="E440" s="310"/>
      <c r="F440" s="322"/>
      <c r="G440" s="324"/>
      <c r="H440" s="361" t="s">
        <v>4001</v>
      </c>
    </row>
    <row r="441" spans="1:8" ht="15" x14ac:dyDescent="0.2">
      <c r="A441" s="319">
        <v>44019</v>
      </c>
      <c r="B441" s="347"/>
      <c r="C441" s="351"/>
      <c r="D441" s="322"/>
      <c r="E441" s="310"/>
      <c r="F441" s="322"/>
      <c r="G441" s="324"/>
      <c r="H441" s="361" t="s">
        <v>4001</v>
      </c>
    </row>
    <row r="442" spans="1:8" ht="15" x14ac:dyDescent="0.2">
      <c r="A442" s="308">
        <v>44119</v>
      </c>
      <c r="B442" s="347"/>
      <c r="C442" s="351"/>
      <c r="D442" s="322"/>
      <c r="E442" s="310"/>
      <c r="F442" s="322"/>
      <c r="G442" s="324"/>
      <c r="H442" s="361" t="s">
        <v>4001</v>
      </c>
    </row>
    <row r="443" spans="1:8" ht="15" x14ac:dyDescent="0.2">
      <c r="A443" s="319">
        <v>44219</v>
      </c>
      <c r="B443" s="347"/>
      <c r="C443" s="351"/>
      <c r="D443" s="322"/>
      <c r="E443" s="310"/>
      <c r="F443" s="322"/>
      <c r="G443" s="324"/>
      <c r="H443" s="361" t="s">
        <v>4001</v>
      </c>
    </row>
    <row r="444" spans="1:8" ht="15" x14ac:dyDescent="0.2">
      <c r="A444" s="319">
        <v>44319</v>
      </c>
      <c r="B444" s="347"/>
      <c r="C444" s="351"/>
      <c r="D444" s="322"/>
      <c r="E444" s="310"/>
      <c r="F444" s="322"/>
      <c r="G444" s="324"/>
      <c r="H444" s="361" t="s">
        <v>4001</v>
      </c>
    </row>
    <row r="445" spans="1:8" ht="15" x14ac:dyDescent="0.2">
      <c r="A445" s="308">
        <v>44419</v>
      </c>
      <c r="B445" s="347"/>
      <c r="C445" s="351"/>
      <c r="D445" s="322"/>
      <c r="E445" s="310"/>
      <c r="F445" s="322"/>
      <c r="G445" s="324"/>
      <c r="H445" s="361" t="s">
        <v>4001</v>
      </c>
    </row>
    <row r="446" spans="1:8" ht="15" x14ac:dyDescent="0.2">
      <c r="A446" s="319">
        <v>44519</v>
      </c>
      <c r="B446" s="347"/>
      <c r="C446" s="351"/>
      <c r="D446" s="322"/>
      <c r="E446" s="310"/>
      <c r="F446" s="322"/>
      <c r="G446" s="324"/>
      <c r="H446" s="361" t="s">
        <v>4001</v>
      </c>
    </row>
    <row r="447" spans="1:8" ht="15" x14ac:dyDescent="0.2">
      <c r="A447" s="308">
        <v>44619</v>
      </c>
      <c r="B447" s="347"/>
      <c r="C447" s="351"/>
      <c r="D447" s="322"/>
      <c r="E447" s="310"/>
      <c r="F447" s="322"/>
      <c r="G447" s="324"/>
      <c r="H447" s="361" t="s">
        <v>4001</v>
      </c>
    </row>
    <row r="448" spans="1:8" ht="15" x14ac:dyDescent="0.2">
      <c r="A448" s="319">
        <v>44719</v>
      </c>
      <c r="B448" s="347"/>
      <c r="C448" s="351"/>
      <c r="D448" s="322"/>
      <c r="E448" s="310"/>
      <c r="F448" s="322"/>
      <c r="G448" s="324"/>
      <c r="H448" s="361" t="s">
        <v>4001</v>
      </c>
    </row>
    <row r="449" spans="1:9" ht="15" x14ac:dyDescent="0.2">
      <c r="A449" s="319">
        <v>44819</v>
      </c>
      <c r="B449" s="347"/>
      <c r="C449" s="351"/>
      <c r="D449" s="322"/>
      <c r="E449" s="310"/>
      <c r="F449" s="322"/>
      <c r="G449" s="324"/>
      <c r="H449" s="361" t="s">
        <v>4001</v>
      </c>
    </row>
    <row r="450" spans="1:9" ht="15" x14ac:dyDescent="0.2">
      <c r="A450" s="308">
        <v>44919</v>
      </c>
      <c r="B450" s="347"/>
      <c r="C450" s="351"/>
      <c r="D450" s="322"/>
      <c r="E450" s="310"/>
      <c r="F450" s="322"/>
      <c r="G450" s="324"/>
      <c r="H450" s="361" t="s">
        <v>4001</v>
      </c>
    </row>
    <row r="451" spans="1:9" ht="15" x14ac:dyDescent="0.2">
      <c r="A451" s="319">
        <v>45019</v>
      </c>
      <c r="B451" s="347"/>
      <c r="C451" s="351"/>
      <c r="D451" s="322"/>
      <c r="E451" s="310"/>
      <c r="F451" s="322"/>
      <c r="G451" s="324"/>
      <c r="H451" s="361" t="s">
        <v>4001</v>
      </c>
    </row>
    <row r="452" spans="1:9" s="366" customFormat="1" ht="15" x14ac:dyDescent="0.25">
      <c r="A452" s="308">
        <v>45119</v>
      </c>
      <c r="B452" s="347"/>
      <c r="C452" s="351"/>
      <c r="D452" s="322"/>
      <c r="E452" s="310"/>
      <c r="F452" s="322"/>
      <c r="G452" s="324"/>
      <c r="H452" s="364"/>
      <c r="I452" s="365"/>
    </row>
  </sheetData>
  <mergeCells count="2">
    <mergeCell ref="J13:N14"/>
    <mergeCell ref="C284:G284"/>
  </mergeCells>
  <conditionalFormatting sqref="B311:B352">
    <cfRule type="duplicateValues" dxfId="1" priority="1"/>
  </conditionalFormatting>
  <pageMargins left="0.511811024" right="0.511811024" top="0.78740157499999996" bottom="0.78740157499999996" header="0.31496062000000002" footer="0.31496062000000002"/>
  <pageSetup paperSize="9" scale="6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2"/>
  <sheetViews>
    <sheetView zoomScale="85" zoomScaleNormal="85" workbookViewId="0">
      <pane xSplit="1" topLeftCell="B1" activePane="topRight" state="frozen"/>
      <selection pane="topRight" activeCell="I27" sqref="I27"/>
    </sheetView>
  </sheetViews>
  <sheetFormatPr defaultColWidth="9.140625" defaultRowHeight="12.75" x14ac:dyDescent="0.2"/>
  <cols>
    <col min="1" max="1" width="18.85546875" style="232" customWidth="1"/>
    <col min="2" max="2" width="23.42578125" style="232" hidden="1" customWidth="1"/>
    <col min="3" max="3" width="60.28515625" style="233" customWidth="1"/>
    <col min="4" max="4" width="51.140625" style="234" customWidth="1"/>
    <col min="5" max="5" width="15.42578125" style="233" bestFit="1" customWidth="1"/>
    <col min="6" max="6" width="39.140625" style="234" bestFit="1" customWidth="1"/>
    <col min="7" max="7" width="13.140625" style="233" bestFit="1" customWidth="1"/>
    <col min="8" max="8" width="13.140625" style="230" hidden="1" customWidth="1"/>
    <col min="9" max="9" width="7.7109375" style="228" customWidth="1"/>
    <col min="10" max="10" width="24.85546875" style="229" customWidth="1"/>
    <col min="11" max="11" width="9.85546875" style="229" customWidth="1"/>
    <col min="12" max="12" width="3.42578125" style="229" bestFit="1" customWidth="1"/>
    <col min="13" max="13" width="17.85546875" style="229" customWidth="1"/>
    <col min="14" max="14" width="18.7109375" style="229" customWidth="1"/>
    <col min="15" max="16384" width="9.140625" style="229"/>
  </cols>
  <sheetData>
    <row r="1" spans="1:14" s="184" customFormat="1" ht="18.75" thickBot="1" x14ac:dyDescent="0.25">
      <c r="A1" s="180" t="s">
        <v>836</v>
      </c>
      <c r="B1" s="240" t="s">
        <v>3549</v>
      </c>
      <c r="C1" s="181" t="s">
        <v>791</v>
      </c>
      <c r="D1" s="182" t="s">
        <v>837</v>
      </c>
      <c r="E1" s="181" t="s">
        <v>861</v>
      </c>
      <c r="F1" s="182" t="s">
        <v>792</v>
      </c>
      <c r="G1" s="181" t="s">
        <v>793</v>
      </c>
      <c r="H1" s="183" t="s">
        <v>4001</v>
      </c>
    </row>
    <row r="2" spans="1:14" s="194" customFormat="1" ht="15" x14ac:dyDescent="0.2">
      <c r="A2" s="185">
        <v>118</v>
      </c>
      <c r="B2" s="186" t="s">
        <v>3717</v>
      </c>
      <c r="C2" s="187" t="s">
        <v>3351</v>
      </c>
      <c r="D2" s="188" t="s">
        <v>2731</v>
      </c>
      <c r="E2" s="187" t="s">
        <v>1198</v>
      </c>
      <c r="F2" s="188" t="s">
        <v>240</v>
      </c>
      <c r="G2" s="189">
        <v>43103</v>
      </c>
      <c r="H2" s="190">
        <v>1</v>
      </c>
      <c r="I2" s="191"/>
      <c r="J2" s="192" t="s">
        <v>1203</v>
      </c>
      <c r="K2" s="193">
        <f>COUNTIF($E$2:$E$451,"PTE")</f>
        <v>193</v>
      </c>
    </row>
    <row r="3" spans="1:14" s="194" customFormat="1" ht="15" x14ac:dyDescent="0.2">
      <c r="A3" s="195">
        <v>218</v>
      </c>
      <c r="B3" s="186"/>
      <c r="C3" s="196" t="s">
        <v>3352</v>
      </c>
      <c r="D3" s="188" t="s">
        <v>2731</v>
      </c>
      <c r="E3" s="187" t="s">
        <v>1198</v>
      </c>
      <c r="F3" s="188" t="s">
        <v>240</v>
      </c>
      <c r="G3" s="189">
        <v>43103</v>
      </c>
      <c r="H3" s="190">
        <v>1</v>
      </c>
      <c r="I3" s="191"/>
      <c r="J3" s="197" t="s">
        <v>1202</v>
      </c>
      <c r="K3" s="198">
        <f>COUNTIF($E$2:$E$452,"PT")</f>
        <v>2</v>
      </c>
    </row>
    <row r="4" spans="1:14" s="194" customFormat="1" ht="15" x14ac:dyDescent="0.2">
      <c r="A4" s="195">
        <v>318</v>
      </c>
      <c r="B4" s="186"/>
      <c r="C4" s="196" t="s">
        <v>3353</v>
      </c>
      <c r="D4" s="199" t="s">
        <v>1138</v>
      </c>
      <c r="E4" s="200" t="s">
        <v>1198</v>
      </c>
      <c r="F4" s="199" t="s">
        <v>3342</v>
      </c>
      <c r="G4" s="201">
        <v>43103</v>
      </c>
      <c r="H4" s="190">
        <v>1</v>
      </c>
      <c r="I4" s="191"/>
      <c r="J4" s="197" t="s">
        <v>1201</v>
      </c>
      <c r="K4" s="198">
        <f>COUNTIF($E$2:$E$451,"PF")</f>
        <v>53</v>
      </c>
    </row>
    <row r="5" spans="1:14" s="194" customFormat="1" ht="15" x14ac:dyDescent="0.2">
      <c r="A5" s="195">
        <v>418</v>
      </c>
      <c r="B5" s="186"/>
      <c r="C5" s="196" t="s">
        <v>3357</v>
      </c>
      <c r="D5" s="199" t="s">
        <v>1138</v>
      </c>
      <c r="E5" s="200" t="s">
        <v>862</v>
      </c>
      <c r="F5" s="199" t="s">
        <v>1857</v>
      </c>
      <c r="G5" s="201">
        <v>43104</v>
      </c>
      <c r="H5" s="190">
        <v>1</v>
      </c>
      <c r="I5" s="191"/>
      <c r="J5" s="197" t="s">
        <v>1200</v>
      </c>
      <c r="K5" s="198">
        <f>COUNTIF($E$2:$E$451,"PF/PTE")</f>
        <v>148</v>
      </c>
    </row>
    <row r="6" spans="1:14" s="194" customFormat="1" ht="15" x14ac:dyDescent="0.2">
      <c r="A6" s="185">
        <v>518</v>
      </c>
      <c r="B6" s="186"/>
      <c r="C6" s="196" t="s">
        <v>3358</v>
      </c>
      <c r="D6" s="199" t="s">
        <v>3359</v>
      </c>
      <c r="E6" s="200" t="s">
        <v>862</v>
      </c>
      <c r="F6" s="199" t="s">
        <v>4166</v>
      </c>
      <c r="G6" s="201">
        <v>43108</v>
      </c>
      <c r="H6" s="190">
        <v>1</v>
      </c>
      <c r="I6" s="202"/>
      <c r="J6" s="197" t="s">
        <v>1199</v>
      </c>
      <c r="K6" s="198">
        <f>COUNTIF($E$2:$E$451,"Pré-Mistura")</f>
        <v>2</v>
      </c>
    </row>
    <row r="7" spans="1:14" s="194" customFormat="1" ht="15" x14ac:dyDescent="0.2">
      <c r="A7" s="195">
        <v>618</v>
      </c>
      <c r="B7" s="186"/>
      <c r="C7" s="196" t="s">
        <v>3360</v>
      </c>
      <c r="D7" s="199" t="s">
        <v>991</v>
      </c>
      <c r="E7" s="200" t="s">
        <v>1198</v>
      </c>
      <c r="F7" s="199" t="s">
        <v>808</v>
      </c>
      <c r="G7" s="201">
        <v>43108</v>
      </c>
      <c r="H7" s="190">
        <v>1</v>
      </c>
      <c r="I7" s="191"/>
      <c r="J7" s="197" t="s">
        <v>3162</v>
      </c>
      <c r="K7" s="198">
        <f>COUNTIF($E$2:$E$451,"Bio")</f>
        <v>35</v>
      </c>
    </row>
    <row r="8" spans="1:14" s="194" customFormat="1" ht="15" x14ac:dyDescent="0.2">
      <c r="A8" s="195">
        <v>718</v>
      </c>
      <c r="B8" s="186"/>
      <c r="C8" s="196" t="s">
        <v>3361</v>
      </c>
      <c r="D8" s="199" t="s">
        <v>1669</v>
      </c>
      <c r="E8" s="200" t="s">
        <v>862</v>
      </c>
      <c r="F8" s="199" t="s">
        <v>2580</v>
      </c>
      <c r="G8" s="201">
        <v>43108</v>
      </c>
      <c r="H8" s="190">
        <v>1</v>
      </c>
      <c r="I8" s="191"/>
      <c r="J8" s="197" t="s">
        <v>2441</v>
      </c>
      <c r="K8" s="198">
        <f>COUNTIF($E$2:$E$451,"Extrato/Org")</f>
        <v>2</v>
      </c>
    </row>
    <row r="9" spans="1:14" s="194" customFormat="1" ht="15" x14ac:dyDescent="0.2">
      <c r="A9" s="195">
        <v>818</v>
      </c>
      <c r="B9" s="186"/>
      <c r="C9" s="196" t="s">
        <v>3371</v>
      </c>
      <c r="D9" s="199" t="s">
        <v>1666</v>
      </c>
      <c r="E9" s="200" t="s">
        <v>1198</v>
      </c>
      <c r="F9" s="199" t="s">
        <v>4171</v>
      </c>
      <c r="G9" s="201">
        <v>43110</v>
      </c>
      <c r="H9" s="190">
        <v>1</v>
      </c>
      <c r="I9" s="191"/>
      <c r="J9" s="197" t="s">
        <v>2781</v>
      </c>
      <c r="K9" s="198">
        <f>COUNTIF($E$2:$E$451,"Extrato")</f>
        <v>0</v>
      </c>
    </row>
    <row r="10" spans="1:14" s="194" customFormat="1" ht="15.75" thickBot="1" x14ac:dyDescent="0.25">
      <c r="A10" s="185">
        <v>918</v>
      </c>
      <c r="B10" s="186"/>
      <c r="C10" s="196" t="s">
        <v>3372</v>
      </c>
      <c r="D10" s="199" t="s">
        <v>1666</v>
      </c>
      <c r="E10" s="200" t="s">
        <v>1198</v>
      </c>
      <c r="F10" s="199" t="s">
        <v>4171</v>
      </c>
      <c r="G10" s="201">
        <v>43110</v>
      </c>
      <c r="H10" s="190">
        <v>1</v>
      </c>
      <c r="I10" s="202"/>
      <c r="J10" s="197" t="s">
        <v>3163</v>
      </c>
      <c r="K10" s="198">
        <f>COUNTIF($E$2:$E$451,"Bio/Org")</f>
        <v>15</v>
      </c>
      <c r="M10" s="203"/>
      <c r="N10" s="203"/>
    </row>
    <row r="11" spans="1:14" s="194" customFormat="1" ht="16.5" thickBot="1" x14ac:dyDescent="0.25">
      <c r="A11" s="195">
        <v>1018</v>
      </c>
      <c r="B11" s="186"/>
      <c r="C11" s="196" t="s">
        <v>3373</v>
      </c>
      <c r="D11" s="199" t="s">
        <v>1669</v>
      </c>
      <c r="E11" s="200" t="s">
        <v>862</v>
      </c>
      <c r="F11" s="199" t="s">
        <v>3874</v>
      </c>
      <c r="G11" s="201">
        <v>43111</v>
      </c>
      <c r="H11" s="190">
        <v>1</v>
      </c>
      <c r="I11" s="202"/>
      <c r="J11" s="204" t="s">
        <v>3149</v>
      </c>
      <c r="K11" s="205">
        <f>SUM(K2:K10)</f>
        <v>450</v>
      </c>
      <c r="M11" s="203"/>
      <c r="N11" s="203"/>
    </row>
    <row r="12" spans="1:14" s="194" customFormat="1" ht="15.75" thickBot="1" x14ac:dyDescent="0.25">
      <c r="A12" s="195">
        <v>1118</v>
      </c>
      <c r="B12" s="186" t="s">
        <v>3980</v>
      </c>
      <c r="C12" s="196" t="s">
        <v>3374</v>
      </c>
      <c r="D12" s="199" t="s">
        <v>2794</v>
      </c>
      <c r="E12" s="200" t="s">
        <v>863</v>
      </c>
      <c r="F12" s="199" t="s">
        <v>1960</v>
      </c>
      <c r="G12" s="201">
        <v>43112</v>
      </c>
      <c r="H12" s="190">
        <v>1</v>
      </c>
      <c r="I12" s="191"/>
    </row>
    <row r="13" spans="1:14" s="194" customFormat="1" ht="15" x14ac:dyDescent="0.2">
      <c r="A13" s="195">
        <v>1218</v>
      </c>
      <c r="B13" s="186"/>
      <c r="C13" s="196" t="s">
        <v>3375</v>
      </c>
      <c r="D13" s="199" t="s">
        <v>196</v>
      </c>
      <c r="E13" s="200" t="s">
        <v>1198</v>
      </c>
      <c r="F13" s="199" t="s">
        <v>1183</v>
      </c>
      <c r="G13" s="201">
        <v>42747</v>
      </c>
      <c r="H13" s="190">
        <v>1</v>
      </c>
      <c r="I13" s="191"/>
      <c r="J13" s="265" t="s">
        <v>1027</v>
      </c>
      <c r="K13" s="266"/>
      <c r="L13" s="266"/>
      <c r="M13" s="266"/>
      <c r="N13" s="267"/>
    </row>
    <row r="14" spans="1:14" s="194" customFormat="1" ht="15" customHeight="1" thickBot="1" x14ac:dyDescent="0.25">
      <c r="A14" s="185">
        <v>1318</v>
      </c>
      <c r="B14" s="186"/>
      <c r="C14" s="196" t="s">
        <v>3376</v>
      </c>
      <c r="D14" s="199" t="s">
        <v>847</v>
      </c>
      <c r="E14" s="200" t="s">
        <v>862</v>
      </c>
      <c r="F14" s="199" t="s">
        <v>1183</v>
      </c>
      <c r="G14" s="201">
        <v>43116</v>
      </c>
      <c r="H14" s="190">
        <v>1</v>
      </c>
      <c r="I14" s="191"/>
      <c r="J14" s="268"/>
      <c r="K14" s="269"/>
      <c r="L14" s="269"/>
      <c r="M14" s="269"/>
      <c r="N14" s="270"/>
    </row>
    <row r="15" spans="1:14" s="194" customFormat="1" ht="15.75" customHeight="1" x14ac:dyDescent="0.2">
      <c r="A15" s="195">
        <v>1418</v>
      </c>
      <c r="B15" s="186"/>
      <c r="C15" s="196" t="s">
        <v>3377</v>
      </c>
      <c r="D15" s="199" t="s">
        <v>854</v>
      </c>
      <c r="E15" s="200" t="s">
        <v>862</v>
      </c>
      <c r="F15" s="199" t="s">
        <v>3874</v>
      </c>
      <c r="G15" s="201">
        <v>43116</v>
      </c>
      <c r="H15" s="190">
        <v>1</v>
      </c>
      <c r="I15" s="191"/>
      <c r="J15" s="206" t="s">
        <v>3362</v>
      </c>
      <c r="K15" s="207"/>
      <c r="L15" s="207"/>
      <c r="M15" s="207"/>
      <c r="N15" s="208"/>
    </row>
    <row r="16" spans="1:14" s="194" customFormat="1" ht="15" x14ac:dyDescent="0.2">
      <c r="A16" s="195">
        <v>1518</v>
      </c>
      <c r="B16" s="186"/>
      <c r="C16" s="196" t="s">
        <v>3378</v>
      </c>
      <c r="D16" s="199" t="s">
        <v>731</v>
      </c>
      <c r="E16" s="200" t="s">
        <v>862</v>
      </c>
      <c r="F16" s="199" t="s">
        <v>740</v>
      </c>
      <c r="G16" s="201">
        <v>43116</v>
      </c>
      <c r="H16" s="190">
        <v>1</v>
      </c>
      <c r="I16" s="191"/>
      <c r="J16" s="209" t="s">
        <v>3363</v>
      </c>
      <c r="K16" s="210"/>
      <c r="L16" s="210"/>
      <c r="M16" s="210"/>
      <c r="N16" s="211"/>
    </row>
    <row r="17" spans="1:14" s="194" customFormat="1" ht="15" x14ac:dyDescent="0.2">
      <c r="A17" s="195">
        <v>1618</v>
      </c>
      <c r="B17" s="186"/>
      <c r="C17" s="196" t="s">
        <v>3379</v>
      </c>
      <c r="D17" s="199" t="s">
        <v>731</v>
      </c>
      <c r="E17" s="200" t="s">
        <v>862</v>
      </c>
      <c r="F17" s="199" t="s">
        <v>2034</v>
      </c>
      <c r="G17" s="201">
        <v>43116</v>
      </c>
      <c r="H17" s="190">
        <v>1</v>
      </c>
      <c r="I17" s="191"/>
      <c r="J17" s="209" t="s">
        <v>3364</v>
      </c>
      <c r="K17" s="210"/>
      <c r="L17" s="210"/>
      <c r="M17" s="210"/>
      <c r="N17" s="211"/>
    </row>
    <row r="18" spans="1:14" s="194" customFormat="1" ht="15" x14ac:dyDescent="0.2">
      <c r="A18" s="185">
        <v>1718</v>
      </c>
      <c r="B18" s="186"/>
      <c r="C18" s="196" t="s">
        <v>3380</v>
      </c>
      <c r="D18" s="199" t="s">
        <v>731</v>
      </c>
      <c r="E18" s="200" t="s">
        <v>862</v>
      </c>
      <c r="F18" s="199" t="s">
        <v>1958</v>
      </c>
      <c r="G18" s="201">
        <v>43117</v>
      </c>
      <c r="H18" s="190">
        <v>1</v>
      </c>
      <c r="I18" s="191"/>
      <c r="J18" s="209" t="s">
        <v>3365</v>
      </c>
      <c r="K18" s="210"/>
      <c r="L18" s="210"/>
      <c r="M18" s="210"/>
      <c r="N18" s="211"/>
    </row>
    <row r="19" spans="1:14" s="194" customFormat="1" ht="15" x14ac:dyDescent="0.2">
      <c r="A19" s="195">
        <v>1818</v>
      </c>
      <c r="B19" s="186"/>
      <c r="C19" s="196" t="s">
        <v>3381</v>
      </c>
      <c r="D19" s="199" t="s">
        <v>854</v>
      </c>
      <c r="E19" s="200" t="s">
        <v>862</v>
      </c>
      <c r="F19" s="199" t="s">
        <v>3849</v>
      </c>
      <c r="G19" s="201">
        <v>43118</v>
      </c>
      <c r="H19" s="190">
        <v>1</v>
      </c>
      <c r="I19" s="191"/>
      <c r="J19" s="209" t="s">
        <v>3366</v>
      </c>
      <c r="K19" s="210"/>
      <c r="L19" s="210"/>
      <c r="M19" s="210"/>
      <c r="N19" s="211"/>
    </row>
    <row r="20" spans="1:14" s="194" customFormat="1" ht="15" x14ac:dyDescent="0.2">
      <c r="A20" s="195">
        <v>1918</v>
      </c>
      <c r="B20" s="186"/>
      <c r="C20" s="196" t="s">
        <v>3382</v>
      </c>
      <c r="D20" s="199" t="s">
        <v>854</v>
      </c>
      <c r="E20" s="200" t="s">
        <v>862</v>
      </c>
      <c r="F20" s="199" t="s">
        <v>3457</v>
      </c>
      <c r="G20" s="201">
        <v>43118</v>
      </c>
      <c r="H20" s="190">
        <v>1</v>
      </c>
      <c r="I20" s="191"/>
      <c r="J20" s="212" t="s">
        <v>3367</v>
      </c>
      <c r="K20" s="210"/>
      <c r="L20" s="210"/>
      <c r="M20" s="210"/>
      <c r="N20" s="211"/>
    </row>
    <row r="21" spans="1:14" s="194" customFormat="1" ht="15" x14ac:dyDescent="0.2">
      <c r="A21" s="195">
        <v>2018</v>
      </c>
      <c r="B21" s="186"/>
      <c r="C21" s="196" t="s">
        <v>3383</v>
      </c>
      <c r="D21" s="199" t="s">
        <v>1138</v>
      </c>
      <c r="E21" s="200" t="s">
        <v>862</v>
      </c>
      <c r="F21" s="199" t="s">
        <v>240</v>
      </c>
      <c r="G21" s="201">
        <v>43123</v>
      </c>
      <c r="H21" s="190">
        <v>1</v>
      </c>
      <c r="I21" s="191"/>
      <c r="J21" s="209" t="s">
        <v>3368</v>
      </c>
      <c r="K21" s="210"/>
      <c r="L21" s="210"/>
      <c r="M21" s="210"/>
      <c r="N21" s="211"/>
    </row>
    <row r="22" spans="1:14" s="194" customFormat="1" ht="15" x14ac:dyDescent="0.2">
      <c r="A22" s="185">
        <v>2118</v>
      </c>
      <c r="B22" s="186"/>
      <c r="C22" s="196" t="s">
        <v>3384</v>
      </c>
      <c r="D22" s="199" t="s">
        <v>1806</v>
      </c>
      <c r="E22" s="200" t="s">
        <v>862</v>
      </c>
      <c r="F22" s="199" t="s">
        <v>808</v>
      </c>
      <c r="G22" s="201">
        <v>43123</v>
      </c>
      <c r="H22" s="190">
        <v>1</v>
      </c>
      <c r="I22" s="191"/>
      <c r="J22" s="209" t="s">
        <v>3369</v>
      </c>
      <c r="K22" s="210"/>
      <c r="L22" s="210"/>
      <c r="M22" s="210"/>
      <c r="N22" s="211"/>
    </row>
    <row r="23" spans="1:14" s="194" customFormat="1" ht="15.75" thickBot="1" x14ac:dyDescent="0.25">
      <c r="A23" s="195">
        <v>2218</v>
      </c>
      <c r="B23" s="186"/>
      <c r="C23" s="196" t="s">
        <v>3385</v>
      </c>
      <c r="D23" s="199" t="s">
        <v>196</v>
      </c>
      <c r="E23" s="200" t="s">
        <v>1198</v>
      </c>
      <c r="F23" s="199" t="s">
        <v>4167</v>
      </c>
      <c r="G23" s="201">
        <v>43123</v>
      </c>
      <c r="H23" s="190">
        <v>1</v>
      </c>
      <c r="I23" s="191"/>
      <c r="J23" s="213" t="s">
        <v>3370</v>
      </c>
      <c r="K23" s="214"/>
      <c r="L23" s="214"/>
      <c r="M23" s="214"/>
      <c r="N23" s="215"/>
    </row>
    <row r="24" spans="1:14" s="194" customFormat="1" ht="15" x14ac:dyDescent="0.2">
      <c r="A24" s="195">
        <v>2318</v>
      </c>
      <c r="B24" s="186"/>
      <c r="C24" s="196" t="s">
        <v>3386</v>
      </c>
      <c r="D24" s="199" t="s">
        <v>1460</v>
      </c>
      <c r="E24" s="200" t="s">
        <v>1198</v>
      </c>
      <c r="F24" s="199" t="s">
        <v>816</v>
      </c>
      <c r="G24" s="201">
        <v>43123</v>
      </c>
      <c r="H24" s="190">
        <v>1</v>
      </c>
      <c r="I24" s="191"/>
      <c r="N24" s="191"/>
    </row>
    <row r="25" spans="1:14" s="194" customFormat="1" ht="15" x14ac:dyDescent="0.2">
      <c r="A25" s="195">
        <v>2418</v>
      </c>
      <c r="B25" s="186"/>
      <c r="C25" s="196" t="s">
        <v>3387</v>
      </c>
      <c r="D25" s="199" t="s">
        <v>1447</v>
      </c>
      <c r="E25" s="200" t="s">
        <v>1198</v>
      </c>
      <c r="F25" s="199" t="s">
        <v>4167</v>
      </c>
      <c r="G25" s="201">
        <v>43123</v>
      </c>
      <c r="H25" s="190">
        <v>1</v>
      </c>
      <c r="I25" s="191"/>
    </row>
    <row r="26" spans="1:14" s="194" customFormat="1" ht="15" x14ac:dyDescent="0.2">
      <c r="A26" s="185">
        <v>2518</v>
      </c>
      <c r="B26" s="186"/>
      <c r="C26" s="196" t="s">
        <v>3388</v>
      </c>
      <c r="D26" s="199" t="s">
        <v>1669</v>
      </c>
      <c r="E26" s="200" t="s">
        <v>1198</v>
      </c>
      <c r="F26" s="199" t="s">
        <v>4167</v>
      </c>
      <c r="G26" s="201">
        <v>43123</v>
      </c>
      <c r="H26" s="190">
        <v>1</v>
      </c>
      <c r="I26" s="191"/>
      <c r="N26" s="191"/>
    </row>
    <row r="27" spans="1:14" s="194" customFormat="1" ht="15" x14ac:dyDescent="0.2">
      <c r="A27" s="195">
        <v>2618</v>
      </c>
      <c r="B27" s="186"/>
      <c r="C27" s="196" t="s">
        <v>3389</v>
      </c>
      <c r="D27" s="199" t="s">
        <v>1669</v>
      </c>
      <c r="E27" s="200" t="s">
        <v>1198</v>
      </c>
      <c r="F27" s="199" t="s">
        <v>4167</v>
      </c>
      <c r="G27" s="201">
        <v>43123</v>
      </c>
      <c r="H27" s="190">
        <v>1</v>
      </c>
      <c r="I27" s="191"/>
      <c r="N27" s="191"/>
    </row>
    <row r="28" spans="1:14" s="194" customFormat="1" ht="15" x14ac:dyDescent="0.2">
      <c r="A28" s="195">
        <v>2718</v>
      </c>
      <c r="B28" s="186"/>
      <c r="C28" s="196" t="s">
        <v>3390</v>
      </c>
      <c r="D28" s="199" t="s">
        <v>3391</v>
      </c>
      <c r="E28" s="200" t="s">
        <v>863</v>
      </c>
      <c r="F28" s="199" t="s">
        <v>2741</v>
      </c>
      <c r="G28" s="201">
        <v>43124</v>
      </c>
      <c r="H28" s="190">
        <v>1</v>
      </c>
      <c r="I28" s="191"/>
      <c r="L28" s="191"/>
      <c r="M28" s="191"/>
      <c r="N28" s="191"/>
    </row>
    <row r="29" spans="1:14" s="194" customFormat="1" ht="15" x14ac:dyDescent="0.2">
      <c r="A29" s="195">
        <v>2818</v>
      </c>
      <c r="B29" s="186"/>
      <c r="C29" s="196" t="s">
        <v>3392</v>
      </c>
      <c r="D29" s="199" t="s">
        <v>3393</v>
      </c>
      <c r="E29" s="200" t="s">
        <v>1198</v>
      </c>
      <c r="F29" s="199" t="s">
        <v>1716</v>
      </c>
      <c r="G29" s="201">
        <v>43125</v>
      </c>
      <c r="H29" s="190">
        <v>1</v>
      </c>
      <c r="I29" s="191"/>
    </row>
    <row r="30" spans="1:14" s="194" customFormat="1" ht="15" x14ac:dyDescent="0.2">
      <c r="A30" s="185">
        <v>2918</v>
      </c>
      <c r="B30" s="186"/>
      <c r="C30" s="196" t="s">
        <v>3394</v>
      </c>
      <c r="D30" s="199" t="s">
        <v>1138</v>
      </c>
      <c r="E30" s="200" t="s">
        <v>1198</v>
      </c>
      <c r="F30" s="199" t="s">
        <v>1189</v>
      </c>
      <c r="G30" s="201">
        <v>43125</v>
      </c>
      <c r="H30" s="190">
        <v>1</v>
      </c>
      <c r="I30" s="191"/>
    </row>
    <row r="31" spans="1:14" s="194" customFormat="1" ht="15" x14ac:dyDescent="0.2">
      <c r="A31" s="195">
        <v>3018</v>
      </c>
      <c r="B31" s="186"/>
      <c r="C31" s="196" t="s">
        <v>3395</v>
      </c>
      <c r="D31" s="199" t="s">
        <v>1138</v>
      </c>
      <c r="E31" s="200" t="s">
        <v>1198</v>
      </c>
      <c r="F31" s="199" t="s">
        <v>1189</v>
      </c>
      <c r="G31" s="201">
        <v>43125</v>
      </c>
      <c r="H31" s="190">
        <v>1</v>
      </c>
      <c r="I31" s="191"/>
    </row>
    <row r="32" spans="1:14" s="194" customFormat="1" ht="15" x14ac:dyDescent="0.2">
      <c r="A32" s="195">
        <v>3118</v>
      </c>
      <c r="B32" s="186"/>
      <c r="C32" s="196" t="s">
        <v>3396</v>
      </c>
      <c r="D32" s="199" t="s">
        <v>1138</v>
      </c>
      <c r="E32" s="200" t="s">
        <v>1198</v>
      </c>
      <c r="F32" s="199" t="s">
        <v>1189</v>
      </c>
      <c r="G32" s="201">
        <v>43125</v>
      </c>
      <c r="H32" s="190">
        <v>1</v>
      </c>
      <c r="I32" s="191"/>
    </row>
    <row r="33" spans="1:9" s="194" customFormat="1" ht="15" x14ac:dyDescent="0.2">
      <c r="A33" s="195">
        <v>3218</v>
      </c>
      <c r="B33" s="186"/>
      <c r="C33" s="196" t="s">
        <v>3397</v>
      </c>
      <c r="D33" s="199" t="s">
        <v>196</v>
      </c>
      <c r="E33" s="200" t="s">
        <v>1198</v>
      </c>
      <c r="F33" s="199" t="s">
        <v>1183</v>
      </c>
      <c r="G33" s="201">
        <v>43125</v>
      </c>
      <c r="H33" s="190">
        <v>1</v>
      </c>
      <c r="I33" s="191"/>
    </row>
    <row r="34" spans="1:9" s="194" customFormat="1" ht="15" x14ac:dyDescent="0.2">
      <c r="A34" s="185">
        <v>3318</v>
      </c>
      <c r="B34" s="186"/>
      <c r="C34" s="196" t="s">
        <v>3398</v>
      </c>
      <c r="D34" s="199" t="s">
        <v>847</v>
      </c>
      <c r="E34" s="200" t="s">
        <v>1198</v>
      </c>
      <c r="F34" s="199" t="s">
        <v>1189</v>
      </c>
      <c r="G34" s="201">
        <v>43126</v>
      </c>
      <c r="H34" s="190">
        <v>1</v>
      </c>
      <c r="I34" s="191"/>
    </row>
    <row r="35" spans="1:9" s="194" customFormat="1" ht="15" x14ac:dyDescent="0.2">
      <c r="A35" s="195">
        <v>3418</v>
      </c>
      <c r="B35" s="186"/>
      <c r="C35" s="196" t="s">
        <v>3399</v>
      </c>
      <c r="D35" s="199" t="s">
        <v>196</v>
      </c>
      <c r="E35" s="200" t="s">
        <v>1198</v>
      </c>
      <c r="F35" s="199" t="s">
        <v>1183</v>
      </c>
      <c r="G35" s="201">
        <v>43126</v>
      </c>
      <c r="H35" s="190">
        <v>1</v>
      </c>
      <c r="I35" s="191"/>
    </row>
    <row r="36" spans="1:9" s="194" customFormat="1" ht="15" x14ac:dyDescent="0.2">
      <c r="A36" s="195">
        <v>3518</v>
      </c>
      <c r="B36" s="186"/>
      <c r="C36" s="196" t="s">
        <v>3400</v>
      </c>
      <c r="D36" s="199" t="s">
        <v>3391</v>
      </c>
      <c r="E36" s="200" t="s">
        <v>863</v>
      </c>
      <c r="F36" s="199" t="s">
        <v>2741</v>
      </c>
      <c r="G36" s="201">
        <v>43129</v>
      </c>
      <c r="H36" s="190">
        <v>1</v>
      </c>
      <c r="I36" s="191"/>
    </row>
    <row r="37" spans="1:9" s="194" customFormat="1" ht="15" x14ac:dyDescent="0.2">
      <c r="A37" s="195">
        <v>3618</v>
      </c>
      <c r="B37" s="186"/>
      <c r="C37" s="196" t="s">
        <v>3401</v>
      </c>
      <c r="D37" s="199" t="s">
        <v>3391</v>
      </c>
      <c r="E37" s="200" t="s">
        <v>863</v>
      </c>
      <c r="F37" s="199" t="s">
        <v>2741</v>
      </c>
      <c r="G37" s="201">
        <v>43129</v>
      </c>
      <c r="H37" s="190">
        <v>1</v>
      </c>
      <c r="I37" s="191"/>
    </row>
    <row r="38" spans="1:9" s="194" customFormat="1" ht="15" x14ac:dyDescent="0.2">
      <c r="A38" s="185">
        <v>3718</v>
      </c>
      <c r="B38" s="186"/>
      <c r="C38" s="196" t="s">
        <v>3402</v>
      </c>
      <c r="D38" s="199" t="s">
        <v>3391</v>
      </c>
      <c r="E38" s="200" t="s">
        <v>863</v>
      </c>
      <c r="F38" s="199" t="s">
        <v>2741</v>
      </c>
      <c r="G38" s="201">
        <v>43130</v>
      </c>
      <c r="H38" s="190">
        <v>1</v>
      </c>
      <c r="I38" s="202"/>
    </row>
    <row r="39" spans="1:9" s="194" customFormat="1" ht="15" x14ac:dyDescent="0.2">
      <c r="A39" s="195">
        <v>3818</v>
      </c>
      <c r="B39" s="186"/>
      <c r="C39" s="196" t="s">
        <v>3403</v>
      </c>
      <c r="D39" s="199" t="s">
        <v>3391</v>
      </c>
      <c r="E39" s="200" t="s">
        <v>863</v>
      </c>
      <c r="F39" s="199" t="s">
        <v>2741</v>
      </c>
      <c r="G39" s="201">
        <v>43130</v>
      </c>
      <c r="H39" s="190">
        <v>1</v>
      </c>
      <c r="I39" s="191"/>
    </row>
    <row r="40" spans="1:9" s="194" customFormat="1" ht="15" x14ac:dyDescent="0.2">
      <c r="A40" s="195">
        <v>3918</v>
      </c>
      <c r="B40" s="186"/>
      <c r="C40" s="196" t="s">
        <v>3404</v>
      </c>
      <c r="D40" s="199" t="s">
        <v>3391</v>
      </c>
      <c r="E40" s="200" t="s">
        <v>863</v>
      </c>
      <c r="F40" s="199" t="s">
        <v>2741</v>
      </c>
      <c r="G40" s="201">
        <v>43130</v>
      </c>
      <c r="H40" s="190">
        <v>1</v>
      </c>
      <c r="I40" s="191"/>
    </row>
    <row r="41" spans="1:9" s="194" customFormat="1" ht="15" x14ac:dyDescent="0.2">
      <c r="A41" s="195">
        <v>4018</v>
      </c>
      <c r="B41" s="186"/>
      <c r="C41" s="196" t="s">
        <v>3405</v>
      </c>
      <c r="D41" s="199" t="s">
        <v>3391</v>
      </c>
      <c r="E41" s="200" t="s">
        <v>863</v>
      </c>
      <c r="F41" s="199" t="s">
        <v>2741</v>
      </c>
      <c r="G41" s="201">
        <v>43130</v>
      </c>
      <c r="H41" s="190">
        <v>1</v>
      </c>
      <c r="I41" s="191"/>
    </row>
    <row r="42" spans="1:9" s="194" customFormat="1" ht="15" x14ac:dyDescent="0.2">
      <c r="A42" s="185">
        <v>4118</v>
      </c>
      <c r="B42" s="186"/>
      <c r="C42" s="196" t="s">
        <v>3406</v>
      </c>
      <c r="D42" s="199" t="s">
        <v>3391</v>
      </c>
      <c r="E42" s="200" t="s">
        <v>863</v>
      </c>
      <c r="F42" s="199" t="s">
        <v>2741</v>
      </c>
      <c r="G42" s="201">
        <v>43130</v>
      </c>
      <c r="H42" s="190">
        <v>1</v>
      </c>
      <c r="I42" s="191"/>
    </row>
    <row r="43" spans="1:9" s="194" customFormat="1" ht="15" x14ac:dyDescent="0.2">
      <c r="A43" s="195">
        <v>4218</v>
      </c>
      <c r="B43" s="186"/>
      <c r="C43" s="196" t="s">
        <v>3407</v>
      </c>
      <c r="D43" s="199" t="s">
        <v>1669</v>
      </c>
      <c r="E43" s="200" t="s">
        <v>862</v>
      </c>
      <c r="F43" s="199" t="s">
        <v>1189</v>
      </c>
      <c r="G43" s="201">
        <v>43130</v>
      </c>
      <c r="H43" s="190">
        <v>1</v>
      </c>
      <c r="I43" s="191"/>
    </row>
    <row r="44" spans="1:9" s="194" customFormat="1" ht="15" x14ac:dyDescent="0.2">
      <c r="A44" s="195">
        <v>4318</v>
      </c>
      <c r="B44" s="186"/>
      <c r="C44" s="196" t="s">
        <v>3408</v>
      </c>
      <c r="D44" s="199" t="s">
        <v>2574</v>
      </c>
      <c r="E44" s="200" t="s">
        <v>862</v>
      </c>
      <c r="F44" s="199" t="s">
        <v>557</v>
      </c>
      <c r="G44" s="201">
        <v>43130</v>
      </c>
      <c r="H44" s="190">
        <v>1</v>
      </c>
      <c r="I44" s="191"/>
    </row>
    <row r="45" spans="1:9" s="194" customFormat="1" ht="15" x14ac:dyDescent="0.2">
      <c r="A45" s="195">
        <v>4418</v>
      </c>
      <c r="B45" s="186"/>
      <c r="C45" s="196" t="s">
        <v>3409</v>
      </c>
      <c r="D45" s="199" t="s">
        <v>2574</v>
      </c>
      <c r="E45" s="200" t="s">
        <v>862</v>
      </c>
      <c r="F45" s="199" t="s">
        <v>816</v>
      </c>
      <c r="G45" s="201">
        <v>43130</v>
      </c>
      <c r="H45" s="190">
        <v>1</v>
      </c>
      <c r="I45" s="191"/>
    </row>
    <row r="46" spans="1:9" s="194" customFormat="1" ht="15" x14ac:dyDescent="0.2">
      <c r="A46" s="185">
        <v>4518</v>
      </c>
      <c r="B46" s="186"/>
      <c r="C46" s="196" t="s">
        <v>3410</v>
      </c>
      <c r="D46" s="199" t="s">
        <v>2574</v>
      </c>
      <c r="E46" s="200" t="s">
        <v>862</v>
      </c>
      <c r="F46" s="199" t="s">
        <v>740</v>
      </c>
      <c r="G46" s="201">
        <v>43130</v>
      </c>
      <c r="H46" s="190">
        <v>1</v>
      </c>
      <c r="I46" s="191"/>
    </row>
    <row r="47" spans="1:9" s="194" customFormat="1" ht="15" x14ac:dyDescent="0.2">
      <c r="A47" s="195">
        <v>4618</v>
      </c>
      <c r="B47" s="186"/>
      <c r="C47" s="196" t="s">
        <v>3411</v>
      </c>
      <c r="D47" s="199" t="s">
        <v>3391</v>
      </c>
      <c r="E47" s="200" t="s">
        <v>863</v>
      </c>
      <c r="F47" s="199" t="s">
        <v>2741</v>
      </c>
      <c r="G47" s="201">
        <v>43130</v>
      </c>
      <c r="H47" s="190">
        <v>1</v>
      </c>
      <c r="I47" s="202"/>
    </row>
    <row r="48" spans="1:9" s="194" customFormat="1" ht="15" x14ac:dyDescent="0.2">
      <c r="A48" s="195">
        <v>4718</v>
      </c>
      <c r="B48" s="186"/>
      <c r="C48" s="196" t="s">
        <v>3412</v>
      </c>
      <c r="D48" s="199" t="s">
        <v>3413</v>
      </c>
      <c r="E48" s="200" t="s">
        <v>862</v>
      </c>
      <c r="F48" s="199" t="s">
        <v>3874</v>
      </c>
      <c r="G48" s="201">
        <v>43130</v>
      </c>
      <c r="H48" s="190">
        <v>1</v>
      </c>
      <c r="I48" s="191"/>
    </row>
    <row r="49" spans="1:11" s="194" customFormat="1" ht="15" x14ac:dyDescent="0.2">
      <c r="A49" s="195">
        <v>4818</v>
      </c>
      <c r="B49" s="186"/>
      <c r="C49" s="196" t="s">
        <v>3414</v>
      </c>
      <c r="D49" s="199" t="s">
        <v>3391</v>
      </c>
      <c r="E49" s="200" t="s">
        <v>863</v>
      </c>
      <c r="F49" s="199" t="s">
        <v>2741</v>
      </c>
      <c r="G49" s="201">
        <v>43130</v>
      </c>
      <c r="H49" s="190">
        <v>1</v>
      </c>
      <c r="I49" s="191"/>
    </row>
    <row r="50" spans="1:11" s="194" customFormat="1" ht="15" x14ac:dyDescent="0.2">
      <c r="A50" s="185">
        <v>4918</v>
      </c>
      <c r="B50" s="186"/>
      <c r="C50" s="196" t="s">
        <v>3415</v>
      </c>
      <c r="D50" s="148" t="s">
        <v>3391</v>
      </c>
      <c r="E50" s="200" t="s">
        <v>863</v>
      </c>
      <c r="F50" s="199" t="s">
        <v>2741</v>
      </c>
      <c r="G50" s="201">
        <v>43130</v>
      </c>
      <c r="H50" s="190">
        <v>1</v>
      </c>
      <c r="I50" s="191"/>
    </row>
    <row r="51" spans="1:11" s="194" customFormat="1" ht="15" x14ac:dyDescent="0.2">
      <c r="A51" s="195">
        <v>5018</v>
      </c>
      <c r="B51" s="186"/>
      <c r="C51" s="196" t="s">
        <v>3416</v>
      </c>
      <c r="D51" s="216" t="s">
        <v>2709</v>
      </c>
      <c r="E51" s="200" t="s">
        <v>3163</v>
      </c>
      <c r="F51" s="199" t="s">
        <v>3417</v>
      </c>
      <c r="G51" s="201">
        <v>43130</v>
      </c>
      <c r="H51" s="190">
        <v>1</v>
      </c>
      <c r="I51" s="191"/>
    </row>
    <row r="52" spans="1:11" s="194" customFormat="1" ht="15" x14ac:dyDescent="0.2">
      <c r="A52" s="195">
        <v>5118</v>
      </c>
      <c r="B52" s="186"/>
      <c r="C52" s="196" t="s">
        <v>3420</v>
      </c>
      <c r="D52" s="199" t="s">
        <v>3419</v>
      </c>
      <c r="E52" s="200" t="s">
        <v>862</v>
      </c>
      <c r="F52" s="199" t="s">
        <v>3342</v>
      </c>
      <c r="G52" s="201">
        <v>43132</v>
      </c>
      <c r="H52" s="190">
        <v>2</v>
      </c>
      <c r="I52" s="191"/>
    </row>
    <row r="53" spans="1:11" s="194" customFormat="1" ht="15" x14ac:dyDescent="0.2">
      <c r="A53" s="195">
        <v>5218</v>
      </c>
      <c r="B53" s="186"/>
      <c r="C53" s="196" t="s">
        <v>3421</v>
      </c>
      <c r="D53" s="199" t="s">
        <v>3419</v>
      </c>
      <c r="E53" s="200" t="s">
        <v>862</v>
      </c>
      <c r="F53" s="199" t="s">
        <v>4167</v>
      </c>
      <c r="G53" s="201">
        <v>43132</v>
      </c>
      <c r="H53" s="190">
        <v>2</v>
      </c>
      <c r="I53" s="191"/>
      <c r="J53" s="191"/>
      <c r="K53" s="191"/>
    </row>
    <row r="54" spans="1:11" s="191" customFormat="1" ht="15" x14ac:dyDescent="0.2">
      <c r="A54" s="185">
        <v>5318</v>
      </c>
      <c r="B54" s="186"/>
      <c r="C54" s="196" t="s">
        <v>3418</v>
      </c>
      <c r="D54" s="199" t="s">
        <v>3419</v>
      </c>
      <c r="E54" s="200" t="s">
        <v>862</v>
      </c>
      <c r="F54" s="199" t="s">
        <v>816</v>
      </c>
      <c r="G54" s="201">
        <v>43132</v>
      </c>
      <c r="H54" s="190">
        <v>2</v>
      </c>
      <c r="J54" s="194"/>
      <c r="K54" s="194"/>
    </row>
    <row r="55" spans="1:11" s="194" customFormat="1" ht="15" x14ac:dyDescent="0.2">
      <c r="A55" s="195">
        <v>5418</v>
      </c>
      <c r="B55" s="186"/>
      <c r="C55" s="196" t="s">
        <v>3422</v>
      </c>
      <c r="D55" s="199" t="s">
        <v>731</v>
      </c>
      <c r="E55" s="200" t="s">
        <v>862</v>
      </c>
      <c r="F55" s="199" t="s">
        <v>1716</v>
      </c>
      <c r="G55" s="201">
        <v>43139</v>
      </c>
      <c r="H55" s="190">
        <v>2</v>
      </c>
      <c r="I55" s="191"/>
    </row>
    <row r="56" spans="1:11" s="194" customFormat="1" ht="15" x14ac:dyDescent="0.2">
      <c r="A56" s="195">
        <v>5518</v>
      </c>
      <c r="B56" s="186"/>
      <c r="C56" s="196" t="s">
        <v>3423</v>
      </c>
      <c r="D56" s="199" t="s">
        <v>1447</v>
      </c>
      <c r="E56" s="200" t="s">
        <v>862</v>
      </c>
      <c r="F56" s="199" t="s">
        <v>808</v>
      </c>
      <c r="G56" s="201">
        <v>43140</v>
      </c>
      <c r="H56" s="190">
        <v>2</v>
      </c>
      <c r="I56" s="191"/>
    </row>
    <row r="57" spans="1:11" s="194" customFormat="1" ht="15" x14ac:dyDescent="0.2">
      <c r="A57" s="195">
        <v>5618</v>
      </c>
      <c r="B57" s="186"/>
      <c r="C57" s="196" t="s">
        <v>3424</v>
      </c>
      <c r="D57" s="199" t="s">
        <v>1669</v>
      </c>
      <c r="E57" s="200" t="s">
        <v>862</v>
      </c>
      <c r="F57" s="199" t="s">
        <v>1183</v>
      </c>
      <c r="G57" s="201">
        <v>43146</v>
      </c>
      <c r="H57" s="190">
        <v>2</v>
      </c>
      <c r="I57" s="191"/>
    </row>
    <row r="58" spans="1:11" s="194" customFormat="1" ht="15" x14ac:dyDescent="0.2">
      <c r="A58" s="185">
        <v>5718</v>
      </c>
      <c r="B58" s="186"/>
      <c r="C58" s="196" t="s">
        <v>3425</v>
      </c>
      <c r="D58" s="199" t="s">
        <v>1454</v>
      </c>
      <c r="E58" s="200" t="s">
        <v>1198</v>
      </c>
      <c r="F58" s="199" t="s">
        <v>2034</v>
      </c>
      <c r="G58" s="201">
        <v>43147</v>
      </c>
      <c r="H58" s="190">
        <v>2</v>
      </c>
      <c r="I58" s="191"/>
    </row>
    <row r="59" spans="1:11" s="194" customFormat="1" ht="15" x14ac:dyDescent="0.2">
      <c r="A59" s="195">
        <v>5818</v>
      </c>
      <c r="B59" s="186"/>
      <c r="C59" s="196" t="s">
        <v>3426</v>
      </c>
      <c r="D59" s="199" t="s">
        <v>3427</v>
      </c>
      <c r="E59" s="200" t="s">
        <v>863</v>
      </c>
      <c r="F59" s="199" t="s">
        <v>4168</v>
      </c>
      <c r="G59" s="201">
        <v>43150</v>
      </c>
      <c r="H59" s="190">
        <v>2</v>
      </c>
      <c r="I59" s="191"/>
    </row>
    <row r="60" spans="1:11" s="194" customFormat="1" ht="15" x14ac:dyDescent="0.2">
      <c r="A60" s="195">
        <v>5918</v>
      </c>
      <c r="B60" s="186"/>
      <c r="C60" s="196" t="s">
        <v>3428</v>
      </c>
      <c r="D60" s="199" t="s">
        <v>1138</v>
      </c>
      <c r="E60" s="200" t="s">
        <v>1198</v>
      </c>
      <c r="F60" s="199" t="s">
        <v>3342</v>
      </c>
      <c r="G60" s="201">
        <v>43150</v>
      </c>
      <c r="H60" s="190">
        <v>2</v>
      </c>
      <c r="I60" s="191"/>
    </row>
    <row r="61" spans="1:11" s="194" customFormat="1" ht="15" x14ac:dyDescent="0.2">
      <c r="A61" s="195">
        <v>6018</v>
      </c>
      <c r="B61" s="186"/>
      <c r="C61" s="196" t="s">
        <v>3429</v>
      </c>
      <c r="D61" s="216" t="s">
        <v>3348</v>
      </c>
      <c r="E61" s="200" t="s">
        <v>3163</v>
      </c>
      <c r="F61" s="199" t="s">
        <v>664</v>
      </c>
      <c r="G61" s="201">
        <v>43150</v>
      </c>
      <c r="H61" s="190">
        <v>2</v>
      </c>
      <c r="I61" s="191"/>
    </row>
    <row r="62" spans="1:11" s="194" customFormat="1" ht="15" x14ac:dyDescent="0.2">
      <c r="A62" s="185">
        <v>6118</v>
      </c>
      <c r="B62" s="186"/>
      <c r="C62" s="196" t="s">
        <v>3430</v>
      </c>
      <c r="D62" s="199" t="s">
        <v>3206</v>
      </c>
      <c r="E62" s="200" t="s">
        <v>862</v>
      </c>
      <c r="F62" s="199" t="s">
        <v>1716</v>
      </c>
      <c r="G62" s="201">
        <v>43153</v>
      </c>
      <c r="H62" s="190">
        <v>2</v>
      </c>
      <c r="I62" s="191"/>
    </row>
    <row r="63" spans="1:11" s="194" customFormat="1" ht="15" x14ac:dyDescent="0.2">
      <c r="A63" s="195">
        <v>6218</v>
      </c>
      <c r="B63" s="186"/>
      <c r="C63" s="196" t="s">
        <v>3431</v>
      </c>
      <c r="D63" s="199" t="s">
        <v>3206</v>
      </c>
      <c r="E63" s="200" t="s">
        <v>862</v>
      </c>
      <c r="F63" s="199" t="s">
        <v>240</v>
      </c>
      <c r="G63" s="201">
        <v>43153</v>
      </c>
      <c r="H63" s="190">
        <v>2</v>
      </c>
      <c r="I63" s="191"/>
    </row>
    <row r="64" spans="1:11" s="194" customFormat="1" ht="15" x14ac:dyDescent="0.2">
      <c r="A64" s="195">
        <v>6318</v>
      </c>
      <c r="B64" s="186"/>
      <c r="C64" s="196" t="s">
        <v>3432</v>
      </c>
      <c r="D64" s="199" t="s">
        <v>1460</v>
      </c>
      <c r="E64" s="200" t="s">
        <v>862</v>
      </c>
      <c r="F64" s="199" t="s">
        <v>2580</v>
      </c>
      <c r="G64" s="201">
        <v>43153</v>
      </c>
      <c r="H64" s="190">
        <v>2</v>
      </c>
      <c r="I64" s="191"/>
    </row>
    <row r="65" spans="1:9" s="194" customFormat="1" ht="15" x14ac:dyDescent="0.2">
      <c r="A65" s="195">
        <v>6418</v>
      </c>
      <c r="B65" s="186"/>
      <c r="C65" s="196" t="s">
        <v>3433</v>
      </c>
      <c r="D65" s="216" t="s">
        <v>756</v>
      </c>
      <c r="E65" s="200" t="s">
        <v>3163</v>
      </c>
      <c r="F65" s="199" t="s">
        <v>3738</v>
      </c>
      <c r="G65" s="201">
        <v>43157</v>
      </c>
      <c r="H65" s="190">
        <v>2</v>
      </c>
      <c r="I65" s="191"/>
    </row>
    <row r="66" spans="1:9" s="194" customFormat="1" ht="15" x14ac:dyDescent="0.2">
      <c r="A66" s="185">
        <v>6518</v>
      </c>
      <c r="B66" s="186"/>
      <c r="C66" s="196" t="s">
        <v>3434</v>
      </c>
      <c r="D66" s="199" t="s">
        <v>196</v>
      </c>
      <c r="E66" s="200" t="s">
        <v>1198</v>
      </c>
      <c r="F66" s="199" t="s">
        <v>4167</v>
      </c>
      <c r="G66" s="201">
        <v>43157</v>
      </c>
      <c r="H66" s="190">
        <v>2</v>
      </c>
      <c r="I66" s="191"/>
    </row>
    <row r="67" spans="1:9" s="194" customFormat="1" ht="15" x14ac:dyDescent="0.2">
      <c r="A67" s="195">
        <v>6618</v>
      </c>
      <c r="B67" s="186"/>
      <c r="C67" s="196" t="s">
        <v>2120</v>
      </c>
      <c r="D67" s="216" t="s">
        <v>1946</v>
      </c>
      <c r="E67" s="200" t="s">
        <v>3162</v>
      </c>
      <c r="F67" s="199" t="s">
        <v>2866</v>
      </c>
      <c r="G67" s="201">
        <v>43157</v>
      </c>
      <c r="H67" s="190">
        <v>2</v>
      </c>
      <c r="I67" s="191"/>
    </row>
    <row r="68" spans="1:9" s="194" customFormat="1" ht="15" x14ac:dyDescent="0.2">
      <c r="A68" s="195">
        <v>6718</v>
      </c>
      <c r="B68" s="186"/>
      <c r="C68" s="196" t="s">
        <v>3435</v>
      </c>
      <c r="D68" s="199" t="s">
        <v>3808</v>
      </c>
      <c r="E68" s="200" t="s">
        <v>2441</v>
      </c>
      <c r="F68" s="199" t="s">
        <v>3436</v>
      </c>
      <c r="G68" s="201">
        <v>43157</v>
      </c>
      <c r="H68" s="190">
        <v>2</v>
      </c>
      <c r="I68" s="191"/>
    </row>
    <row r="69" spans="1:9" s="194" customFormat="1" ht="15" x14ac:dyDescent="0.2">
      <c r="A69" s="195">
        <v>6818</v>
      </c>
      <c r="B69" s="186"/>
      <c r="C69" s="196" t="s">
        <v>3437</v>
      </c>
      <c r="D69" s="199" t="s">
        <v>3419</v>
      </c>
      <c r="E69" s="200" t="s">
        <v>862</v>
      </c>
      <c r="F69" s="199" t="s">
        <v>3849</v>
      </c>
      <c r="G69" s="201">
        <v>43158</v>
      </c>
      <c r="H69" s="190">
        <v>2</v>
      </c>
      <c r="I69" s="191"/>
    </row>
    <row r="70" spans="1:9" s="194" customFormat="1" ht="15" x14ac:dyDescent="0.2">
      <c r="A70" s="185">
        <v>6918</v>
      </c>
      <c r="B70" s="186"/>
      <c r="C70" s="196" t="s">
        <v>3438</v>
      </c>
      <c r="D70" s="199" t="s">
        <v>3419</v>
      </c>
      <c r="E70" s="200" t="s">
        <v>862</v>
      </c>
      <c r="F70" s="199" t="s">
        <v>3874</v>
      </c>
      <c r="G70" s="201">
        <v>43158</v>
      </c>
      <c r="H70" s="190">
        <v>2</v>
      </c>
      <c r="I70" s="191"/>
    </row>
    <row r="71" spans="1:9" s="194" customFormat="1" ht="15" x14ac:dyDescent="0.2">
      <c r="A71" s="195">
        <v>7018</v>
      </c>
      <c r="B71" s="186"/>
      <c r="C71" s="196" t="s">
        <v>3439</v>
      </c>
      <c r="D71" s="199" t="s">
        <v>1671</v>
      </c>
      <c r="E71" s="200" t="s">
        <v>862</v>
      </c>
      <c r="F71" s="199" t="s">
        <v>4173</v>
      </c>
      <c r="G71" s="201">
        <v>43158</v>
      </c>
      <c r="H71" s="190">
        <v>2</v>
      </c>
      <c r="I71" s="191"/>
    </row>
    <row r="72" spans="1:9" s="194" customFormat="1" ht="15" x14ac:dyDescent="0.2">
      <c r="A72" s="195">
        <v>7118</v>
      </c>
      <c r="B72" s="186"/>
      <c r="C72" s="196" t="s">
        <v>3440</v>
      </c>
      <c r="D72" s="199" t="s">
        <v>3058</v>
      </c>
      <c r="E72" s="200" t="s">
        <v>862</v>
      </c>
      <c r="F72" s="199" t="s">
        <v>557</v>
      </c>
      <c r="G72" s="201">
        <v>43158</v>
      </c>
      <c r="H72" s="190">
        <v>2</v>
      </c>
      <c r="I72" s="191"/>
    </row>
    <row r="73" spans="1:9" s="194" customFormat="1" ht="15" x14ac:dyDescent="0.2">
      <c r="A73" s="195">
        <v>7218</v>
      </c>
      <c r="B73" s="186"/>
      <c r="C73" s="196" t="s">
        <v>3441</v>
      </c>
      <c r="D73" s="199" t="s">
        <v>3419</v>
      </c>
      <c r="E73" s="200" t="s">
        <v>862</v>
      </c>
      <c r="F73" s="199" t="s">
        <v>1183</v>
      </c>
      <c r="G73" s="201">
        <v>43158</v>
      </c>
      <c r="H73" s="190">
        <v>2</v>
      </c>
      <c r="I73" s="191"/>
    </row>
    <row r="74" spans="1:9" s="194" customFormat="1" ht="15" x14ac:dyDescent="0.2">
      <c r="A74" s="185">
        <v>7318</v>
      </c>
      <c r="B74" s="186"/>
      <c r="C74" s="196" t="s">
        <v>3442</v>
      </c>
      <c r="D74" s="199" t="s">
        <v>3419</v>
      </c>
      <c r="E74" s="200" t="s">
        <v>862</v>
      </c>
      <c r="F74" s="199" t="s">
        <v>814</v>
      </c>
      <c r="G74" s="201">
        <v>43158</v>
      </c>
      <c r="H74" s="190">
        <v>2</v>
      </c>
      <c r="I74" s="191"/>
    </row>
    <row r="75" spans="1:9" s="194" customFormat="1" ht="15" x14ac:dyDescent="0.2">
      <c r="A75" s="195">
        <v>7418</v>
      </c>
      <c r="B75" s="186"/>
      <c r="C75" s="196" t="s">
        <v>3443</v>
      </c>
      <c r="D75" s="199" t="s">
        <v>327</v>
      </c>
      <c r="E75" s="200" t="s">
        <v>862</v>
      </c>
      <c r="F75" s="199" t="s">
        <v>3342</v>
      </c>
      <c r="G75" s="201">
        <v>43159</v>
      </c>
      <c r="H75" s="190">
        <v>2</v>
      </c>
      <c r="I75" s="191"/>
    </row>
    <row r="76" spans="1:9" s="194" customFormat="1" ht="15" x14ac:dyDescent="0.2">
      <c r="A76" s="195">
        <v>7518</v>
      </c>
      <c r="B76" s="186"/>
      <c r="C76" s="200" t="s">
        <v>3444</v>
      </c>
      <c r="D76" s="199" t="s">
        <v>327</v>
      </c>
      <c r="E76" s="200" t="s">
        <v>1198</v>
      </c>
      <c r="F76" s="199" t="s">
        <v>816</v>
      </c>
      <c r="G76" s="201">
        <v>43161</v>
      </c>
      <c r="H76" s="190">
        <v>3</v>
      </c>
      <c r="I76" s="191"/>
    </row>
    <row r="77" spans="1:9" s="194" customFormat="1" ht="15" x14ac:dyDescent="0.2">
      <c r="A77" s="195">
        <v>7618</v>
      </c>
      <c r="B77" s="186"/>
      <c r="C77" s="200" t="s">
        <v>3445</v>
      </c>
      <c r="D77" s="199" t="s">
        <v>731</v>
      </c>
      <c r="E77" s="200" t="s">
        <v>1198</v>
      </c>
      <c r="F77" s="199" t="s">
        <v>240</v>
      </c>
      <c r="G77" s="201">
        <v>43164</v>
      </c>
      <c r="H77" s="190">
        <v>3</v>
      </c>
      <c r="I77" s="191"/>
    </row>
    <row r="78" spans="1:9" s="194" customFormat="1" ht="15" x14ac:dyDescent="0.2">
      <c r="A78" s="185">
        <v>7718</v>
      </c>
      <c r="B78" s="186"/>
      <c r="C78" s="200" t="s">
        <v>3446</v>
      </c>
      <c r="D78" s="199" t="s">
        <v>1669</v>
      </c>
      <c r="E78" s="200" t="s">
        <v>1198</v>
      </c>
      <c r="F78" s="199" t="s">
        <v>1183</v>
      </c>
      <c r="G78" s="201">
        <v>43164</v>
      </c>
      <c r="H78" s="190">
        <v>3</v>
      </c>
      <c r="I78" s="191"/>
    </row>
    <row r="79" spans="1:9" s="194" customFormat="1" ht="15" x14ac:dyDescent="0.2">
      <c r="A79" s="195">
        <v>7818</v>
      </c>
      <c r="B79" s="186"/>
      <c r="C79" s="200" t="s">
        <v>3447</v>
      </c>
      <c r="D79" s="199" t="s">
        <v>1460</v>
      </c>
      <c r="E79" s="200" t="s">
        <v>1198</v>
      </c>
      <c r="F79" s="199" t="s">
        <v>720</v>
      </c>
      <c r="G79" s="201">
        <v>43164</v>
      </c>
      <c r="H79" s="190">
        <v>3</v>
      </c>
      <c r="I79" s="191"/>
    </row>
    <row r="80" spans="1:9" s="194" customFormat="1" ht="15" x14ac:dyDescent="0.2">
      <c r="A80" s="195">
        <v>7918</v>
      </c>
      <c r="B80" s="186"/>
      <c r="C80" s="200" t="s">
        <v>2002</v>
      </c>
      <c r="D80" s="216" t="s">
        <v>1946</v>
      </c>
      <c r="E80" s="200" t="s">
        <v>3162</v>
      </c>
      <c r="F80" s="199" t="s">
        <v>3448</v>
      </c>
      <c r="G80" s="201">
        <v>43164</v>
      </c>
      <c r="H80" s="190">
        <v>3</v>
      </c>
      <c r="I80" s="191"/>
    </row>
    <row r="81" spans="1:9" s="194" customFormat="1" ht="15" x14ac:dyDescent="0.2">
      <c r="A81" s="195">
        <v>8018</v>
      </c>
      <c r="B81" s="186"/>
      <c r="C81" s="200" t="s">
        <v>3449</v>
      </c>
      <c r="D81" s="199" t="s">
        <v>3452</v>
      </c>
      <c r="E81" s="200" t="s">
        <v>1026</v>
      </c>
      <c r="F81" s="199" t="s">
        <v>3874</v>
      </c>
      <c r="G81" s="201">
        <v>43165</v>
      </c>
      <c r="H81" s="190">
        <v>3</v>
      </c>
      <c r="I81" s="191"/>
    </row>
    <row r="82" spans="1:9" s="194" customFormat="1" ht="15" x14ac:dyDescent="0.2">
      <c r="A82" s="185">
        <v>8118</v>
      </c>
      <c r="B82" s="186"/>
      <c r="C82" s="200" t="s">
        <v>3450</v>
      </c>
      <c r="D82" s="199" t="s">
        <v>196</v>
      </c>
      <c r="E82" s="200" t="s">
        <v>862</v>
      </c>
      <c r="F82" s="199" t="s">
        <v>487</v>
      </c>
      <c r="G82" s="201">
        <v>43168</v>
      </c>
      <c r="H82" s="190">
        <v>3</v>
      </c>
      <c r="I82" s="191"/>
    </row>
    <row r="83" spans="1:9" s="194" customFormat="1" ht="15" x14ac:dyDescent="0.2">
      <c r="A83" s="195">
        <v>8218</v>
      </c>
      <c r="B83" s="186"/>
      <c r="C83" s="200" t="s">
        <v>3451</v>
      </c>
      <c r="D83" s="199" t="s">
        <v>3452</v>
      </c>
      <c r="E83" s="200" t="s">
        <v>863</v>
      </c>
      <c r="F83" s="199" t="s">
        <v>3874</v>
      </c>
      <c r="G83" s="201">
        <v>43168</v>
      </c>
      <c r="H83" s="190">
        <v>3</v>
      </c>
      <c r="I83" s="191"/>
    </row>
    <row r="84" spans="1:9" s="194" customFormat="1" ht="15" x14ac:dyDescent="0.2">
      <c r="A84" s="195">
        <v>8318</v>
      </c>
      <c r="B84" s="186"/>
      <c r="C84" s="200" t="s">
        <v>3453</v>
      </c>
      <c r="D84" s="216" t="s">
        <v>2646</v>
      </c>
      <c r="E84" s="200" t="s">
        <v>3162</v>
      </c>
      <c r="F84" s="199" t="s">
        <v>3738</v>
      </c>
      <c r="G84" s="201">
        <v>43168</v>
      </c>
      <c r="H84" s="190">
        <v>3</v>
      </c>
      <c r="I84" s="191"/>
    </row>
    <row r="85" spans="1:9" s="194" customFormat="1" ht="15" x14ac:dyDescent="0.2">
      <c r="A85" s="195">
        <v>8418</v>
      </c>
      <c r="B85" s="186"/>
      <c r="C85" s="200" t="s">
        <v>3454</v>
      </c>
      <c r="D85" s="199" t="s">
        <v>1669</v>
      </c>
      <c r="E85" s="200" t="s">
        <v>1198</v>
      </c>
      <c r="F85" s="199" t="s">
        <v>1183</v>
      </c>
      <c r="G85" s="201">
        <v>43168</v>
      </c>
      <c r="H85" s="190">
        <v>3</v>
      </c>
      <c r="I85" s="191"/>
    </row>
    <row r="86" spans="1:9" s="194" customFormat="1" ht="15" x14ac:dyDescent="0.2">
      <c r="A86" s="185">
        <v>8518</v>
      </c>
      <c r="B86" s="186"/>
      <c r="C86" s="200" t="s">
        <v>3455</v>
      </c>
      <c r="D86" s="199" t="s">
        <v>3452</v>
      </c>
      <c r="E86" s="200" t="s">
        <v>863</v>
      </c>
      <c r="F86" s="199" t="s">
        <v>3874</v>
      </c>
      <c r="G86" s="201">
        <v>43168</v>
      </c>
      <c r="H86" s="190">
        <v>3</v>
      </c>
      <c r="I86" s="191"/>
    </row>
    <row r="87" spans="1:9" s="194" customFormat="1" ht="15" x14ac:dyDescent="0.2">
      <c r="A87" s="195">
        <v>8618</v>
      </c>
      <c r="B87" s="186"/>
      <c r="C87" s="200" t="s">
        <v>3456</v>
      </c>
      <c r="D87" s="199" t="s">
        <v>196</v>
      </c>
      <c r="E87" s="200" t="s">
        <v>862</v>
      </c>
      <c r="F87" s="199" t="s">
        <v>4170</v>
      </c>
      <c r="G87" s="201">
        <v>43171</v>
      </c>
      <c r="H87" s="190">
        <v>3</v>
      </c>
      <c r="I87" s="191"/>
    </row>
    <row r="88" spans="1:9" s="194" customFormat="1" ht="15" x14ac:dyDescent="0.2">
      <c r="A88" s="195">
        <v>8718</v>
      </c>
      <c r="B88" s="186"/>
      <c r="C88" s="200" t="s">
        <v>3458</v>
      </c>
      <c r="D88" s="199" t="s">
        <v>839</v>
      </c>
      <c r="E88" s="200" t="s">
        <v>1198</v>
      </c>
      <c r="F88" s="199" t="s">
        <v>3846</v>
      </c>
      <c r="G88" s="201">
        <v>43173</v>
      </c>
      <c r="H88" s="190">
        <v>3</v>
      </c>
      <c r="I88" s="191"/>
    </row>
    <row r="89" spans="1:9" s="194" customFormat="1" ht="15" x14ac:dyDescent="0.2">
      <c r="A89" s="195">
        <v>8818</v>
      </c>
      <c r="B89" s="186"/>
      <c r="C89" s="200" t="s">
        <v>3459</v>
      </c>
      <c r="D89" s="199" t="s">
        <v>1146</v>
      </c>
      <c r="E89" s="200" t="s">
        <v>1198</v>
      </c>
      <c r="F89" s="199" t="s">
        <v>1183</v>
      </c>
      <c r="G89" s="201">
        <v>43173</v>
      </c>
      <c r="H89" s="190">
        <v>3</v>
      </c>
      <c r="I89" s="191"/>
    </row>
    <row r="90" spans="1:9" s="194" customFormat="1" ht="15" x14ac:dyDescent="0.2">
      <c r="A90" s="185">
        <v>8918</v>
      </c>
      <c r="B90" s="186"/>
      <c r="C90" s="200" t="s">
        <v>3460</v>
      </c>
      <c r="D90" s="199" t="s">
        <v>1666</v>
      </c>
      <c r="E90" s="200" t="s">
        <v>1198</v>
      </c>
      <c r="F90" s="199" t="s">
        <v>1189</v>
      </c>
      <c r="G90" s="201">
        <v>43173</v>
      </c>
      <c r="H90" s="190">
        <v>3</v>
      </c>
      <c r="I90" s="191"/>
    </row>
    <row r="91" spans="1:9" s="194" customFormat="1" ht="15" x14ac:dyDescent="0.2">
      <c r="A91" s="195">
        <v>9018</v>
      </c>
      <c r="B91" s="186"/>
      <c r="C91" s="200" t="s">
        <v>3461</v>
      </c>
      <c r="D91" s="199" t="s">
        <v>3452</v>
      </c>
      <c r="E91" s="200" t="s">
        <v>863</v>
      </c>
      <c r="F91" s="199" t="s">
        <v>3874</v>
      </c>
      <c r="G91" s="201">
        <v>43173</v>
      </c>
      <c r="H91" s="190">
        <v>3</v>
      </c>
      <c r="I91" s="191"/>
    </row>
    <row r="92" spans="1:9" s="194" customFormat="1" ht="15" x14ac:dyDescent="0.2">
      <c r="A92" s="195">
        <v>9118</v>
      </c>
      <c r="B92" s="186"/>
      <c r="C92" s="200" t="s">
        <v>3462</v>
      </c>
      <c r="D92" s="199" t="s">
        <v>3452</v>
      </c>
      <c r="E92" s="200" t="s">
        <v>863</v>
      </c>
      <c r="F92" s="199" t="s">
        <v>3874</v>
      </c>
      <c r="G92" s="201">
        <v>43173</v>
      </c>
      <c r="H92" s="190">
        <v>3</v>
      </c>
      <c r="I92" s="191"/>
    </row>
    <row r="93" spans="1:9" s="194" customFormat="1" ht="15" x14ac:dyDescent="0.2">
      <c r="A93" s="195">
        <v>9218</v>
      </c>
      <c r="B93" s="186"/>
      <c r="C93" s="200" t="s">
        <v>3463</v>
      </c>
      <c r="D93" s="199" t="s">
        <v>3464</v>
      </c>
      <c r="E93" s="200" t="s">
        <v>862</v>
      </c>
      <c r="F93" s="199" t="s">
        <v>814</v>
      </c>
      <c r="G93" s="201">
        <v>43174</v>
      </c>
      <c r="H93" s="190">
        <v>3</v>
      </c>
      <c r="I93" s="191"/>
    </row>
    <row r="94" spans="1:9" s="194" customFormat="1" ht="15" x14ac:dyDescent="0.2">
      <c r="A94" s="185">
        <v>9318</v>
      </c>
      <c r="B94" s="186"/>
      <c r="C94" s="200" t="s">
        <v>3465</v>
      </c>
      <c r="D94" s="199" t="s">
        <v>2794</v>
      </c>
      <c r="E94" s="200" t="s">
        <v>863</v>
      </c>
      <c r="F94" s="199" t="s">
        <v>1960</v>
      </c>
      <c r="G94" s="201">
        <v>43174</v>
      </c>
      <c r="H94" s="190">
        <v>3</v>
      </c>
      <c r="I94" s="191"/>
    </row>
    <row r="95" spans="1:9" s="194" customFormat="1" ht="15" x14ac:dyDescent="0.2">
      <c r="A95" s="195">
        <v>9418</v>
      </c>
      <c r="B95" s="186"/>
      <c r="C95" s="200" t="s">
        <v>3466</v>
      </c>
      <c r="D95" s="199" t="s">
        <v>2574</v>
      </c>
      <c r="E95" s="200" t="s">
        <v>862</v>
      </c>
      <c r="F95" s="199" t="s">
        <v>816</v>
      </c>
      <c r="G95" s="201">
        <v>43178</v>
      </c>
      <c r="H95" s="190">
        <v>3</v>
      </c>
      <c r="I95" s="191"/>
    </row>
    <row r="96" spans="1:9" s="194" customFormat="1" ht="15" x14ac:dyDescent="0.2">
      <c r="A96" s="195">
        <v>9518</v>
      </c>
      <c r="B96" s="186"/>
      <c r="C96" s="200" t="s">
        <v>3467</v>
      </c>
      <c r="D96" s="199" t="s">
        <v>3464</v>
      </c>
      <c r="E96" s="200" t="s">
        <v>862</v>
      </c>
      <c r="F96" s="199" t="s">
        <v>3342</v>
      </c>
      <c r="G96" s="201">
        <v>43179</v>
      </c>
      <c r="H96" s="190">
        <v>3</v>
      </c>
      <c r="I96" s="191"/>
    </row>
    <row r="97" spans="1:9" s="194" customFormat="1" ht="15" x14ac:dyDescent="0.2">
      <c r="A97" s="195">
        <v>9618</v>
      </c>
      <c r="B97" s="186"/>
      <c r="C97" s="200" t="s">
        <v>3468</v>
      </c>
      <c r="D97" s="199" t="s">
        <v>3469</v>
      </c>
      <c r="E97" s="200" t="s">
        <v>863</v>
      </c>
      <c r="F97" s="199" t="s">
        <v>4168</v>
      </c>
      <c r="G97" s="201">
        <v>43179</v>
      </c>
      <c r="H97" s="190">
        <v>3</v>
      </c>
      <c r="I97" s="191"/>
    </row>
    <row r="98" spans="1:9" s="194" customFormat="1" ht="15" x14ac:dyDescent="0.2">
      <c r="A98" s="185">
        <v>9718</v>
      </c>
      <c r="B98" s="186"/>
      <c r="C98" s="200" t="s">
        <v>3470</v>
      </c>
      <c r="D98" s="199" t="s">
        <v>3471</v>
      </c>
      <c r="E98" s="200" t="s">
        <v>863</v>
      </c>
      <c r="F98" s="199" t="s">
        <v>2741</v>
      </c>
      <c r="G98" s="201">
        <v>43179</v>
      </c>
      <c r="H98" s="190">
        <v>3</v>
      </c>
      <c r="I98" s="191"/>
    </row>
    <row r="99" spans="1:9" s="194" customFormat="1" ht="15" x14ac:dyDescent="0.2">
      <c r="A99" s="195">
        <v>9818</v>
      </c>
      <c r="B99" s="186"/>
      <c r="C99" s="200" t="s">
        <v>3472</v>
      </c>
      <c r="D99" s="199" t="s">
        <v>3471</v>
      </c>
      <c r="E99" s="200" t="s">
        <v>863</v>
      </c>
      <c r="F99" s="199" t="s">
        <v>2741</v>
      </c>
      <c r="G99" s="201">
        <v>43179</v>
      </c>
      <c r="H99" s="190">
        <v>3</v>
      </c>
      <c r="I99" s="191"/>
    </row>
    <row r="100" spans="1:9" s="194" customFormat="1" ht="15" x14ac:dyDescent="0.2">
      <c r="A100" s="195">
        <v>9918</v>
      </c>
      <c r="B100" s="186"/>
      <c r="C100" s="200" t="s">
        <v>3477</v>
      </c>
      <c r="D100" s="199" t="s">
        <v>3471</v>
      </c>
      <c r="E100" s="200" t="s">
        <v>863</v>
      </c>
      <c r="F100" s="199" t="s">
        <v>2741</v>
      </c>
      <c r="G100" s="201">
        <v>43179</v>
      </c>
      <c r="H100" s="190">
        <v>3</v>
      </c>
      <c r="I100" s="191"/>
    </row>
    <row r="101" spans="1:9" s="194" customFormat="1" ht="15" x14ac:dyDescent="0.2">
      <c r="A101" s="195">
        <v>10018</v>
      </c>
      <c r="B101" s="186"/>
      <c r="C101" s="200" t="s">
        <v>3473</v>
      </c>
      <c r="D101" s="199" t="s">
        <v>1146</v>
      </c>
      <c r="E101" s="200" t="s">
        <v>1198</v>
      </c>
      <c r="F101" s="199" t="s">
        <v>720</v>
      </c>
      <c r="G101" s="201">
        <v>43179</v>
      </c>
      <c r="H101" s="190">
        <v>3</v>
      </c>
      <c r="I101" s="191"/>
    </row>
    <row r="102" spans="1:9" s="194" customFormat="1" ht="15" x14ac:dyDescent="0.2">
      <c r="A102" s="185">
        <v>10118</v>
      </c>
      <c r="B102" s="186"/>
      <c r="C102" s="200" t="s">
        <v>3474</v>
      </c>
      <c r="D102" s="199" t="s">
        <v>310</v>
      </c>
      <c r="E102" s="200" t="s">
        <v>862</v>
      </c>
      <c r="F102" s="199" t="s">
        <v>827</v>
      </c>
      <c r="G102" s="201">
        <v>43180</v>
      </c>
      <c r="H102" s="190">
        <v>3</v>
      </c>
      <c r="I102" s="191"/>
    </row>
    <row r="103" spans="1:9" s="194" customFormat="1" ht="15" x14ac:dyDescent="0.2">
      <c r="A103" s="195">
        <v>10218</v>
      </c>
      <c r="B103" s="186"/>
      <c r="C103" s="200" t="s">
        <v>3475</v>
      </c>
      <c r="D103" s="199" t="s">
        <v>310</v>
      </c>
      <c r="E103" s="200" t="s">
        <v>862</v>
      </c>
      <c r="F103" s="199" t="s">
        <v>1183</v>
      </c>
      <c r="G103" s="201">
        <v>43180</v>
      </c>
      <c r="H103" s="190">
        <v>3</v>
      </c>
      <c r="I103" s="191"/>
    </row>
    <row r="104" spans="1:9" s="194" customFormat="1" ht="15" x14ac:dyDescent="0.2">
      <c r="A104" s="195">
        <v>10318</v>
      </c>
      <c r="B104" s="186"/>
      <c r="C104" s="200" t="s">
        <v>3476</v>
      </c>
      <c r="D104" s="199" t="s">
        <v>3464</v>
      </c>
      <c r="E104" s="200" t="s">
        <v>862</v>
      </c>
      <c r="F104" s="199" t="s">
        <v>720</v>
      </c>
      <c r="G104" s="201">
        <v>43180</v>
      </c>
      <c r="H104" s="190">
        <v>3</v>
      </c>
      <c r="I104" s="191"/>
    </row>
    <row r="105" spans="1:9" s="194" customFormat="1" ht="15" x14ac:dyDescent="0.2">
      <c r="A105" s="195">
        <v>10418</v>
      </c>
      <c r="B105" s="186"/>
      <c r="C105" s="200" t="s">
        <v>3478</v>
      </c>
      <c r="D105" s="199" t="s">
        <v>3464</v>
      </c>
      <c r="E105" s="200" t="s">
        <v>862</v>
      </c>
      <c r="F105" s="199" t="s">
        <v>3874</v>
      </c>
      <c r="G105" s="201">
        <v>43180</v>
      </c>
      <c r="H105" s="190">
        <v>3</v>
      </c>
      <c r="I105" s="191"/>
    </row>
    <row r="106" spans="1:9" s="194" customFormat="1" ht="15" x14ac:dyDescent="0.2">
      <c r="A106" s="185">
        <v>10518</v>
      </c>
      <c r="B106" s="186"/>
      <c r="C106" s="200" t="s">
        <v>3479</v>
      </c>
      <c r="D106" s="199" t="s">
        <v>310</v>
      </c>
      <c r="E106" s="200" t="s">
        <v>862</v>
      </c>
      <c r="F106" s="199" t="s">
        <v>3874</v>
      </c>
      <c r="G106" s="201">
        <v>43180</v>
      </c>
      <c r="H106" s="190">
        <v>3</v>
      </c>
      <c r="I106" s="191"/>
    </row>
    <row r="107" spans="1:9" s="194" customFormat="1" ht="15" x14ac:dyDescent="0.2">
      <c r="A107" s="195">
        <v>10618</v>
      </c>
      <c r="B107" s="186"/>
      <c r="C107" s="200" t="s">
        <v>3480</v>
      </c>
      <c r="D107" s="199" t="s">
        <v>1460</v>
      </c>
      <c r="E107" s="200" t="s">
        <v>862</v>
      </c>
      <c r="F107" s="199" t="s">
        <v>4165</v>
      </c>
      <c r="G107" s="201">
        <v>43180</v>
      </c>
      <c r="H107" s="190">
        <v>3</v>
      </c>
      <c r="I107" s="191"/>
    </row>
    <row r="108" spans="1:9" s="194" customFormat="1" ht="15" x14ac:dyDescent="0.2">
      <c r="A108" s="195">
        <v>10718</v>
      </c>
      <c r="B108" s="186"/>
      <c r="C108" s="200" t="s">
        <v>3481</v>
      </c>
      <c r="D108" s="199" t="s">
        <v>3482</v>
      </c>
      <c r="E108" s="200" t="s">
        <v>862</v>
      </c>
      <c r="F108" s="199" t="s">
        <v>3874</v>
      </c>
      <c r="G108" s="201">
        <v>43181</v>
      </c>
      <c r="H108" s="190">
        <v>3</v>
      </c>
      <c r="I108" s="191"/>
    </row>
    <row r="109" spans="1:9" s="194" customFormat="1" ht="15" x14ac:dyDescent="0.2">
      <c r="A109" s="195">
        <v>10818</v>
      </c>
      <c r="B109" s="186"/>
      <c r="C109" s="200" t="s">
        <v>3483</v>
      </c>
      <c r="D109" s="199" t="s">
        <v>1669</v>
      </c>
      <c r="E109" s="200" t="s">
        <v>1198</v>
      </c>
      <c r="F109" s="199" t="s">
        <v>816</v>
      </c>
      <c r="G109" s="201">
        <v>43185</v>
      </c>
      <c r="H109" s="190">
        <v>3</v>
      </c>
      <c r="I109" s="191"/>
    </row>
    <row r="110" spans="1:9" s="194" customFormat="1" ht="15" x14ac:dyDescent="0.2">
      <c r="A110" s="185">
        <v>10918</v>
      </c>
      <c r="B110" s="186"/>
      <c r="C110" s="200" t="s">
        <v>3484</v>
      </c>
      <c r="D110" s="199" t="s">
        <v>3863</v>
      </c>
      <c r="E110" s="200" t="s">
        <v>1198</v>
      </c>
      <c r="F110" s="199" t="s">
        <v>1189</v>
      </c>
      <c r="G110" s="201">
        <v>43185</v>
      </c>
      <c r="H110" s="190">
        <v>3</v>
      </c>
      <c r="I110" s="191"/>
    </row>
    <row r="111" spans="1:9" s="194" customFormat="1" ht="15" x14ac:dyDescent="0.2">
      <c r="A111" s="195">
        <v>11018</v>
      </c>
      <c r="B111" s="186"/>
      <c r="C111" s="200" t="s">
        <v>3485</v>
      </c>
      <c r="D111" s="199" t="s">
        <v>196</v>
      </c>
      <c r="E111" s="200" t="s">
        <v>1198</v>
      </c>
      <c r="F111" s="199" t="s">
        <v>816</v>
      </c>
      <c r="G111" s="201">
        <v>43186</v>
      </c>
      <c r="H111" s="190">
        <v>3</v>
      </c>
      <c r="I111" s="191"/>
    </row>
    <row r="112" spans="1:9" s="194" customFormat="1" ht="15" x14ac:dyDescent="0.2">
      <c r="A112" s="195">
        <v>11118</v>
      </c>
      <c r="B112" s="186"/>
      <c r="C112" s="200" t="s">
        <v>3486</v>
      </c>
      <c r="D112" s="199" t="s">
        <v>3487</v>
      </c>
      <c r="E112" s="200" t="s">
        <v>863</v>
      </c>
      <c r="F112" s="199" t="s">
        <v>3488</v>
      </c>
      <c r="G112" s="201">
        <v>43186</v>
      </c>
      <c r="H112" s="190">
        <v>3</v>
      </c>
      <c r="I112" s="191"/>
    </row>
    <row r="113" spans="1:9" s="194" customFormat="1" ht="15" x14ac:dyDescent="0.2">
      <c r="A113" s="195">
        <v>11218</v>
      </c>
      <c r="B113" s="186"/>
      <c r="C113" s="200" t="s">
        <v>3490</v>
      </c>
      <c r="D113" s="199" t="s">
        <v>3489</v>
      </c>
      <c r="E113" s="200" t="s">
        <v>863</v>
      </c>
      <c r="F113" s="199" t="s">
        <v>2741</v>
      </c>
      <c r="G113" s="201">
        <v>43188</v>
      </c>
      <c r="H113" s="190">
        <v>3</v>
      </c>
      <c r="I113" s="191"/>
    </row>
    <row r="114" spans="1:9" s="194" customFormat="1" ht="15" x14ac:dyDescent="0.2">
      <c r="A114" s="185">
        <v>11318</v>
      </c>
      <c r="B114" s="186"/>
      <c r="C114" s="200" t="s">
        <v>3491</v>
      </c>
      <c r="D114" s="199" t="s">
        <v>3489</v>
      </c>
      <c r="E114" s="200" t="s">
        <v>863</v>
      </c>
      <c r="F114" s="199" t="s">
        <v>2741</v>
      </c>
      <c r="G114" s="201">
        <v>43188</v>
      </c>
      <c r="H114" s="190">
        <v>3</v>
      </c>
      <c r="I114" s="191"/>
    </row>
    <row r="115" spans="1:9" s="194" customFormat="1" ht="15" x14ac:dyDescent="0.2">
      <c r="A115" s="195">
        <v>11418</v>
      </c>
      <c r="B115" s="186"/>
      <c r="C115" s="200" t="s">
        <v>3492</v>
      </c>
      <c r="D115" s="199" t="s">
        <v>3489</v>
      </c>
      <c r="E115" s="200" t="s">
        <v>863</v>
      </c>
      <c r="F115" s="199" t="s">
        <v>2741</v>
      </c>
      <c r="G115" s="201">
        <v>43188</v>
      </c>
      <c r="H115" s="190">
        <v>3</v>
      </c>
      <c r="I115" s="191"/>
    </row>
    <row r="116" spans="1:9" s="194" customFormat="1" ht="15" x14ac:dyDescent="0.2">
      <c r="A116" s="195">
        <v>11518</v>
      </c>
      <c r="B116" s="186"/>
      <c r="C116" s="200" t="s">
        <v>3493</v>
      </c>
      <c r="D116" s="199" t="s">
        <v>3494</v>
      </c>
      <c r="E116" s="200" t="s">
        <v>862</v>
      </c>
      <c r="F116" s="199" t="s">
        <v>3846</v>
      </c>
      <c r="G116" s="201">
        <v>43188</v>
      </c>
      <c r="H116" s="190">
        <v>3</v>
      </c>
      <c r="I116" s="191"/>
    </row>
    <row r="117" spans="1:9" s="194" customFormat="1" ht="15" x14ac:dyDescent="0.2">
      <c r="A117" s="195">
        <v>11618</v>
      </c>
      <c r="B117" s="186" t="s">
        <v>3981</v>
      </c>
      <c r="C117" s="200" t="s">
        <v>3495</v>
      </c>
      <c r="D117" s="199" t="s">
        <v>864</v>
      </c>
      <c r="E117" s="200" t="s">
        <v>1198</v>
      </c>
      <c r="F117" s="199" t="s">
        <v>1183</v>
      </c>
      <c r="G117" s="201">
        <v>43195</v>
      </c>
      <c r="H117" s="190">
        <v>4</v>
      </c>
      <c r="I117" s="191"/>
    </row>
    <row r="118" spans="1:9" s="194" customFormat="1" ht="15" x14ac:dyDescent="0.2">
      <c r="A118" s="185">
        <v>11718</v>
      </c>
      <c r="B118" s="186"/>
      <c r="C118" s="200" t="s">
        <v>3496</v>
      </c>
      <c r="D118" s="199" t="s">
        <v>3283</v>
      </c>
      <c r="E118" s="200" t="s">
        <v>863</v>
      </c>
      <c r="F118" s="199" t="s">
        <v>2741</v>
      </c>
      <c r="G118" s="201">
        <v>43195</v>
      </c>
      <c r="H118" s="190">
        <v>4</v>
      </c>
      <c r="I118" s="191"/>
    </row>
    <row r="119" spans="1:9" s="194" customFormat="1" ht="15" x14ac:dyDescent="0.2">
      <c r="A119" s="195">
        <v>11818</v>
      </c>
      <c r="B119" s="186"/>
      <c r="C119" s="200" t="s">
        <v>3497</v>
      </c>
      <c r="D119" s="199" t="s">
        <v>991</v>
      </c>
      <c r="E119" s="200" t="s">
        <v>862</v>
      </c>
      <c r="F119" s="199" t="s">
        <v>1960</v>
      </c>
      <c r="G119" s="201">
        <v>43201</v>
      </c>
      <c r="H119" s="190">
        <v>4</v>
      </c>
      <c r="I119" s="191"/>
    </row>
    <row r="120" spans="1:9" s="194" customFormat="1" ht="15" x14ac:dyDescent="0.2">
      <c r="A120" s="195">
        <v>11918</v>
      </c>
      <c r="B120" s="186"/>
      <c r="C120" s="200" t="s">
        <v>3498</v>
      </c>
      <c r="D120" s="199" t="s">
        <v>260</v>
      </c>
      <c r="E120" s="200" t="s">
        <v>862</v>
      </c>
      <c r="F120" s="199" t="s">
        <v>814</v>
      </c>
      <c r="G120" s="201">
        <v>43206</v>
      </c>
      <c r="H120" s="190">
        <v>4</v>
      </c>
      <c r="I120" s="191"/>
    </row>
    <row r="121" spans="1:9" s="194" customFormat="1" ht="15" x14ac:dyDescent="0.2">
      <c r="A121" s="195">
        <v>12018</v>
      </c>
      <c r="B121" s="186"/>
      <c r="C121" s="200" t="s">
        <v>3499</v>
      </c>
      <c r="D121" s="199" t="s">
        <v>260</v>
      </c>
      <c r="E121" s="200" t="s">
        <v>862</v>
      </c>
      <c r="F121" s="199" t="s">
        <v>487</v>
      </c>
      <c r="G121" s="201">
        <v>43206</v>
      </c>
      <c r="H121" s="190">
        <v>4</v>
      </c>
      <c r="I121" s="191"/>
    </row>
    <row r="122" spans="1:9" s="194" customFormat="1" ht="15" x14ac:dyDescent="0.2">
      <c r="A122" s="185">
        <v>12118</v>
      </c>
      <c r="B122" s="186"/>
      <c r="C122" s="200" t="s">
        <v>2691</v>
      </c>
      <c r="D122" s="139" t="s">
        <v>2692</v>
      </c>
      <c r="E122" s="200" t="s">
        <v>3162</v>
      </c>
      <c r="F122" s="199" t="s">
        <v>3500</v>
      </c>
      <c r="G122" s="201">
        <v>43209</v>
      </c>
      <c r="H122" s="190">
        <v>4</v>
      </c>
      <c r="I122" s="191"/>
    </row>
    <row r="123" spans="1:9" s="194" customFormat="1" ht="15" x14ac:dyDescent="0.2">
      <c r="A123" s="195">
        <v>12218</v>
      </c>
      <c r="B123" s="186"/>
      <c r="C123" s="200" t="s">
        <v>3501</v>
      </c>
      <c r="D123" s="199" t="s">
        <v>278</v>
      </c>
      <c r="E123" s="200" t="s">
        <v>1198</v>
      </c>
      <c r="F123" s="199" t="s">
        <v>240</v>
      </c>
      <c r="G123" s="201">
        <v>43209</v>
      </c>
      <c r="H123" s="190">
        <v>4</v>
      </c>
      <c r="I123" s="191"/>
    </row>
    <row r="124" spans="1:9" s="194" customFormat="1" ht="15" x14ac:dyDescent="0.2">
      <c r="A124" s="195">
        <v>12318</v>
      </c>
      <c r="B124" s="186"/>
      <c r="C124" s="200" t="s">
        <v>3502</v>
      </c>
      <c r="D124" s="199" t="s">
        <v>1666</v>
      </c>
      <c r="E124" s="200" t="s">
        <v>862</v>
      </c>
      <c r="F124" s="199" t="s">
        <v>3457</v>
      </c>
      <c r="G124" s="201">
        <v>43209</v>
      </c>
      <c r="H124" s="190">
        <v>4</v>
      </c>
      <c r="I124" s="191"/>
    </row>
    <row r="125" spans="1:9" s="194" customFormat="1" ht="15" x14ac:dyDescent="0.2">
      <c r="A125" s="195">
        <v>12418</v>
      </c>
      <c r="B125" s="186"/>
      <c r="C125" s="142" t="s">
        <v>3503</v>
      </c>
      <c r="D125" s="199" t="s">
        <v>1454</v>
      </c>
      <c r="E125" s="200" t="s">
        <v>1198</v>
      </c>
      <c r="F125" s="199" t="s">
        <v>814</v>
      </c>
      <c r="G125" s="201">
        <v>43209</v>
      </c>
      <c r="H125" s="190">
        <v>4</v>
      </c>
      <c r="I125" s="191"/>
    </row>
    <row r="126" spans="1:9" s="194" customFormat="1" ht="15" x14ac:dyDescent="0.2">
      <c r="A126" s="185">
        <v>12518</v>
      </c>
      <c r="B126" s="186"/>
      <c r="C126" s="200" t="s">
        <v>3504</v>
      </c>
      <c r="D126" s="199" t="s">
        <v>3863</v>
      </c>
      <c r="E126" s="200" t="s">
        <v>1198</v>
      </c>
      <c r="F126" s="199" t="s">
        <v>1189</v>
      </c>
      <c r="G126" s="201">
        <v>43209</v>
      </c>
      <c r="H126" s="190">
        <v>4</v>
      </c>
      <c r="I126" s="191"/>
    </row>
    <row r="127" spans="1:9" s="194" customFormat="1" ht="15" x14ac:dyDescent="0.2">
      <c r="A127" s="195">
        <v>12618</v>
      </c>
      <c r="B127" s="186"/>
      <c r="C127" s="200" t="s">
        <v>3505</v>
      </c>
      <c r="D127" s="199" t="s">
        <v>3863</v>
      </c>
      <c r="E127" s="200" t="s">
        <v>1198</v>
      </c>
      <c r="F127" s="199" t="s">
        <v>1189</v>
      </c>
      <c r="G127" s="201">
        <v>43209</v>
      </c>
      <c r="H127" s="190">
        <v>4</v>
      </c>
      <c r="I127" s="191"/>
    </row>
    <row r="128" spans="1:9" s="194" customFormat="1" ht="15" x14ac:dyDescent="0.2">
      <c r="A128" s="195">
        <v>12718</v>
      </c>
      <c r="B128" s="186" t="s">
        <v>3982</v>
      </c>
      <c r="C128" s="200" t="s">
        <v>3506</v>
      </c>
      <c r="D128" s="199" t="s">
        <v>3507</v>
      </c>
      <c r="E128" s="200" t="s">
        <v>863</v>
      </c>
      <c r="F128" s="199" t="s">
        <v>4166</v>
      </c>
      <c r="G128" s="201">
        <v>43210</v>
      </c>
      <c r="H128" s="190">
        <v>4</v>
      </c>
      <c r="I128" s="191"/>
    </row>
    <row r="129" spans="1:9" s="194" customFormat="1" ht="15" x14ac:dyDescent="0.2">
      <c r="A129" s="195">
        <v>12818</v>
      </c>
      <c r="B129" s="186"/>
      <c r="C129" s="200" t="s">
        <v>3508</v>
      </c>
      <c r="D129" s="199" t="s">
        <v>260</v>
      </c>
      <c r="E129" s="200" t="s">
        <v>862</v>
      </c>
      <c r="F129" s="199" t="s">
        <v>1189</v>
      </c>
      <c r="G129" s="201">
        <v>43215</v>
      </c>
      <c r="H129" s="190">
        <v>4</v>
      </c>
      <c r="I129" s="191"/>
    </row>
    <row r="130" spans="1:9" s="194" customFormat="1" ht="15" x14ac:dyDescent="0.2">
      <c r="A130" s="185">
        <v>12918</v>
      </c>
      <c r="B130" s="186"/>
      <c r="C130" s="200" t="s">
        <v>3509</v>
      </c>
      <c r="D130" s="199" t="s">
        <v>3510</v>
      </c>
      <c r="E130" s="200" t="s">
        <v>863</v>
      </c>
      <c r="F130" s="199" t="s">
        <v>3874</v>
      </c>
      <c r="G130" s="201">
        <v>43220</v>
      </c>
      <c r="H130" s="190">
        <v>4</v>
      </c>
      <c r="I130" s="191"/>
    </row>
    <row r="131" spans="1:9" s="194" customFormat="1" ht="15" x14ac:dyDescent="0.2">
      <c r="A131" s="195">
        <v>13018</v>
      </c>
      <c r="B131" s="186"/>
      <c r="C131" s="200" t="s">
        <v>2693</v>
      </c>
      <c r="D131" s="216" t="s">
        <v>2694</v>
      </c>
      <c r="E131" s="200" t="s">
        <v>3162</v>
      </c>
      <c r="F131" s="199" t="s">
        <v>3500</v>
      </c>
      <c r="G131" s="201">
        <v>43220</v>
      </c>
      <c r="H131" s="190">
        <v>4</v>
      </c>
      <c r="I131" s="191"/>
    </row>
    <row r="132" spans="1:9" s="194" customFormat="1" ht="15" x14ac:dyDescent="0.2">
      <c r="A132" s="195">
        <v>13118</v>
      </c>
      <c r="B132" s="186"/>
      <c r="C132" s="200" t="s">
        <v>3512</v>
      </c>
      <c r="D132" s="199" t="s">
        <v>1671</v>
      </c>
      <c r="E132" s="200" t="s">
        <v>1198</v>
      </c>
      <c r="F132" s="199" t="s">
        <v>3874</v>
      </c>
      <c r="G132" s="201">
        <v>43220</v>
      </c>
      <c r="H132" s="190">
        <v>4</v>
      </c>
      <c r="I132" s="191"/>
    </row>
    <row r="133" spans="1:9" s="194" customFormat="1" ht="15" x14ac:dyDescent="0.2">
      <c r="A133" s="195">
        <v>13218</v>
      </c>
      <c r="B133" s="186"/>
      <c r="C133" s="200" t="s">
        <v>3513</v>
      </c>
      <c r="D133" s="199" t="s">
        <v>2972</v>
      </c>
      <c r="E133" s="200" t="s">
        <v>862</v>
      </c>
      <c r="F133" s="199" t="s">
        <v>240</v>
      </c>
      <c r="G133" s="201">
        <v>43220</v>
      </c>
      <c r="H133" s="190">
        <v>4</v>
      </c>
      <c r="I133" s="191"/>
    </row>
    <row r="134" spans="1:9" s="194" customFormat="1" ht="15" x14ac:dyDescent="0.2">
      <c r="A134" s="185">
        <v>13318</v>
      </c>
      <c r="B134" s="186" t="s">
        <v>3983</v>
      </c>
      <c r="C134" s="200" t="s">
        <v>3514</v>
      </c>
      <c r="D134" s="199" t="s">
        <v>1138</v>
      </c>
      <c r="E134" s="200" t="s">
        <v>863</v>
      </c>
      <c r="F134" s="199" t="s">
        <v>3874</v>
      </c>
      <c r="G134" s="201">
        <v>43220</v>
      </c>
      <c r="H134" s="190">
        <v>4</v>
      </c>
      <c r="I134" s="191"/>
    </row>
    <row r="135" spans="1:9" s="194" customFormat="1" ht="15" x14ac:dyDescent="0.2">
      <c r="A135" s="195">
        <v>13418</v>
      </c>
      <c r="B135" s="186"/>
      <c r="C135" s="200" t="s">
        <v>3515</v>
      </c>
      <c r="D135" s="199" t="s">
        <v>2071</v>
      </c>
      <c r="E135" s="200" t="s">
        <v>1198</v>
      </c>
      <c r="F135" s="199" t="s">
        <v>4173</v>
      </c>
      <c r="G135" s="201">
        <v>43220</v>
      </c>
      <c r="H135" s="190">
        <v>4</v>
      </c>
      <c r="I135" s="191"/>
    </row>
    <row r="136" spans="1:9" s="194" customFormat="1" ht="15" x14ac:dyDescent="0.2">
      <c r="A136" s="195">
        <v>13518</v>
      </c>
      <c r="B136" s="186" t="s">
        <v>3983</v>
      </c>
      <c r="C136" s="200" t="s">
        <v>3516</v>
      </c>
      <c r="D136" s="199" t="s">
        <v>1138</v>
      </c>
      <c r="E136" s="200" t="s">
        <v>863</v>
      </c>
      <c r="F136" s="199" t="s">
        <v>3874</v>
      </c>
      <c r="G136" s="201">
        <v>43220</v>
      </c>
      <c r="H136" s="190">
        <v>4</v>
      </c>
      <c r="I136" s="191"/>
    </row>
    <row r="137" spans="1:9" s="194" customFormat="1" ht="15" x14ac:dyDescent="0.2">
      <c r="A137" s="195">
        <v>13618</v>
      </c>
      <c r="B137" s="186"/>
      <c r="C137" s="200" t="s">
        <v>3517</v>
      </c>
      <c r="D137" s="199" t="s">
        <v>2972</v>
      </c>
      <c r="E137" s="200" t="s">
        <v>862</v>
      </c>
      <c r="F137" s="199" t="s">
        <v>487</v>
      </c>
      <c r="G137" s="201">
        <v>43220</v>
      </c>
      <c r="H137" s="190">
        <v>4</v>
      </c>
      <c r="I137" s="191"/>
    </row>
    <row r="138" spans="1:9" s="194" customFormat="1" ht="15" x14ac:dyDescent="0.2">
      <c r="A138" s="185">
        <v>13718</v>
      </c>
      <c r="B138" s="186" t="s">
        <v>3984</v>
      </c>
      <c r="C138" s="200" t="s">
        <v>3518</v>
      </c>
      <c r="D138" s="199" t="s">
        <v>3520</v>
      </c>
      <c r="E138" s="200" t="s">
        <v>1198</v>
      </c>
      <c r="F138" s="199" t="s">
        <v>3874</v>
      </c>
      <c r="G138" s="201">
        <v>43223</v>
      </c>
      <c r="H138" s="190">
        <v>5</v>
      </c>
      <c r="I138" s="191"/>
    </row>
    <row r="139" spans="1:9" s="194" customFormat="1" ht="15" x14ac:dyDescent="0.2">
      <c r="A139" s="195">
        <v>13818</v>
      </c>
      <c r="B139" s="186"/>
      <c r="C139" s="200" t="s">
        <v>3519</v>
      </c>
      <c r="D139" s="199" t="s">
        <v>3520</v>
      </c>
      <c r="E139" s="200" t="s">
        <v>1198</v>
      </c>
      <c r="F139" s="199" t="s">
        <v>3874</v>
      </c>
      <c r="G139" s="201">
        <v>43223</v>
      </c>
      <c r="H139" s="190">
        <v>5</v>
      </c>
      <c r="I139" s="191"/>
    </row>
    <row r="140" spans="1:9" s="194" customFormat="1" ht="15" x14ac:dyDescent="0.2">
      <c r="A140" s="195">
        <v>13918</v>
      </c>
      <c r="B140" s="186"/>
      <c r="C140" s="200" t="s">
        <v>3521</v>
      </c>
      <c r="D140" s="199" t="s">
        <v>469</v>
      </c>
      <c r="E140" s="200" t="s">
        <v>1198</v>
      </c>
      <c r="F140" s="199" t="s">
        <v>740</v>
      </c>
      <c r="G140" s="201">
        <v>43223</v>
      </c>
      <c r="H140" s="190">
        <v>5</v>
      </c>
      <c r="I140" s="191"/>
    </row>
    <row r="141" spans="1:9" s="194" customFormat="1" ht="15" x14ac:dyDescent="0.2">
      <c r="A141" s="195">
        <v>14018</v>
      </c>
      <c r="B141" s="186"/>
      <c r="C141" s="200" t="s">
        <v>3522</v>
      </c>
      <c r="D141" s="199" t="s">
        <v>1666</v>
      </c>
      <c r="E141" s="200" t="s">
        <v>1198</v>
      </c>
      <c r="F141" s="199" t="s">
        <v>1189</v>
      </c>
      <c r="G141" s="201">
        <v>43223</v>
      </c>
      <c r="H141" s="190">
        <v>5</v>
      </c>
      <c r="I141" s="191"/>
    </row>
    <row r="142" spans="1:9" s="194" customFormat="1" ht="15" x14ac:dyDescent="0.2">
      <c r="A142" s="185">
        <v>14118</v>
      </c>
      <c r="B142" s="186"/>
      <c r="C142" s="200" t="s">
        <v>3523</v>
      </c>
      <c r="D142" s="199" t="s">
        <v>2071</v>
      </c>
      <c r="E142" s="200" t="s">
        <v>1198</v>
      </c>
      <c r="F142" s="199" t="s">
        <v>3524</v>
      </c>
      <c r="G142" s="201">
        <v>43227</v>
      </c>
      <c r="H142" s="190">
        <v>5</v>
      </c>
      <c r="I142" s="191"/>
    </row>
    <row r="143" spans="1:9" s="194" customFormat="1" ht="15" x14ac:dyDescent="0.2">
      <c r="A143" s="195">
        <v>14218</v>
      </c>
      <c r="B143" s="186"/>
      <c r="C143" s="200" t="s">
        <v>3525</v>
      </c>
      <c r="D143" s="199" t="s">
        <v>2071</v>
      </c>
      <c r="E143" s="200" t="s">
        <v>1198</v>
      </c>
      <c r="F143" s="199" t="s">
        <v>3524</v>
      </c>
      <c r="G143" s="201">
        <v>43227</v>
      </c>
      <c r="H143" s="190">
        <v>5</v>
      </c>
      <c r="I143" s="191"/>
    </row>
    <row r="144" spans="1:9" s="194" customFormat="1" ht="15" x14ac:dyDescent="0.2">
      <c r="A144" s="195">
        <v>14318</v>
      </c>
      <c r="B144" s="186"/>
      <c r="C144" s="200" t="s">
        <v>3526</v>
      </c>
      <c r="D144" s="199" t="s">
        <v>839</v>
      </c>
      <c r="E144" s="200" t="s">
        <v>1198</v>
      </c>
      <c r="F144" s="199" t="s">
        <v>3524</v>
      </c>
      <c r="G144" s="201">
        <v>43227</v>
      </c>
      <c r="H144" s="190">
        <v>5</v>
      </c>
      <c r="I144" s="191"/>
    </row>
    <row r="145" spans="1:9" s="194" customFormat="1" ht="15" x14ac:dyDescent="0.2">
      <c r="A145" s="195">
        <v>14418</v>
      </c>
      <c r="B145" s="186"/>
      <c r="C145" s="200" t="s">
        <v>3527</v>
      </c>
      <c r="D145" s="216" t="s">
        <v>3528</v>
      </c>
      <c r="E145" s="200" t="s">
        <v>3162</v>
      </c>
      <c r="F145" s="199" t="s">
        <v>1722</v>
      </c>
      <c r="G145" s="201">
        <v>43227</v>
      </c>
      <c r="H145" s="190">
        <v>5</v>
      </c>
      <c r="I145" s="191"/>
    </row>
    <row r="146" spans="1:9" s="194" customFormat="1" ht="15" x14ac:dyDescent="0.2">
      <c r="A146" s="185">
        <v>14518</v>
      </c>
      <c r="B146" s="186"/>
      <c r="C146" s="200" t="s">
        <v>3529</v>
      </c>
      <c r="D146" s="199" t="s">
        <v>1179</v>
      </c>
      <c r="E146" s="200" t="s">
        <v>1198</v>
      </c>
      <c r="F146" s="199" t="s">
        <v>720</v>
      </c>
      <c r="G146" s="201">
        <v>43227</v>
      </c>
      <c r="H146" s="190">
        <v>5</v>
      </c>
      <c r="I146" s="191"/>
    </row>
    <row r="147" spans="1:9" s="194" customFormat="1" ht="15" x14ac:dyDescent="0.2">
      <c r="A147" s="195">
        <v>14618</v>
      </c>
      <c r="B147" s="186"/>
      <c r="C147" s="200" t="s">
        <v>3530</v>
      </c>
      <c r="D147" s="199" t="s">
        <v>278</v>
      </c>
      <c r="E147" s="200" t="s">
        <v>1198</v>
      </c>
      <c r="F147" s="199" t="s">
        <v>3457</v>
      </c>
      <c r="G147" s="201">
        <v>43227</v>
      </c>
      <c r="H147" s="190">
        <v>5</v>
      </c>
      <c r="I147" s="191"/>
    </row>
    <row r="148" spans="1:9" s="194" customFormat="1" ht="15" x14ac:dyDescent="0.2">
      <c r="A148" s="195">
        <v>14718</v>
      </c>
      <c r="B148" s="217"/>
      <c r="C148" s="200" t="s">
        <v>3531</v>
      </c>
      <c r="D148" s="199" t="s">
        <v>864</v>
      </c>
      <c r="E148" s="200" t="s">
        <v>1198</v>
      </c>
      <c r="F148" s="199" t="s">
        <v>3524</v>
      </c>
      <c r="G148" s="201">
        <v>43234</v>
      </c>
      <c r="H148" s="190">
        <v>5</v>
      </c>
      <c r="I148" s="191"/>
    </row>
    <row r="149" spans="1:9" s="194" customFormat="1" ht="15" x14ac:dyDescent="0.2">
      <c r="A149" s="195">
        <v>14818</v>
      </c>
      <c r="B149" s="217"/>
      <c r="C149" s="200" t="s">
        <v>3532</v>
      </c>
      <c r="D149" s="199" t="s">
        <v>864</v>
      </c>
      <c r="E149" s="200" t="s">
        <v>1198</v>
      </c>
      <c r="F149" s="199" t="s">
        <v>3524</v>
      </c>
      <c r="G149" s="201">
        <v>43234</v>
      </c>
      <c r="H149" s="190">
        <v>5</v>
      </c>
      <c r="I149" s="191"/>
    </row>
    <row r="150" spans="1:9" s="194" customFormat="1" ht="15" x14ac:dyDescent="0.2">
      <c r="A150" s="185">
        <v>14918</v>
      </c>
      <c r="B150" s="223" t="s">
        <v>3564</v>
      </c>
      <c r="C150" s="200" t="s">
        <v>3533</v>
      </c>
      <c r="D150" s="199" t="s">
        <v>1138</v>
      </c>
      <c r="E150" s="200" t="s">
        <v>862</v>
      </c>
      <c r="F150" s="199" t="s">
        <v>3849</v>
      </c>
      <c r="G150" s="201">
        <v>43235</v>
      </c>
      <c r="H150" s="190">
        <v>5</v>
      </c>
      <c r="I150" s="191"/>
    </row>
    <row r="151" spans="1:9" s="194" customFormat="1" ht="15" x14ac:dyDescent="0.2">
      <c r="A151" s="195">
        <v>15018</v>
      </c>
      <c r="B151" s="223" t="s">
        <v>3555</v>
      </c>
      <c r="C151" s="200" t="s">
        <v>3534</v>
      </c>
      <c r="D151" s="148" t="s">
        <v>3765</v>
      </c>
      <c r="E151" s="200" t="s">
        <v>1198</v>
      </c>
      <c r="F151" s="199" t="s">
        <v>4166</v>
      </c>
      <c r="G151" s="201">
        <v>43235</v>
      </c>
      <c r="H151" s="190">
        <v>5</v>
      </c>
      <c r="I151" s="191"/>
    </row>
    <row r="152" spans="1:9" s="194" customFormat="1" ht="15" x14ac:dyDescent="0.2">
      <c r="A152" s="195">
        <v>15118</v>
      </c>
      <c r="B152" s="223" t="s">
        <v>3556</v>
      </c>
      <c r="C152" s="200" t="s">
        <v>3535</v>
      </c>
      <c r="D152" s="148" t="s">
        <v>3765</v>
      </c>
      <c r="E152" s="200" t="s">
        <v>1198</v>
      </c>
      <c r="F152" s="199" t="s">
        <v>4166</v>
      </c>
      <c r="G152" s="201">
        <v>43235</v>
      </c>
      <c r="H152" s="190">
        <v>5</v>
      </c>
      <c r="I152" s="191"/>
    </row>
    <row r="153" spans="1:9" s="194" customFormat="1" ht="15" x14ac:dyDescent="0.2">
      <c r="A153" s="195">
        <v>15218</v>
      </c>
      <c r="B153" s="223" t="s">
        <v>3563</v>
      </c>
      <c r="C153" s="200" t="s">
        <v>3536</v>
      </c>
      <c r="D153" s="148" t="s">
        <v>1138</v>
      </c>
      <c r="E153" s="200" t="s">
        <v>862</v>
      </c>
      <c r="F153" s="199" t="s">
        <v>3524</v>
      </c>
      <c r="G153" s="201">
        <v>43235</v>
      </c>
      <c r="H153" s="190">
        <v>5</v>
      </c>
      <c r="I153" s="191"/>
    </row>
    <row r="154" spans="1:9" s="194" customFormat="1" ht="15" x14ac:dyDescent="0.2">
      <c r="A154" s="185">
        <v>15318</v>
      </c>
      <c r="B154" s="223" t="s">
        <v>3550</v>
      </c>
      <c r="C154" s="200" t="s">
        <v>3537</v>
      </c>
      <c r="D154" s="148" t="s">
        <v>2071</v>
      </c>
      <c r="E154" s="200" t="s">
        <v>1198</v>
      </c>
      <c r="F154" s="199" t="s">
        <v>3457</v>
      </c>
      <c r="G154" s="201">
        <v>43238</v>
      </c>
      <c r="H154" s="190">
        <v>5</v>
      </c>
      <c r="I154" s="191"/>
    </row>
    <row r="155" spans="1:9" s="194" customFormat="1" ht="25.5" x14ac:dyDescent="0.2">
      <c r="A155" s="195">
        <v>15418</v>
      </c>
      <c r="B155" s="223" t="s">
        <v>3551</v>
      </c>
      <c r="C155" s="200" t="s">
        <v>3538</v>
      </c>
      <c r="D155" s="235" t="s">
        <v>4232</v>
      </c>
      <c r="E155" s="200" t="s">
        <v>3162</v>
      </c>
      <c r="F155" s="199" t="s">
        <v>3539</v>
      </c>
      <c r="G155" s="201">
        <v>43241</v>
      </c>
      <c r="H155" s="190">
        <v>5</v>
      </c>
      <c r="I155" s="191"/>
    </row>
    <row r="156" spans="1:9" s="194" customFormat="1" ht="25.5" x14ac:dyDescent="0.2">
      <c r="A156" s="195">
        <v>15518</v>
      </c>
      <c r="B156" s="223" t="s">
        <v>3552</v>
      </c>
      <c r="C156" s="200" t="s">
        <v>3540</v>
      </c>
      <c r="D156" s="235" t="s">
        <v>4232</v>
      </c>
      <c r="E156" s="200" t="s">
        <v>3162</v>
      </c>
      <c r="F156" s="199" t="s">
        <v>3539</v>
      </c>
      <c r="G156" s="201">
        <v>43241</v>
      </c>
      <c r="H156" s="190">
        <v>5</v>
      </c>
      <c r="I156" s="191"/>
    </row>
    <row r="157" spans="1:9" s="194" customFormat="1" ht="15" x14ac:dyDescent="0.2">
      <c r="A157" s="195">
        <v>15618</v>
      </c>
      <c r="B157" s="223" t="s">
        <v>3561</v>
      </c>
      <c r="C157" s="200" t="s">
        <v>3541</v>
      </c>
      <c r="D157" s="148" t="s">
        <v>854</v>
      </c>
      <c r="E157" s="200" t="s">
        <v>862</v>
      </c>
      <c r="F157" s="199" t="s">
        <v>1958</v>
      </c>
      <c r="G157" s="201">
        <v>43241</v>
      </c>
      <c r="H157" s="190">
        <v>5</v>
      </c>
      <c r="I157" s="191"/>
    </row>
    <row r="158" spans="1:9" s="194" customFormat="1" ht="15" x14ac:dyDescent="0.2">
      <c r="A158" s="185">
        <v>15718</v>
      </c>
      <c r="B158" s="223" t="s">
        <v>3562</v>
      </c>
      <c r="C158" s="200" t="s">
        <v>3543</v>
      </c>
      <c r="D158" s="148" t="s">
        <v>854</v>
      </c>
      <c r="E158" s="200" t="s">
        <v>862</v>
      </c>
      <c r="F158" s="199" t="s">
        <v>720</v>
      </c>
      <c r="G158" s="201">
        <v>43241</v>
      </c>
      <c r="H158" s="190">
        <v>5</v>
      </c>
      <c r="I158" s="191"/>
    </row>
    <row r="159" spans="1:9" s="194" customFormat="1" ht="15" x14ac:dyDescent="0.2">
      <c r="A159" s="195">
        <v>15818</v>
      </c>
      <c r="B159" s="223" t="s">
        <v>3559</v>
      </c>
      <c r="C159" s="200" t="s">
        <v>3542</v>
      </c>
      <c r="D159" s="148" t="s">
        <v>854</v>
      </c>
      <c r="E159" s="200" t="s">
        <v>862</v>
      </c>
      <c r="F159" s="199" t="s">
        <v>557</v>
      </c>
      <c r="G159" s="201">
        <v>43241</v>
      </c>
      <c r="H159" s="190">
        <v>5</v>
      </c>
      <c r="I159" s="191"/>
    </row>
    <row r="160" spans="1:9" s="194" customFormat="1" ht="25.5" x14ac:dyDescent="0.2">
      <c r="A160" s="195">
        <v>15918</v>
      </c>
      <c r="B160" s="223" t="s">
        <v>3553</v>
      </c>
      <c r="C160" s="200" t="s">
        <v>3544</v>
      </c>
      <c r="D160" s="235" t="s">
        <v>4233</v>
      </c>
      <c r="E160" s="200" t="s">
        <v>3162</v>
      </c>
      <c r="F160" s="199" t="s">
        <v>3539</v>
      </c>
      <c r="G160" s="201">
        <v>43241</v>
      </c>
      <c r="H160" s="190">
        <v>5</v>
      </c>
      <c r="I160" s="191"/>
    </row>
    <row r="161" spans="1:9" s="194" customFormat="1" ht="25.5" x14ac:dyDescent="0.2">
      <c r="A161" s="195">
        <v>16018</v>
      </c>
      <c r="B161" s="223" t="s">
        <v>3554</v>
      </c>
      <c r="C161" s="200" t="s">
        <v>3545</v>
      </c>
      <c r="D161" s="235" t="s">
        <v>4233</v>
      </c>
      <c r="E161" s="200" t="s">
        <v>3162</v>
      </c>
      <c r="F161" s="199" t="s">
        <v>3539</v>
      </c>
      <c r="G161" s="201">
        <v>43241</v>
      </c>
      <c r="H161" s="190">
        <v>5</v>
      </c>
      <c r="I161" s="191"/>
    </row>
    <row r="162" spans="1:9" s="194" customFormat="1" ht="15" x14ac:dyDescent="0.2">
      <c r="A162" s="185">
        <v>16118</v>
      </c>
      <c r="B162" s="223" t="s">
        <v>3558</v>
      </c>
      <c r="C162" s="200" t="s">
        <v>3546</v>
      </c>
      <c r="D162" s="148" t="s">
        <v>854</v>
      </c>
      <c r="E162" s="200" t="s">
        <v>862</v>
      </c>
      <c r="F162" s="199" t="s">
        <v>4165</v>
      </c>
      <c r="G162" s="201">
        <v>43241</v>
      </c>
      <c r="H162" s="190">
        <v>5</v>
      </c>
      <c r="I162" s="191"/>
    </row>
    <row r="163" spans="1:9" s="194" customFormat="1" ht="15" x14ac:dyDescent="0.2">
      <c r="A163" s="195">
        <v>16218</v>
      </c>
      <c r="B163" s="223" t="s">
        <v>3560</v>
      </c>
      <c r="C163" s="200" t="s">
        <v>3547</v>
      </c>
      <c r="D163" s="148" t="s">
        <v>854</v>
      </c>
      <c r="E163" s="200" t="s">
        <v>862</v>
      </c>
      <c r="F163" s="199" t="s">
        <v>829</v>
      </c>
      <c r="G163" s="201">
        <v>43241</v>
      </c>
      <c r="H163" s="190">
        <v>5</v>
      </c>
      <c r="I163" s="191"/>
    </row>
    <row r="164" spans="1:9" s="194" customFormat="1" ht="15" x14ac:dyDescent="0.2">
      <c r="A164" s="195">
        <v>16318</v>
      </c>
      <c r="B164" s="223" t="s">
        <v>3557</v>
      </c>
      <c r="C164" s="200" t="s">
        <v>3548</v>
      </c>
      <c r="D164" s="148" t="s">
        <v>994</v>
      </c>
      <c r="E164" s="200" t="s">
        <v>1198</v>
      </c>
      <c r="F164" s="199" t="s">
        <v>720</v>
      </c>
      <c r="G164" s="201">
        <v>43242</v>
      </c>
      <c r="H164" s="190">
        <v>5</v>
      </c>
      <c r="I164" s="191"/>
    </row>
    <row r="165" spans="1:9" s="194" customFormat="1" ht="15" x14ac:dyDescent="0.2">
      <c r="A165" s="195">
        <v>16418</v>
      </c>
      <c r="B165" s="223" t="s">
        <v>3566</v>
      </c>
      <c r="C165" s="200" t="s">
        <v>3565</v>
      </c>
      <c r="D165" s="148" t="s">
        <v>1138</v>
      </c>
      <c r="E165" s="200" t="s">
        <v>1198</v>
      </c>
      <c r="F165" s="199" t="s">
        <v>3457</v>
      </c>
      <c r="G165" s="201">
        <v>43244</v>
      </c>
      <c r="H165" s="190">
        <v>5</v>
      </c>
      <c r="I165" s="191"/>
    </row>
    <row r="166" spans="1:9" s="194" customFormat="1" ht="15" x14ac:dyDescent="0.2">
      <c r="A166" s="185">
        <v>16518</v>
      </c>
      <c r="B166" s="218" t="s">
        <v>3575</v>
      </c>
      <c r="C166" s="200" t="s">
        <v>3567</v>
      </c>
      <c r="D166" s="148" t="s">
        <v>991</v>
      </c>
      <c r="E166" s="200" t="s">
        <v>862</v>
      </c>
      <c r="F166" s="199" t="s">
        <v>240</v>
      </c>
      <c r="G166" s="201">
        <v>43245</v>
      </c>
      <c r="H166" s="190">
        <v>5</v>
      </c>
      <c r="I166" s="191"/>
    </row>
    <row r="167" spans="1:9" s="194" customFormat="1" ht="15" x14ac:dyDescent="0.2">
      <c r="A167" s="195">
        <v>16618</v>
      </c>
      <c r="B167" s="218" t="s">
        <v>3574</v>
      </c>
      <c r="C167" s="200" t="s">
        <v>3568</v>
      </c>
      <c r="D167" s="199" t="s">
        <v>1429</v>
      </c>
      <c r="E167" s="200" t="s">
        <v>862</v>
      </c>
      <c r="F167" s="199" t="s">
        <v>2036</v>
      </c>
      <c r="G167" s="201">
        <v>43245</v>
      </c>
      <c r="H167" s="190">
        <v>5</v>
      </c>
      <c r="I167" s="191"/>
    </row>
    <row r="168" spans="1:9" s="194" customFormat="1" ht="15.75" customHeight="1" x14ac:dyDescent="0.2">
      <c r="A168" s="195">
        <v>16718</v>
      </c>
      <c r="B168" s="223" t="s">
        <v>3571</v>
      </c>
      <c r="C168" s="200" t="s">
        <v>3569</v>
      </c>
      <c r="D168" s="148" t="s">
        <v>3570</v>
      </c>
      <c r="E168" s="200" t="s">
        <v>1198</v>
      </c>
      <c r="F168" s="199" t="s">
        <v>4167</v>
      </c>
      <c r="G168" s="201">
        <v>43245</v>
      </c>
      <c r="H168" s="190">
        <v>5</v>
      </c>
      <c r="I168" s="191"/>
    </row>
    <row r="169" spans="1:9" s="194" customFormat="1" ht="15" x14ac:dyDescent="0.2">
      <c r="A169" s="195">
        <v>16818</v>
      </c>
      <c r="B169" s="218" t="s">
        <v>3573</v>
      </c>
      <c r="C169" s="200" t="s">
        <v>3572</v>
      </c>
      <c r="D169" s="199" t="s">
        <v>2794</v>
      </c>
      <c r="E169" s="200" t="s">
        <v>862</v>
      </c>
      <c r="F169" s="199" t="s">
        <v>1183</v>
      </c>
      <c r="G169" s="201">
        <v>43248</v>
      </c>
      <c r="H169" s="190">
        <v>5</v>
      </c>
      <c r="I169" s="191"/>
    </row>
    <row r="170" spans="1:9" s="194" customFormat="1" ht="15" x14ac:dyDescent="0.2">
      <c r="A170" s="185">
        <v>16918</v>
      </c>
      <c r="B170" s="218" t="s">
        <v>3576</v>
      </c>
      <c r="C170" s="200" t="s">
        <v>3577</v>
      </c>
      <c r="D170" s="199" t="s">
        <v>2574</v>
      </c>
      <c r="E170" s="200" t="s">
        <v>862</v>
      </c>
      <c r="F170" s="199" t="s">
        <v>1183</v>
      </c>
      <c r="G170" s="201">
        <v>43249</v>
      </c>
      <c r="H170" s="190">
        <v>5</v>
      </c>
      <c r="I170" s="191"/>
    </row>
    <row r="171" spans="1:9" s="194" customFormat="1" ht="15" x14ac:dyDescent="0.2">
      <c r="A171" s="195">
        <v>17018</v>
      </c>
      <c r="B171" s="223" t="s">
        <v>3578</v>
      </c>
      <c r="C171" s="200" t="s">
        <v>3584</v>
      </c>
      <c r="D171" s="199" t="s">
        <v>2542</v>
      </c>
      <c r="E171" s="200" t="s">
        <v>862</v>
      </c>
      <c r="F171" s="199" t="s">
        <v>4173</v>
      </c>
      <c r="G171" s="201">
        <v>43250</v>
      </c>
      <c r="H171" s="190">
        <v>5</v>
      </c>
      <c r="I171" s="191"/>
    </row>
    <row r="172" spans="1:9" s="194" customFormat="1" ht="15" x14ac:dyDescent="0.2">
      <c r="A172" s="195">
        <v>17118</v>
      </c>
      <c r="B172" s="223" t="s">
        <v>3579</v>
      </c>
      <c r="C172" s="200" t="s">
        <v>3585</v>
      </c>
      <c r="D172" s="199" t="s">
        <v>2542</v>
      </c>
      <c r="E172" s="200" t="s">
        <v>862</v>
      </c>
      <c r="F172" s="199" t="s">
        <v>2687</v>
      </c>
      <c r="G172" s="201">
        <v>43250</v>
      </c>
      <c r="H172" s="190">
        <v>5</v>
      </c>
      <c r="I172" s="191"/>
    </row>
    <row r="173" spans="1:9" s="194" customFormat="1" ht="15" x14ac:dyDescent="0.2">
      <c r="A173" s="195">
        <v>17218</v>
      </c>
      <c r="B173" s="223" t="s">
        <v>3580</v>
      </c>
      <c r="C173" s="200" t="s">
        <v>3581</v>
      </c>
      <c r="D173" s="199" t="s">
        <v>310</v>
      </c>
      <c r="E173" s="200" t="s">
        <v>862</v>
      </c>
      <c r="F173" s="199" t="s">
        <v>829</v>
      </c>
      <c r="G173" s="201">
        <v>43250</v>
      </c>
      <c r="H173" s="190">
        <v>5</v>
      </c>
      <c r="I173" s="191"/>
    </row>
    <row r="174" spans="1:9" s="194" customFormat="1" ht="15" x14ac:dyDescent="0.2">
      <c r="A174" s="185">
        <v>17318</v>
      </c>
      <c r="B174" s="223" t="s">
        <v>3582</v>
      </c>
      <c r="C174" s="200" t="s">
        <v>3583</v>
      </c>
      <c r="D174" s="199" t="s">
        <v>310</v>
      </c>
      <c r="E174" s="200" t="s">
        <v>862</v>
      </c>
      <c r="F174" s="199" t="s">
        <v>3874</v>
      </c>
      <c r="G174" s="201">
        <v>43250</v>
      </c>
      <c r="H174" s="190">
        <v>5</v>
      </c>
      <c r="I174" s="191"/>
    </row>
    <row r="175" spans="1:9" s="194" customFormat="1" ht="15" x14ac:dyDescent="0.2">
      <c r="A175" s="195">
        <v>17418</v>
      </c>
      <c r="B175" s="223" t="s">
        <v>3586</v>
      </c>
      <c r="C175" s="219" t="s">
        <v>3733</v>
      </c>
      <c r="D175" s="199" t="s">
        <v>1146</v>
      </c>
      <c r="E175" s="200" t="s">
        <v>862</v>
      </c>
      <c r="F175" s="199" t="s">
        <v>3874</v>
      </c>
      <c r="G175" s="201">
        <v>43250</v>
      </c>
      <c r="H175" s="190">
        <v>5</v>
      </c>
      <c r="I175" s="191"/>
    </row>
    <row r="176" spans="1:9" s="194" customFormat="1" ht="15" x14ac:dyDescent="0.2">
      <c r="A176" s="195">
        <v>17518</v>
      </c>
      <c r="B176" s="223" t="s">
        <v>3587</v>
      </c>
      <c r="C176" s="219" t="s">
        <v>3734</v>
      </c>
      <c r="D176" s="199" t="s">
        <v>1447</v>
      </c>
      <c r="E176" s="200" t="s">
        <v>862</v>
      </c>
      <c r="F176" s="199" t="s">
        <v>2641</v>
      </c>
      <c r="G176" s="201">
        <v>43250</v>
      </c>
      <c r="H176" s="190">
        <v>5</v>
      </c>
      <c r="I176" s="191"/>
    </row>
    <row r="177" spans="1:9" s="194" customFormat="1" ht="15" x14ac:dyDescent="0.2">
      <c r="A177" s="195">
        <v>17618</v>
      </c>
      <c r="B177" s="223" t="s">
        <v>3588</v>
      </c>
      <c r="C177" s="200" t="s">
        <v>3590</v>
      </c>
      <c r="D177" s="199" t="s">
        <v>2574</v>
      </c>
      <c r="E177" s="200" t="s">
        <v>1198</v>
      </c>
      <c r="F177" s="199" t="s">
        <v>816</v>
      </c>
      <c r="G177" s="201">
        <v>43255</v>
      </c>
      <c r="H177" s="190">
        <v>6</v>
      </c>
      <c r="I177" s="191"/>
    </row>
    <row r="178" spans="1:9" s="194" customFormat="1" ht="15" x14ac:dyDescent="0.2">
      <c r="A178" s="185">
        <v>17718</v>
      </c>
      <c r="B178" s="218" t="s">
        <v>3591</v>
      </c>
      <c r="C178" s="200" t="s">
        <v>3589</v>
      </c>
      <c r="D178" s="199" t="s">
        <v>3594</v>
      </c>
      <c r="E178" s="200" t="s">
        <v>1198</v>
      </c>
      <c r="F178" s="199" t="s">
        <v>1183</v>
      </c>
      <c r="G178" s="201">
        <v>43255</v>
      </c>
      <c r="H178" s="190">
        <v>6</v>
      </c>
      <c r="I178" s="191"/>
    </row>
    <row r="179" spans="1:9" s="194" customFormat="1" ht="15" x14ac:dyDescent="0.2">
      <c r="A179" s="195">
        <v>17818</v>
      </c>
      <c r="B179" s="218" t="s">
        <v>3592</v>
      </c>
      <c r="C179" s="200" t="s">
        <v>3593</v>
      </c>
      <c r="D179" s="199" t="s">
        <v>2071</v>
      </c>
      <c r="E179" s="200" t="s">
        <v>1198</v>
      </c>
      <c r="F179" s="199" t="s">
        <v>3849</v>
      </c>
      <c r="G179" s="201">
        <v>43255</v>
      </c>
      <c r="H179" s="190">
        <v>6</v>
      </c>
      <c r="I179" s="191"/>
    </row>
    <row r="180" spans="1:9" s="194" customFormat="1" ht="15" x14ac:dyDescent="0.2">
      <c r="A180" s="195">
        <v>17918</v>
      </c>
      <c r="B180" s="218" t="s">
        <v>3595</v>
      </c>
      <c r="C180" s="219" t="s">
        <v>3735</v>
      </c>
      <c r="D180" s="199" t="s">
        <v>1146</v>
      </c>
      <c r="E180" s="200" t="s">
        <v>1198</v>
      </c>
      <c r="F180" s="199" t="s">
        <v>4174</v>
      </c>
      <c r="G180" s="201">
        <v>43255</v>
      </c>
      <c r="H180" s="190">
        <v>6</v>
      </c>
      <c r="I180" s="191"/>
    </row>
    <row r="181" spans="1:9" s="194" customFormat="1" ht="15.75" x14ac:dyDescent="0.2">
      <c r="A181" s="195">
        <v>18018</v>
      </c>
      <c r="B181" s="223" t="s">
        <v>3596</v>
      </c>
      <c r="C181" s="220" t="s">
        <v>3736</v>
      </c>
      <c r="D181" s="199" t="s">
        <v>991</v>
      </c>
      <c r="E181" s="200" t="s">
        <v>862</v>
      </c>
      <c r="F181" s="199" t="s">
        <v>1183</v>
      </c>
      <c r="G181" s="201">
        <v>43256</v>
      </c>
      <c r="H181" s="190">
        <v>6</v>
      </c>
      <c r="I181" s="191"/>
    </row>
    <row r="182" spans="1:9" s="194" customFormat="1" ht="15" x14ac:dyDescent="0.2">
      <c r="A182" s="185">
        <v>18118</v>
      </c>
      <c r="B182" s="223" t="s">
        <v>3597</v>
      </c>
      <c r="C182" s="200" t="s">
        <v>3598</v>
      </c>
      <c r="D182" s="199" t="s">
        <v>2334</v>
      </c>
      <c r="E182" s="200" t="s">
        <v>1198</v>
      </c>
      <c r="F182" s="199" t="s">
        <v>1189</v>
      </c>
      <c r="G182" s="201">
        <v>43257</v>
      </c>
      <c r="H182" s="190">
        <v>6</v>
      </c>
      <c r="I182" s="191"/>
    </row>
    <row r="183" spans="1:9" s="194" customFormat="1" ht="15" x14ac:dyDescent="0.2">
      <c r="A183" s="195">
        <v>18218</v>
      </c>
      <c r="B183" s="217" t="s">
        <v>3599</v>
      </c>
      <c r="C183" s="200" t="s">
        <v>3600</v>
      </c>
      <c r="D183" s="199" t="s">
        <v>731</v>
      </c>
      <c r="E183" s="200" t="s">
        <v>862</v>
      </c>
      <c r="F183" s="199" t="s">
        <v>3342</v>
      </c>
      <c r="G183" s="201">
        <v>43258</v>
      </c>
      <c r="H183" s="190">
        <v>6</v>
      </c>
      <c r="I183" s="191"/>
    </row>
    <row r="184" spans="1:9" s="194" customFormat="1" ht="14.25" customHeight="1" x14ac:dyDescent="0.2">
      <c r="A184" s="195">
        <v>18318</v>
      </c>
      <c r="B184" s="223" t="s">
        <v>3601</v>
      </c>
      <c r="C184" s="200" t="s">
        <v>3602</v>
      </c>
      <c r="D184" s="199" t="s">
        <v>3603</v>
      </c>
      <c r="E184" s="200" t="s">
        <v>1198</v>
      </c>
      <c r="F184" s="199" t="s">
        <v>816</v>
      </c>
      <c r="G184" s="201">
        <v>43262</v>
      </c>
      <c r="H184" s="190">
        <v>6</v>
      </c>
      <c r="I184" s="191"/>
    </row>
    <row r="185" spans="1:9" s="194" customFormat="1" ht="15" x14ac:dyDescent="0.2">
      <c r="A185" s="195">
        <v>18418</v>
      </c>
      <c r="B185" s="217" t="s">
        <v>3604</v>
      </c>
      <c r="C185" s="200" t="s">
        <v>3605</v>
      </c>
      <c r="D185" s="199" t="s">
        <v>2794</v>
      </c>
      <c r="E185" s="200" t="s">
        <v>862</v>
      </c>
      <c r="F185" s="199" t="s">
        <v>557</v>
      </c>
      <c r="G185" s="201">
        <v>43262</v>
      </c>
      <c r="H185" s="190">
        <v>6</v>
      </c>
      <c r="I185" s="191"/>
    </row>
    <row r="186" spans="1:9" s="194" customFormat="1" ht="15" x14ac:dyDescent="0.2">
      <c r="A186" s="185">
        <v>18518</v>
      </c>
      <c r="B186" s="217" t="s">
        <v>3606</v>
      </c>
      <c r="C186" s="200" t="s">
        <v>3607</v>
      </c>
      <c r="D186" s="199" t="s">
        <v>1454</v>
      </c>
      <c r="E186" s="200" t="s">
        <v>862</v>
      </c>
      <c r="F186" s="199" t="s">
        <v>4167</v>
      </c>
      <c r="G186" s="201">
        <v>43262</v>
      </c>
      <c r="H186" s="190">
        <v>6</v>
      </c>
      <c r="I186" s="191"/>
    </row>
    <row r="187" spans="1:9" s="194" customFormat="1" ht="15" x14ac:dyDescent="0.2">
      <c r="A187" s="195">
        <v>18618</v>
      </c>
      <c r="B187" s="217" t="s">
        <v>3608</v>
      </c>
      <c r="C187" s="200" t="s">
        <v>3609</v>
      </c>
      <c r="D187" s="199" t="s">
        <v>857</v>
      </c>
      <c r="E187" s="200" t="s">
        <v>1198</v>
      </c>
      <c r="F187" s="199" t="s">
        <v>3457</v>
      </c>
      <c r="G187" s="201">
        <v>43265</v>
      </c>
      <c r="H187" s="190">
        <v>6</v>
      </c>
      <c r="I187" s="191"/>
    </row>
    <row r="188" spans="1:9" s="194" customFormat="1" ht="15" x14ac:dyDescent="0.2">
      <c r="A188" s="195">
        <v>18718</v>
      </c>
      <c r="B188" s="223" t="s">
        <v>3610</v>
      </c>
      <c r="C188" s="200" t="s">
        <v>3611</v>
      </c>
      <c r="D188" s="199" t="s">
        <v>3603</v>
      </c>
      <c r="E188" s="200" t="s">
        <v>1198</v>
      </c>
      <c r="F188" s="199" t="s">
        <v>816</v>
      </c>
      <c r="G188" s="201">
        <v>43269</v>
      </c>
      <c r="H188" s="190">
        <v>6</v>
      </c>
      <c r="I188" s="191"/>
    </row>
    <row r="189" spans="1:9" s="194" customFormat="1" ht="15" x14ac:dyDescent="0.2">
      <c r="A189" s="195">
        <v>18818</v>
      </c>
      <c r="B189" s="223" t="s">
        <v>3613</v>
      </c>
      <c r="C189" s="200" t="s">
        <v>3612</v>
      </c>
      <c r="D189" s="199" t="s">
        <v>854</v>
      </c>
      <c r="E189" s="200" t="s">
        <v>1198</v>
      </c>
      <c r="F189" s="199" t="s">
        <v>3524</v>
      </c>
      <c r="G189" s="201">
        <v>43270</v>
      </c>
      <c r="H189" s="190">
        <v>6</v>
      </c>
      <c r="I189" s="191"/>
    </row>
    <row r="190" spans="1:9" s="194" customFormat="1" ht="15" x14ac:dyDescent="0.2">
      <c r="A190" s="185">
        <v>18918</v>
      </c>
      <c r="B190" s="223" t="s">
        <v>3615</v>
      </c>
      <c r="C190" s="200" t="s">
        <v>3614</v>
      </c>
      <c r="D190" s="199" t="s">
        <v>854</v>
      </c>
      <c r="E190" s="200" t="s">
        <v>1198</v>
      </c>
      <c r="F190" s="199" t="s">
        <v>3524</v>
      </c>
      <c r="G190" s="201">
        <v>43270</v>
      </c>
      <c r="H190" s="190">
        <v>6</v>
      </c>
      <c r="I190" s="191"/>
    </row>
    <row r="191" spans="1:9" s="194" customFormat="1" ht="15" x14ac:dyDescent="0.2">
      <c r="A191" s="195">
        <v>19018</v>
      </c>
      <c r="B191" s="223" t="s">
        <v>3616</v>
      </c>
      <c r="C191" s="200" t="s">
        <v>3617</v>
      </c>
      <c r="D191" s="199" t="s">
        <v>327</v>
      </c>
      <c r="E191" s="200" t="s">
        <v>1198</v>
      </c>
      <c r="F191" s="199" t="s">
        <v>3342</v>
      </c>
      <c r="G191" s="201">
        <v>43271</v>
      </c>
      <c r="H191" s="190">
        <v>6</v>
      </c>
      <c r="I191" s="191"/>
    </row>
    <row r="192" spans="1:9" s="194" customFormat="1" ht="15" x14ac:dyDescent="0.2">
      <c r="A192" s="195">
        <v>19118</v>
      </c>
      <c r="B192" s="223" t="s">
        <v>3618</v>
      </c>
      <c r="C192" s="200" t="s">
        <v>3619</v>
      </c>
      <c r="D192" s="199" t="s">
        <v>2574</v>
      </c>
      <c r="E192" s="200" t="s">
        <v>1198</v>
      </c>
      <c r="F192" s="199" t="s">
        <v>1189</v>
      </c>
      <c r="G192" s="201">
        <v>43271</v>
      </c>
      <c r="H192" s="190">
        <v>6</v>
      </c>
      <c r="I192" s="191"/>
    </row>
    <row r="193" spans="1:9" s="194" customFormat="1" ht="15" x14ac:dyDescent="0.2">
      <c r="A193" s="195">
        <v>19218</v>
      </c>
      <c r="B193" s="217" t="s">
        <v>3737</v>
      </c>
      <c r="C193" s="200" t="s">
        <v>3620</v>
      </c>
      <c r="D193" s="199" t="s">
        <v>731</v>
      </c>
      <c r="E193" s="200" t="s">
        <v>862</v>
      </c>
      <c r="F193" s="199" t="s">
        <v>3621</v>
      </c>
      <c r="G193" s="201">
        <v>43272</v>
      </c>
      <c r="H193" s="190">
        <v>6</v>
      </c>
      <c r="I193" s="191"/>
    </row>
    <row r="194" spans="1:9" s="194" customFormat="1" ht="15" x14ac:dyDescent="0.2">
      <c r="A194" s="185">
        <v>19318</v>
      </c>
      <c r="B194" s="223" t="s">
        <v>3622</v>
      </c>
      <c r="C194" s="200" t="s">
        <v>3623</v>
      </c>
      <c r="D194" s="216" t="s">
        <v>1792</v>
      </c>
      <c r="E194" s="200" t="s">
        <v>3162</v>
      </c>
      <c r="F194" s="199" t="s">
        <v>3682</v>
      </c>
      <c r="G194" s="201">
        <v>43273</v>
      </c>
      <c r="H194" s="190">
        <v>6</v>
      </c>
      <c r="I194" s="191"/>
    </row>
    <row r="195" spans="1:9" s="194" customFormat="1" ht="15" x14ac:dyDescent="0.2">
      <c r="A195" s="195">
        <v>19418</v>
      </c>
      <c r="B195" s="223" t="s">
        <v>3625</v>
      </c>
      <c r="C195" s="219" t="s">
        <v>3729</v>
      </c>
      <c r="D195" s="199" t="s">
        <v>1428</v>
      </c>
      <c r="E195" s="200" t="s">
        <v>862</v>
      </c>
      <c r="F195" s="199" t="s">
        <v>240</v>
      </c>
      <c r="G195" s="201">
        <v>43276</v>
      </c>
      <c r="H195" s="190">
        <v>6</v>
      </c>
      <c r="I195" s="191"/>
    </row>
    <row r="196" spans="1:9" s="194" customFormat="1" ht="15" x14ac:dyDescent="0.2">
      <c r="A196" s="195">
        <v>19518</v>
      </c>
      <c r="B196" s="223" t="s">
        <v>3626</v>
      </c>
      <c r="C196" s="219" t="s">
        <v>3730</v>
      </c>
      <c r="D196" s="199" t="s">
        <v>327</v>
      </c>
      <c r="E196" s="200" t="s">
        <v>862</v>
      </c>
      <c r="F196" s="199" t="s">
        <v>1189</v>
      </c>
      <c r="G196" s="201">
        <v>43276</v>
      </c>
      <c r="H196" s="190">
        <v>6</v>
      </c>
      <c r="I196" s="191"/>
    </row>
    <row r="197" spans="1:9" s="194" customFormat="1" ht="15" x14ac:dyDescent="0.2">
      <c r="A197" s="195">
        <v>19618</v>
      </c>
      <c r="B197" s="223" t="s">
        <v>3624</v>
      </c>
      <c r="C197" s="200" t="s">
        <v>3731</v>
      </c>
      <c r="D197" s="199" t="s">
        <v>327</v>
      </c>
      <c r="E197" s="200" t="s">
        <v>862</v>
      </c>
      <c r="F197" s="199" t="s">
        <v>3819</v>
      </c>
      <c r="G197" s="201">
        <v>43276</v>
      </c>
      <c r="H197" s="190">
        <v>6</v>
      </c>
      <c r="I197" s="191"/>
    </row>
    <row r="198" spans="1:9" s="194" customFormat="1" ht="15" x14ac:dyDescent="0.2">
      <c r="A198" s="185">
        <v>19718</v>
      </c>
      <c r="B198" s="223" t="s">
        <v>3627</v>
      </c>
      <c r="C198" s="219" t="s">
        <v>3732</v>
      </c>
      <c r="D198" s="199" t="s">
        <v>327</v>
      </c>
      <c r="E198" s="200" t="s">
        <v>862</v>
      </c>
      <c r="F198" s="199" t="s">
        <v>3874</v>
      </c>
      <c r="G198" s="201">
        <v>43276</v>
      </c>
      <c r="H198" s="190">
        <v>6</v>
      </c>
      <c r="I198" s="191"/>
    </row>
    <row r="199" spans="1:9" s="194" customFormat="1" ht="15" x14ac:dyDescent="0.2">
      <c r="A199" s="195">
        <v>19818</v>
      </c>
      <c r="B199" s="223" t="s">
        <v>3628</v>
      </c>
      <c r="C199" s="200" t="s">
        <v>3629</v>
      </c>
      <c r="D199" s="199" t="s">
        <v>327</v>
      </c>
      <c r="E199" s="200" t="s">
        <v>862</v>
      </c>
      <c r="F199" s="199" t="s">
        <v>816</v>
      </c>
      <c r="G199" s="201">
        <v>43276</v>
      </c>
      <c r="H199" s="190">
        <v>6</v>
      </c>
      <c r="I199" s="191"/>
    </row>
    <row r="200" spans="1:9" s="194" customFormat="1" ht="15" x14ac:dyDescent="0.2">
      <c r="A200" s="195">
        <v>19918</v>
      </c>
      <c r="B200" s="223" t="s">
        <v>3630</v>
      </c>
      <c r="C200" s="200" t="s">
        <v>3631</v>
      </c>
      <c r="D200" s="199" t="s">
        <v>327</v>
      </c>
      <c r="E200" s="200" t="s">
        <v>862</v>
      </c>
      <c r="F200" s="199" t="s">
        <v>3874</v>
      </c>
      <c r="G200" s="201">
        <v>43277</v>
      </c>
      <c r="H200" s="190">
        <v>6</v>
      </c>
      <c r="I200" s="191"/>
    </row>
    <row r="201" spans="1:9" s="194" customFormat="1" ht="15" x14ac:dyDescent="0.2">
      <c r="A201" s="195">
        <v>20018</v>
      </c>
      <c r="B201" s="223" t="s">
        <v>3632</v>
      </c>
      <c r="C201" s="200" t="s">
        <v>3633</v>
      </c>
      <c r="D201" s="199" t="s">
        <v>1179</v>
      </c>
      <c r="E201" s="200" t="s">
        <v>862</v>
      </c>
      <c r="F201" s="199" t="s">
        <v>4169</v>
      </c>
      <c r="G201" s="201">
        <v>43277</v>
      </c>
      <c r="H201" s="190">
        <v>6</v>
      </c>
      <c r="I201" s="191"/>
    </row>
    <row r="202" spans="1:9" s="194" customFormat="1" ht="15" x14ac:dyDescent="0.2">
      <c r="A202" s="185">
        <v>20118</v>
      </c>
      <c r="B202" s="223" t="s">
        <v>3634</v>
      </c>
      <c r="C202" s="200" t="s">
        <v>3635</v>
      </c>
      <c r="D202" s="199" t="s">
        <v>1179</v>
      </c>
      <c r="E202" s="200" t="s">
        <v>862</v>
      </c>
      <c r="F202" s="199" t="s">
        <v>3874</v>
      </c>
      <c r="G202" s="201">
        <v>43277</v>
      </c>
      <c r="H202" s="190">
        <v>6</v>
      </c>
      <c r="I202" s="191"/>
    </row>
    <row r="203" spans="1:9" s="194" customFormat="1" ht="15" x14ac:dyDescent="0.2">
      <c r="A203" s="195">
        <v>20218</v>
      </c>
      <c r="B203" s="223" t="s">
        <v>3636</v>
      </c>
      <c r="C203" s="221" t="s">
        <v>3637</v>
      </c>
      <c r="D203" s="199" t="s">
        <v>1179</v>
      </c>
      <c r="E203" s="200" t="s">
        <v>862</v>
      </c>
      <c r="F203" s="199" t="s">
        <v>1716</v>
      </c>
      <c r="G203" s="201">
        <v>43277</v>
      </c>
      <c r="H203" s="190">
        <v>6</v>
      </c>
      <c r="I203" s="191"/>
    </row>
    <row r="204" spans="1:9" s="194" customFormat="1" ht="15" x14ac:dyDescent="0.2">
      <c r="A204" s="195">
        <v>20318</v>
      </c>
      <c r="B204" s="223" t="s">
        <v>3638</v>
      </c>
      <c r="C204" s="200" t="s">
        <v>3639</v>
      </c>
      <c r="D204" s="199" t="s">
        <v>1179</v>
      </c>
      <c r="E204" s="200" t="s">
        <v>862</v>
      </c>
      <c r="F204" s="199" t="s">
        <v>4171</v>
      </c>
      <c r="G204" s="201">
        <v>43277</v>
      </c>
      <c r="H204" s="190">
        <v>6</v>
      </c>
      <c r="I204" s="191"/>
    </row>
    <row r="205" spans="1:9" s="194" customFormat="1" ht="15" x14ac:dyDescent="0.2">
      <c r="A205" s="195">
        <v>20418</v>
      </c>
      <c r="B205" s="223" t="s">
        <v>3640</v>
      </c>
      <c r="C205" s="200" t="s">
        <v>3641</v>
      </c>
      <c r="D205" s="199" t="s">
        <v>1460</v>
      </c>
      <c r="E205" s="200" t="s">
        <v>862</v>
      </c>
      <c r="F205" s="199" t="s">
        <v>3524</v>
      </c>
      <c r="G205" s="201">
        <v>43278</v>
      </c>
      <c r="H205" s="190">
        <v>6</v>
      </c>
      <c r="I205" s="191"/>
    </row>
    <row r="206" spans="1:9" s="194" customFormat="1" ht="15" x14ac:dyDescent="0.2">
      <c r="A206" s="185">
        <v>20518</v>
      </c>
      <c r="B206" s="223" t="s">
        <v>3642</v>
      </c>
      <c r="C206" s="200" t="s">
        <v>3643</v>
      </c>
      <c r="D206" s="216" t="s">
        <v>3644</v>
      </c>
      <c r="E206" s="200" t="s">
        <v>3162</v>
      </c>
      <c r="F206" s="199" t="s">
        <v>3500</v>
      </c>
      <c r="G206" s="201">
        <v>43278</v>
      </c>
      <c r="H206" s="190">
        <v>6</v>
      </c>
      <c r="I206" s="191"/>
    </row>
    <row r="207" spans="1:9" s="194" customFormat="1" ht="15" x14ac:dyDescent="0.2">
      <c r="A207" s="195">
        <v>20618</v>
      </c>
      <c r="B207" s="223" t="s">
        <v>3645</v>
      </c>
      <c r="C207" s="200" t="s">
        <v>3646</v>
      </c>
      <c r="D207" s="199" t="s">
        <v>2850</v>
      </c>
      <c r="E207" s="200" t="s">
        <v>862</v>
      </c>
      <c r="F207" s="199" t="s">
        <v>720</v>
      </c>
      <c r="G207" s="201">
        <v>43279</v>
      </c>
      <c r="H207" s="190">
        <v>6</v>
      </c>
      <c r="I207" s="191"/>
    </row>
    <row r="208" spans="1:9" s="194" customFormat="1" ht="15" x14ac:dyDescent="0.2">
      <c r="A208" s="195">
        <v>20718</v>
      </c>
      <c r="B208" s="223" t="s">
        <v>3647</v>
      </c>
      <c r="C208" s="200" t="s">
        <v>3648</v>
      </c>
      <c r="D208" s="199" t="s">
        <v>731</v>
      </c>
      <c r="E208" s="222" t="s">
        <v>1199</v>
      </c>
      <c r="F208" s="199" t="s">
        <v>3874</v>
      </c>
      <c r="G208" s="201">
        <v>43280</v>
      </c>
      <c r="H208" s="190">
        <v>6</v>
      </c>
      <c r="I208" s="191"/>
    </row>
    <row r="209" spans="1:9" s="194" customFormat="1" ht="15" x14ac:dyDescent="0.2">
      <c r="A209" s="195">
        <v>20818</v>
      </c>
      <c r="B209" s="217" t="s">
        <v>3647</v>
      </c>
      <c r="C209" s="200" t="s">
        <v>3683</v>
      </c>
      <c r="D209" s="199" t="s">
        <v>115</v>
      </c>
      <c r="E209" s="200" t="s">
        <v>1198</v>
      </c>
      <c r="F209" s="199" t="s">
        <v>808</v>
      </c>
      <c r="G209" s="201">
        <v>43280</v>
      </c>
      <c r="H209" s="190">
        <v>6</v>
      </c>
      <c r="I209" s="191"/>
    </row>
    <row r="210" spans="1:9" s="194" customFormat="1" ht="15" x14ac:dyDescent="0.2">
      <c r="A210" s="185">
        <v>20918</v>
      </c>
      <c r="B210" s="223" t="s">
        <v>3649</v>
      </c>
      <c r="C210" s="200" t="s">
        <v>3650</v>
      </c>
      <c r="D210" s="199" t="s">
        <v>3653</v>
      </c>
      <c r="E210" s="200" t="s">
        <v>862</v>
      </c>
      <c r="F210" s="199" t="s">
        <v>1716</v>
      </c>
      <c r="G210" s="201">
        <v>43283</v>
      </c>
      <c r="H210" s="190">
        <v>7</v>
      </c>
      <c r="I210" s="191"/>
    </row>
    <row r="211" spans="1:9" s="194" customFormat="1" ht="15" x14ac:dyDescent="0.2">
      <c r="A211" s="195">
        <v>21018</v>
      </c>
      <c r="B211" s="223" t="s">
        <v>3651</v>
      </c>
      <c r="C211" s="200" t="s">
        <v>3652</v>
      </c>
      <c r="D211" s="199" t="s">
        <v>3653</v>
      </c>
      <c r="E211" s="200" t="s">
        <v>862</v>
      </c>
      <c r="F211" s="199" t="s">
        <v>3342</v>
      </c>
      <c r="G211" s="201">
        <v>43283</v>
      </c>
      <c r="H211" s="190">
        <v>7</v>
      </c>
      <c r="I211" s="191"/>
    </row>
    <row r="212" spans="1:9" s="194" customFormat="1" ht="15" x14ac:dyDescent="0.2">
      <c r="A212" s="195">
        <v>21118</v>
      </c>
      <c r="B212" s="223" t="s">
        <v>3654</v>
      </c>
      <c r="C212" s="200" t="s">
        <v>3655</v>
      </c>
      <c r="D212" s="199" t="s">
        <v>3653</v>
      </c>
      <c r="E212" s="200" t="s">
        <v>862</v>
      </c>
      <c r="F212" s="199" t="s">
        <v>3245</v>
      </c>
      <c r="G212" s="201">
        <v>43284</v>
      </c>
      <c r="H212" s="190">
        <v>7</v>
      </c>
      <c r="I212" s="191"/>
    </row>
    <row r="213" spans="1:9" s="194" customFormat="1" ht="15" x14ac:dyDescent="0.2">
      <c r="A213" s="195">
        <v>21218</v>
      </c>
      <c r="B213" s="223" t="s">
        <v>3656</v>
      </c>
      <c r="C213" s="200" t="s">
        <v>3657</v>
      </c>
      <c r="D213" s="199" t="s">
        <v>839</v>
      </c>
      <c r="E213" s="200" t="s">
        <v>862</v>
      </c>
      <c r="F213" s="199" t="s">
        <v>4173</v>
      </c>
      <c r="G213" s="201">
        <v>43284</v>
      </c>
      <c r="H213" s="190">
        <v>7</v>
      </c>
      <c r="I213" s="191"/>
    </row>
    <row r="214" spans="1:9" s="194" customFormat="1" ht="15" x14ac:dyDescent="0.2">
      <c r="A214" s="185">
        <v>21318</v>
      </c>
      <c r="B214" s="223" t="s">
        <v>3658</v>
      </c>
      <c r="C214" s="200" t="s">
        <v>3659</v>
      </c>
      <c r="D214" s="199" t="s">
        <v>839</v>
      </c>
      <c r="E214" s="200" t="s">
        <v>862</v>
      </c>
      <c r="F214" s="199" t="s">
        <v>2420</v>
      </c>
      <c r="G214" s="201">
        <v>43284</v>
      </c>
      <c r="H214" s="190">
        <v>7</v>
      </c>
      <c r="I214" s="191"/>
    </row>
    <row r="215" spans="1:9" s="194" customFormat="1" ht="15" x14ac:dyDescent="0.2">
      <c r="A215" s="195">
        <v>21418</v>
      </c>
      <c r="B215" s="223" t="s">
        <v>3660</v>
      </c>
      <c r="C215" s="200" t="s">
        <v>3661</v>
      </c>
      <c r="D215" s="199" t="s">
        <v>1179</v>
      </c>
      <c r="E215" s="200" t="s">
        <v>862</v>
      </c>
      <c r="F215" s="199" t="s">
        <v>3342</v>
      </c>
      <c r="G215" s="201">
        <v>43284</v>
      </c>
      <c r="H215" s="190">
        <v>7</v>
      </c>
      <c r="I215" s="191"/>
    </row>
    <row r="216" spans="1:9" s="194" customFormat="1" ht="15" x14ac:dyDescent="0.2">
      <c r="A216" s="195">
        <v>21518</v>
      </c>
      <c r="B216" s="223" t="s">
        <v>3662</v>
      </c>
      <c r="C216" s="200" t="s">
        <v>3663</v>
      </c>
      <c r="D216" s="199" t="s">
        <v>1179</v>
      </c>
      <c r="E216" s="200" t="s">
        <v>862</v>
      </c>
      <c r="F216" s="199" t="s">
        <v>816</v>
      </c>
      <c r="G216" s="201">
        <v>43284</v>
      </c>
      <c r="H216" s="190">
        <v>7</v>
      </c>
      <c r="I216" s="191"/>
    </row>
    <row r="217" spans="1:9" s="194" customFormat="1" ht="15" x14ac:dyDescent="0.2">
      <c r="A217" s="195">
        <v>21618</v>
      </c>
      <c r="B217" s="223" t="s">
        <v>3664</v>
      </c>
      <c r="C217" s="200" t="s">
        <v>3665</v>
      </c>
      <c r="D217" s="199" t="s">
        <v>839</v>
      </c>
      <c r="E217" s="200" t="s">
        <v>862</v>
      </c>
      <c r="F217" s="199" t="s">
        <v>2687</v>
      </c>
      <c r="G217" s="201">
        <v>43284</v>
      </c>
      <c r="H217" s="190">
        <v>7</v>
      </c>
      <c r="I217" s="191"/>
    </row>
    <row r="218" spans="1:9" s="194" customFormat="1" ht="15" x14ac:dyDescent="0.2">
      <c r="A218" s="185">
        <v>21718</v>
      </c>
      <c r="B218" s="223" t="s">
        <v>3666</v>
      </c>
      <c r="C218" s="200" t="s">
        <v>3667</v>
      </c>
      <c r="D218" s="199" t="s">
        <v>3359</v>
      </c>
      <c r="E218" s="200" t="s">
        <v>862</v>
      </c>
      <c r="F218" s="199" t="s">
        <v>4166</v>
      </c>
      <c r="G218" s="201">
        <v>43285</v>
      </c>
      <c r="H218" s="190">
        <v>7</v>
      </c>
      <c r="I218" s="191"/>
    </row>
    <row r="219" spans="1:9" s="194" customFormat="1" ht="15" x14ac:dyDescent="0.2">
      <c r="A219" s="195">
        <v>21818</v>
      </c>
      <c r="B219" s="223" t="s">
        <v>3668</v>
      </c>
      <c r="C219" s="200" t="s">
        <v>3669</v>
      </c>
      <c r="D219" s="199" t="s">
        <v>1671</v>
      </c>
      <c r="E219" s="200" t="s">
        <v>862</v>
      </c>
      <c r="F219" s="199" t="s">
        <v>3524</v>
      </c>
      <c r="G219" s="201">
        <v>43285</v>
      </c>
      <c r="H219" s="190">
        <v>7</v>
      </c>
      <c r="I219" s="191"/>
    </row>
    <row r="220" spans="1:9" s="194" customFormat="1" ht="15" x14ac:dyDescent="0.2">
      <c r="A220" s="195">
        <v>21918</v>
      </c>
      <c r="B220" s="223" t="s">
        <v>3670</v>
      </c>
      <c r="C220" s="200" t="s">
        <v>3671</v>
      </c>
      <c r="D220" s="216" t="s">
        <v>3764</v>
      </c>
      <c r="E220" s="200" t="s">
        <v>3162</v>
      </c>
      <c r="F220" s="199" t="s">
        <v>3738</v>
      </c>
      <c r="G220" s="201">
        <v>43286</v>
      </c>
      <c r="H220" s="190">
        <v>7</v>
      </c>
      <c r="I220" s="191"/>
    </row>
    <row r="221" spans="1:9" s="194" customFormat="1" ht="15" x14ac:dyDescent="0.2">
      <c r="A221" s="195">
        <v>22018</v>
      </c>
      <c r="B221" s="223" t="s">
        <v>3672</v>
      </c>
      <c r="C221" s="200" t="s">
        <v>3673</v>
      </c>
      <c r="D221" s="216" t="s">
        <v>2646</v>
      </c>
      <c r="E221" s="200" t="s">
        <v>3162</v>
      </c>
      <c r="F221" s="199" t="s">
        <v>3738</v>
      </c>
      <c r="G221" s="201">
        <v>43286</v>
      </c>
      <c r="H221" s="190">
        <v>7</v>
      </c>
      <c r="I221" s="191"/>
    </row>
    <row r="222" spans="1:9" s="194" customFormat="1" ht="15" x14ac:dyDescent="0.2">
      <c r="A222" s="185">
        <v>22118</v>
      </c>
      <c r="B222" s="223" t="s">
        <v>3674</v>
      </c>
      <c r="C222" s="200" t="s">
        <v>3675</v>
      </c>
      <c r="D222" s="199" t="s">
        <v>3676</v>
      </c>
      <c r="E222" s="200" t="s">
        <v>3163</v>
      </c>
      <c r="F222" s="199" t="s">
        <v>3677</v>
      </c>
      <c r="G222" s="201">
        <v>43286</v>
      </c>
      <c r="H222" s="190">
        <v>7</v>
      </c>
      <c r="I222" s="191"/>
    </row>
    <row r="223" spans="1:9" s="194" customFormat="1" ht="15" x14ac:dyDescent="0.2">
      <c r="A223" s="195">
        <v>22218</v>
      </c>
      <c r="B223" s="223" t="s">
        <v>3678</v>
      </c>
      <c r="C223" s="200" t="s">
        <v>3679</v>
      </c>
      <c r="D223" s="199" t="s">
        <v>854</v>
      </c>
      <c r="E223" s="200" t="s">
        <v>1198</v>
      </c>
      <c r="F223" s="199" t="s">
        <v>3524</v>
      </c>
      <c r="G223" s="201">
        <v>43286</v>
      </c>
      <c r="H223" s="190">
        <v>7</v>
      </c>
      <c r="I223" s="191"/>
    </row>
    <row r="224" spans="1:9" s="194" customFormat="1" ht="15" x14ac:dyDescent="0.2">
      <c r="A224" s="195">
        <v>22318</v>
      </c>
      <c r="B224" s="218" t="s">
        <v>3681</v>
      </c>
      <c r="C224" s="200" t="s">
        <v>3680</v>
      </c>
      <c r="D224" s="216" t="s">
        <v>1792</v>
      </c>
      <c r="E224" s="200" t="s">
        <v>3162</v>
      </c>
      <c r="F224" s="199" t="s">
        <v>3682</v>
      </c>
      <c r="G224" s="201">
        <v>43286</v>
      </c>
      <c r="H224" s="190">
        <v>7</v>
      </c>
      <c r="I224" s="191"/>
    </row>
    <row r="225" spans="1:9" s="194" customFormat="1" ht="15" x14ac:dyDescent="0.2">
      <c r="A225" s="195">
        <v>22418</v>
      </c>
      <c r="B225" s="223" t="s">
        <v>3685</v>
      </c>
      <c r="C225" s="200" t="s">
        <v>3684</v>
      </c>
      <c r="D225" s="199" t="s">
        <v>854</v>
      </c>
      <c r="E225" s="200" t="s">
        <v>1198</v>
      </c>
      <c r="F225" s="199" t="s">
        <v>808</v>
      </c>
      <c r="G225" s="201">
        <v>43291</v>
      </c>
      <c r="H225" s="190">
        <v>7</v>
      </c>
      <c r="I225" s="191"/>
    </row>
    <row r="226" spans="1:9" s="194" customFormat="1" ht="15" x14ac:dyDescent="0.2">
      <c r="A226" s="185">
        <v>22518</v>
      </c>
      <c r="B226" s="223" t="s">
        <v>3687</v>
      </c>
      <c r="C226" s="200" t="s">
        <v>3686</v>
      </c>
      <c r="D226" s="199" t="s">
        <v>864</v>
      </c>
      <c r="E226" s="200" t="s">
        <v>1198</v>
      </c>
      <c r="F226" s="199" t="s">
        <v>3524</v>
      </c>
      <c r="G226" s="201">
        <v>43291</v>
      </c>
      <c r="H226" s="190">
        <v>7</v>
      </c>
      <c r="I226" s="191"/>
    </row>
    <row r="227" spans="1:9" s="194" customFormat="1" ht="15" x14ac:dyDescent="0.2">
      <c r="A227" s="195">
        <v>22618</v>
      </c>
      <c r="B227" s="223" t="s">
        <v>3689</v>
      </c>
      <c r="C227" s="200" t="s">
        <v>3688</v>
      </c>
      <c r="D227" s="199" t="s">
        <v>857</v>
      </c>
      <c r="E227" s="200" t="s">
        <v>1198</v>
      </c>
      <c r="F227" s="199" t="s">
        <v>3690</v>
      </c>
      <c r="G227" s="201">
        <v>43293</v>
      </c>
      <c r="H227" s="190">
        <v>7</v>
      </c>
      <c r="I227" s="191"/>
    </row>
    <row r="228" spans="1:9" s="194" customFormat="1" ht="15" x14ac:dyDescent="0.2">
      <c r="A228" s="195">
        <v>22718</v>
      </c>
      <c r="B228" s="223" t="s">
        <v>3691</v>
      </c>
      <c r="C228" s="200" t="s">
        <v>3692</v>
      </c>
      <c r="D228" s="216" t="s">
        <v>2646</v>
      </c>
      <c r="E228" s="200" t="s">
        <v>3162</v>
      </c>
      <c r="F228" s="199" t="s">
        <v>4168</v>
      </c>
      <c r="G228" s="201">
        <v>43294</v>
      </c>
      <c r="H228" s="190">
        <v>7</v>
      </c>
      <c r="I228" s="191"/>
    </row>
    <row r="229" spans="1:9" s="194" customFormat="1" ht="15" x14ac:dyDescent="0.2">
      <c r="A229" s="195">
        <v>22818</v>
      </c>
      <c r="B229" s="223" t="s">
        <v>3693</v>
      </c>
      <c r="C229" s="200" t="s">
        <v>3694</v>
      </c>
      <c r="D229" s="199" t="s">
        <v>115</v>
      </c>
      <c r="E229" s="200" t="s">
        <v>862</v>
      </c>
      <c r="F229" s="199" t="s">
        <v>240</v>
      </c>
      <c r="G229" s="201">
        <v>43299</v>
      </c>
      <c r="H229" s="190">
        <v>7</v>
      </c>
      <c r="I229" s="191"/>
    </row>
    <row r="230" spans="1:9" s="194" customFormat="1" ht="15" x14ac:dyDescent="0.2">
      <c r="A230" s="185">
        <v>22918</v>
      </c>
      <c r="B230" s="223" t="s">
        <v>3695</v>
      </c>
      <c r="C230" s="200" t="s">
        <v>3696</v>
      </c>
      <c r="D230" s="199" t="s">
        <v>278</v>
      </c>
      <c r="E230" s="222" t="s">
        <v>1199</v>
      </c>
      <c r="F230" s="199" t="s">
        <v>3819</v>
      </c>
      <c r="G230" s="201">
        <v>43299</v>
      </c>
      <c r="H230" s="190">
        <v>7</v>
      </c>
      <c r="I230" s="191"/>
    </row>
    <row r="231" spans="1:9" s="194" customFormat="1" ht="28.5" x14ac:dyDescent="0.2">
      <c r="A231" s="195">
        <v>23018</v>
      </c>
      <c r="B231" s="223" t="s">
        <v>3712</v>
      </c>
      <c r="C231" s="200" t="s">
        <v>3710</v>
      </c>
      <c r="D231" s="199" t="s">
        <v>3711</v>
      </c>
      <c r="E231" s="200" t="s">
        <v>3162</v>
      </c>
      <c r="F231" s="199" t="s">
        <v>3682</v>
      </c>
      <c r="G231" s="201">
        <v>43304</v>
      </c>
      <c r="H231" s="190">
        <v>7</v>
      </c>
      <c r="I231" s="191"/>
    </row>
    <row r="232" spans="1:9" s="194" customFormat="1" ht="15" x14ac:dyDescent="0.2">
      <c r="A232" s="195">
        <v>23118</v>
      </c>
      <c r="B232" s="223" t="s">
        <v>3714</v>
      </c>
      <c r="C232" s="200" t="s">
        <v>3713</v>
      </c>
      <c r="D232" s="199" t="s">
        <v>3766</v>
      </c>
      <c r="E232" s="200" t="s">
        <v>1198</v>
      </c>
      <c r="F232" s="199" t="s">
        <v>720</v>
      </c>
      <c r="G232" s="201">
        <v>43304</v>
      </c>
      <c r="H232" s="190">
        <v>7</v>
      </c>
      <c r="I232" s="191"/>
    </row>
    <row r="233" spans="1:9" s="194" customFormat="1" ht="38.25" x14ac:dyDescent="0.2">
      <c r="A233" s="195">
        <v>23218</v>
      </c>
      <c r="B233" s="223" t="s">
        <v>3715</v>
      </c>
      <c r="C233" s="200" t="s">
        <v>3727</v>
      </c>
      <c r="D233" s="199" t="s">
        <v>3809</v>
      </c>
      <c r="E233" s="200" t="s">
        <v>3162</v>
      </c>
      <c r="F233" s="199" t="s">
        <v>3539</v>
      </c>
      <c r="G233" s="201">
        <v>43304</v>
      </c>
      <c r="H233" s="190">
        <v>7</v>
      </c>
      <c r="I233" s="191"/>
    </row>
    <row r="234" spans="1:9" s="194" customFormat="1" ht="15" x14ac:dyDescent="0.2">
      <c r="A234" s="185">
        <v>23318</v>
      </c>
      <c r="B234" s="223" t="s">
        <v>3716</v>
      </c>
      <c r="C234" s="200" t="s">
        <v>3726</v>
      </c>
      <c r="D234" s="199" t="s">
        <v>3728</v>
      </c>
      <c r="E234" s="200" t="s">
        <v>1198</v>
      </c>
      <c r="F234" s="199" t="s">
        <v>827</v>
      </c>
      <c r="G234" s="201">
        <v>43304</v>
      </c>
      <c r="H234" s="190">
        <v>7</v>
      </c>
      <c r="I234" s="191"/>
    </row>
    <row r="235" spans="1:9" s="194" customFormat="1" ht="15" x14ac:dyDescent="0.2">
      <c r="A235" s="195">
        <v>23418</v>
      </c>
      <c r="B235" s="223" t="s">
        <v>3978</v>
      </c>
      <c r="C235" s="200" t="s">
        <v>3979</v>
      </c>
      <c r="D235" s="199" t="s">
        <v>1665</v>
      </c>
      <c r="E235" s="200" t="s">
        <v>863</v>
      </c>
      <c r="F235" s="199" t="s">
        <v>240</v>
      </c>
      <c r="G235" s="201">
        <v>43307</v>
      </c>
      <c r="H235" s="190">
        <v>7</v>
      </c>
      <c r="I235" s="191"/>
    </row>
    <row r="236" spans="1:9" s="194" customFormat="1" ht="15" x14ac:dyDescent="0.2">
      <c r="A236" s="195">
        <v>23518</v>
      </c>
      <c r="B236" s="223" t="s">
        <v>3718</v>
      </c>
      <c r="C236" s="200" t="s">
        <v>3719</v>
      </c>
      <c r="D236" s="199" t="s">
        <v>1666</v>
      </c>
      <c r="E236" s="200" t="s">
        <v>1198</v>
      </c>
      <c r="F236" s="199" t="s">
        <v>808</v>
      </c>
      <c r="G236" s="201">
        <v>43307</v>
      </c>
      <c r="H236" s="190">
        <v>7</v>
      </c>
      <c r="I236" s="191"/>
    </row>
    <row r="237" spans="1:9" s="194" customFormat="1" ht="15" x14ac:dyDescent="0.2">
      <c r="A237" s="195">
        <v>23618</v>
      </c>
      <c r="B237" s="223" t="s">
        <v>3721</v>
      </c>
      <c r="C237" s="200" t="s">
        <v>3720</v>
      </c>
      <c r="D237" s="199" t="s">
        <v>469</v>
      </c>
      <c r="E237" s="200" t="s">
        <v>1198</v>
      </c>
      <c r="F237" s="199" t="s">
        <v>3524</v>
      </c>
      <c r="G237" s="201">
        <v>43308</v>
      </c>
      <c r="H237" s="190">
        <v>7</v>
      </c>
      <c r="I237" s="191"/>
    </row>
    <row r="238" spans="1:9" s="194" customFormat="1" ht="15" x14ac:dyDescent="0.2">
      <c r="A238" s="185">
        <v>23718</v>
      </c>
      <c r="B238" s="223" t="s">
        <v>3722</v>
      </c>
      <c r="C238" s="200" t="s">
        <v>3723</v>
      </c>
      <c r="D238" s="199" t="s">
        <v>1669</v>
      </c>
      <c r="E238" s="200" t="s">
        <v>1198</v>
      </c>
      <c r="F238" s="199" t="s">
        <v>1182</v>
      </c>
      <c r="G238" s="201">
        <v>43312</v>
      </c>
      <c r="H238" s="190">
        <v>7</v>
      </c>
      <c r="I238" s="191"/>
    </row>
    <row r="239" spans="1:9" s="194" customFormat="1" ht="15" x14ac:dyDescent="0.2">
      <c r="A239" s="195">
        <v>23818</v>
      </c>
      <c r="B239" s="217" t="s">
        <v>3725</v>
      </c>
      <c r="C239" s="200" t="s">
        <v>3724</v>
      </c>
      <c r="D239" s="199" t="s">
        <v>2574</v>
      </c>
      <c r="E239" s="200" t="s">
        <v>1198</v>
      </c>
      <c r="F239" s="199" t="s">
        <v>1183</v>
      </c>
      <c r="G239" s="201">
        <v>43312</v>
      </c>
      <c r="H239" s="190">
        <v>7</v>
      </c>
      <c r="I239" s="191"/>
    </row>
    <row r="240" spans="1:9" s="194" customFormat="1" ht="42.75" x14ac:dyDescent="0.2">
      <c r="A240" s="195">
        <v>23918</v>
      </c>
      <c r="B240" s="223" t="s">
        <v>3739</v>
      </c>
      <c r="C240" s="200" t="s">
        <v>3740</v>
      </c>
      <c r="D240" s="199" t="s">
        <v>3741</v>
      </c>
      <c r="E240" s="200" t="s">
        <v>3162</v>
      </c>
      <c r="F240" s="199" t="s">
        <v>3539</v>
      </c>
      <c r="G240" s="201">
        <v>43313</v>
      </c>
      <c r="H240" s="190">
        <v>8</v>
      </c>
      <c r="I240" s="191"/>
    </row>
    <row r="241" spans="1:9" s="194" customFormat="1" ht="15" x14ac:dyDescent="0.2">
      <c r="A241" s="195">
        <v>24018</v>
      </c>
      <c r="B241" s="223" t="s">
        <v>3743</v>
      </c>
      <c r="C241" s="200" t="s">
        <v>3742</v>
      </c>
      <c r="D241" s="199" t="s">
        <v>3469</v>
      </c>
      <c r="E241" s="200" t="s">
        <v>863</v>
      </c>
      <c r="F241" s="199" t="s">
        <v>4168</v>
      </c>
      <c r="G241" s="201">
        <v>43313</v>
      </c>
      <c r="H241" s="190">
        <v>8</v>
      </c>
      <c r="I241" s="191"/>
    </row>
    <row r="242" spans="1:9" s="194" customFormat="1" ht="15" x14ac:dyDescent="0.2">
      <c r="A242" s="185">
        <v>24118</v>
      </c>
      <c r="B242" s="223" t="s">
        <v>3744</v>
      </c>
      <c r="C242" s="200" t="s">
        <v>3745</v>
      </c>
      <c r="D242" s="199" t="s">
        <v>3469</v>
      </c>
      <c r="E242" s="200" t="s">
        <v>863</v>
      </c>
      <c r="F242" s="199" t="s">
        <v>4168</v>
      </c>
      <c r="G242" s="201">
        <v>43313</v>
      </c>
      <c r="H242" s="190">
        <v>8</v>
      </c>
      <c r="I242" s="191"/>
    </row>
    <row r="243" spans="1:9" s="194" customFormat="1" ht="15" x14ac:dyDescent="0.2">
      <c r="A243" s="195">
        <v>24218</v>
      </c>
      <c r="B243" s="223" t="s">
        <v>3747</v>
      </c>
      <c r="C243" s="200" t="s">
        <v>3746</v>
      </c>
      <c r="D243" s="199" t="s">
        <v>1460</v>
      </c>
      <c r="E243" s="200" t="s">
        <v>1198</v>
      </c>
      <c r="F243" s="199" t="s">
        <v>4167</v>
      </c>
      <c r="G243" s="201">
        <v>43313</v>
      </c>
      <c r="H243" s="190">
        <v>8</v>
      </c>
      <c r="I243" s="191"/>
    </row>
    <row r="244" spans="1:9" s="194" customFormat="1" ht="15" x14ac:dyDescent="0.2">
      <c r="A244" s="195">
        <v>24318</v>
      </c>
      <c r="B244" s="217" t="s">
        <v>3748</v>
      </c>
      <c r="C244" s="200" t="s">
        <v>3749</v>
      </c>
      <c r="D244" s="216" t="s">
        <v>1792</v>
      </c>
      <c r="E244" s="200" t="s">
        <v>3163</v>
      </c>
      <c r="F244" s="199" t="s">
        <v>512</v>
      </c>
      <c r="G244" s="201">
        <v>43313</v>
      </c>
      <c r="H244" s="190">
        <v>8</v>
      </c>
      <c r="I244" s="191"/>
    </row>
    <row r="245" spans="1:9" s="194" customFormat="1" ht="15" x14ac:dyDescent="0.2">
      <c r="A245" s="195">
        <v>24418</v>
      </c>
      <c r="B245" s="217" t="s">
        <v>3750</v>
      </c>
      <c r="C245" s="200" t="s">
        <v>3751</v>
      </c>
      <c r="D245" s="199" t="s">
        <v>1454</v>
      </c>
      <c r="E245" s="200" t="s">
        <v>1198</v>
      </c>
      <c r="F245" s="199" t="s">
        <v>3524</v>
      </c>
      <c r="G245" s="201">
        <v>43313</v>
      </c>
      <c r="H245" s="190">
        <v>8</v>
      </c>
      <c r="I245" s="191"/>
    </row>
    <row r="246" spans="1:9" s="194" customFormat="1" ht="15" x14ac:dyDescent="0.2">
      <c r="A246" s="185">
        <v>24518</v>
      </c>
      <c r="B246" s="223" t="s">
        <v>3753</v>
      </c>
      <c r="C246" s="200" t="s">
        <v>3752</v>
      </c>
      <c r="D246" s="199" t="s">
        <v>3767</v>
      </c>
      <c r="E246" s="200" t="s">
        <v>863</v>
      </c>
      <c r="F246" s="199" t="s">
        <v>4166</v>
      </c>
      <c r="G246" s="201">
        <v>43313</v>
      </c>
      <c r="H246" s="190">
        <v>8</v>
      </c>
      <c r="I246" s="191"/>
    </row>
    <row r="247" spans="1:9" s="194" customFormat="1" ht="15" x14ac:dyDescent="0.2">
      <c r="A247" s="195">
        <v>24618</v>
      </c>
      <c r="B247" s="217" t="s">
        <v>3754</v>
      </c>
      <c r="C247" s="200" t="s">
        <v>3772</v>
      </c>
      <c r="D247" s="216" t="s">
        <v>3755</v>
      </c>
      <c r="E247" s="200" t="s">
        <v>3162</v>
      </c>
      <c r="F247" s="199" t="s">
        <v>3756</v>
      </c>
      <c r="G247" s="201">
        <v>43314</v>
      </c>
      <c r="H247" s="190">
        <v>8</v>
      </c>
      <c r="I247" s="191"/>
    </row>
    <row r="248" spans="1:9" s="194" customFormat="1" ht="28.5" x14ac:dyDescent="0.2">
      <c r="A248" s="195">
        <v>24718</v>
      </c>
      <c r="B248" s="223" t="s">
        <v>3760</v>
      </c>
      <c r="C248" s="200" t="s">
        <v>3757</v>
      </c>
      <c r="D248" s="216" t="s">
        <v>3759</v>
      </c>
      <c r="E248" s="200" t="s">
        <v>3162</v>
      </c>
      <c r="F248" s="199" t="s">
        <v>3539</v>
      </c>
      <c r="G248" s="201">
        <v>43314</v>
      </c>
      <c r="H248" s="190">
        <v>8</v>
      </c>
      <c r="I248" s="191"/>
    </row>
    <row r="249" spans="1:9" s="194" customFormat="1" ht="28.5" x14ac:dyDescent="0.2">
      <c r="A249" s="195">
        <v>24818</v>
      </c>
      <c r="B249" s="223" t="s">
        <v>3761</v>
      </c>
      <c r="C249" s="200" t="s">
        <v>3758</v>
      </c>
      <c r="D249" s="216" t="s">
        <v>3759</v>
      </c>
      <c r="E249" s="200" t="s">
        <v>3162</v>
      </c>
      <c r="F249" s="199" t="s">
        <v>3539</v>
      </c>
      <c r="G249" s="201">
        <v>43314</v>
      </c>
      <c r="H249" s="190">
        <v>8</v>
      </c>
      <c r="I249" s="191"/>
    </row>
    <row r="250" spans="1:9" s="194" customFormat="1" ht="15" x14ac:dyDescent="0.2">
      <c r="A250" s="185">
        <v>24918</v>
      </c>
      <c r="B250" s="217" t="s">
        <v>3763</v>
      </c>
      <c r="C250" s="200" t="s">
        <v>3762</v>
      </c>
      <c r="D250" s="199" t="s">
        <v>1139</v>
      </c>
      <c r="E250" s="200" t="s">
        <v>1198</v>
      </c>
      <c r="F250" s="199" t="s">
        <v>240</v>
      </c>
      <c r="G250" s="201">
        <v>43314</v>
      </c>
      <c r="H250" s="190">
        <v>8</v>
      </c>
      <c r="I250" s="191"/>
    </row>
    <row r="251" spans="1:9" s="194" customFormat="1" ht="15" x14ac:dyDescent="0.2">
      <c r="A251" s="195">
        <v>25018</v>
      </c>
      <c r="B251" s="223" t="s">
        <v>3771</v>
      </c>
      <c r="C251" s="200" t="s">
        <v>3768</v>
      </c>
      <c r="D251" s="199" t="s">
        <v>847</v>
      </c>
      <c r="E251" s="200" t="s">
        <v>1198</v>
      </c>
      <c r="F251" s="199" t="s">
        <v>240</v>
      </c>
      <c r="G251" s="201">
        <v>43318</v>
      </c>
      <c r="H251" s="190">
        <v>8</v>
      </c>
      <c r="I251" s="191"/>
    </row>
    <row r="252" spans="1:9" s="194" customFormat="1" ht="15" x14ac:dyDescent="0.2">
      <c r="A252" s="195">
        <v>25118</v>
      </c>
      <c r="B252" s="217" t="s">
        <v>3739</v>
      </c>
      <c r="C252" s="200" t="s">
        <v>3803</v>
      </c>
      <c r="D252" s="199" t="s">
        <v>3808</v>
      </c>
      <c r="E252" s="200" t="s">
        <v>2441</v>
      </c>
      <c r="F252" s="199" t="s">
        <v>4172</v>
      </c>
      <c r="G252" s="201">
        <v>43319</v>
      </c>
      <c r="H252" s="190">
        <v>8</v>
      </c>
      <c r="I252" s="191"/>
    </row>
    <row r="253" spans="1:9" s="194" customFormat="1" ht="15" x14ac:dyDescent="0.2">
      <c r="A253" s="195">
        <v>25218</v>
      </c>
      <c r="B253" s="217" t="s">
        <v>3769</v>
      </c>
      <c r="C253" s="200" t="s">
        <v>3770</v>
      </c>
      <c r="D253" s="199" t="s">
        <v>859</v>
      </c>
      <c r="E253" s="200" t="s">
        <v>1198</v>
      </c>
      <c r="F253" s="199" t="s">
        <v>808</v>
      </c>
      <c r="G253" s="201">
        <v>43319</v>
      </c>
      <c r="H253" s="190">
        <v>8</v>
      </c>
      <c r="I253" s="191"/>
    </row>
    <row r="254" spans="1:9" s="194" customFormat="1" ht="15" x14ac:dyDescent="0.2">
      <c r="A254" s="185">
        <v>25318</v>
      </c>
      <c r="B254" s="223" t="s">
        <v>3773</v>
      </c>
      <c r="C254" s="200" t="s">
        <v>3774</v>
      </c>
      <c r="D254" s="199" t="s">
        <v>3864</v>
      </c>
      <c r="E254" s="200" t="s">
        <v>863</v>
      </c>
      <c r="F254" s="199" t="s">
        <v>1733</v>
      </c>
      <c r="G254" s="201">
        <v>43321</v>
      </c>
      <c r="H254" s="190">
        <v>8</v>
      </c>
      <c r="I254" s="191"/>
    </row>
    <row r="255" spans="1:9" s="194" customFormat="1" ht="15" x14ac:dyDescent="0.2">
      <c r="A255" s="195">
        <v>25418</v>
      </c>
      <c r="B255" s="239" t="s">
        <v>3775</v>
      </c>
      <c r="C255" s="200" t="s">
        <v>3800</v>
      </c>
      <c r="D255" s="199" t="s">
        <v>2307</v>
      </c>
      <c r="E255" s="200" t="s">
        <v>862</v>
      </c>
      <c r="F255" s="199" t="s">
        <v>3776</v>
      </c>
      <c r="G255" s="201">
        <v>43321</v>
      </c>
      <c r="H255" s="190">
        <v>8</v>
      </c>
      <c r="I255" s="191"/>
    </row>
    <row r="256" spans="1:9" s="194" customFormat="1" ht="15" x14ac:dyDescent="0.2">
      <c r="A256" s="195">
        <v>25518</v>
      </c>
      <c r="B256" s="223" t="s">
        <v>3777</v>
      </c>
      <c r="C256" s="200" t="s">
        <v>3801</v>
      </c>
      <c r="D256" s="199" t="s">
        <v>1671</v>
      </c>
      <c r="E256" s="200" t="s">
        <v>862</v>
      </c>
      <c r="F256" s="199" t="s">
        <v>1183</v>
      </c>
      <c r="G256" s="201">
        <v>43322</v>
      </c>
      <c r="H256" s="190">
        <v>8</v>
      </c>
      <c r="I256" s="191"/>
    </row>
    <row r="257" spans="1:9" s="194" customFormat="1" ht="15" x14ac:dyDescent="0.2">
      <c r="A257" s="195">
        <v>25618</v>
      </c>
      <c r="B257" s="223" t="s">
        <v>3778</v>
      </c>
      <c r="C257" s="200" t="s">
        <v>3802</v>
      </c>
      <c r="D257" s="199" t="s">
        <v>1671</v>
      </c>
      <c r="E257" s="200" t="s">
        <v>862</v>
      </c>
      <c r="F257" s="199" t="s">
        <v>1183</v>
      </c>
      <c r="G257" s="201">
        <v>43322</v>
      </c>
      <c r="H257" s="190">
        <v>8</v>
      </c>
      <c r="I257" s="191"/>
    </row>
    <row r="258" spans="1:9" s="194" customFormat="1" ht="15" x14ac:dyDescent="0.2">
      <c r="A258" s="185">
        <v>25718</v>
      </c>
      <c r="B258" s="217" t="s">
        <v>3779</v>
      </c>
      <c r="C258" s="200" t="s">
        <v>3780</v>
      </c>
      <c r="D258" s="199" t="s">
        <v>2850</v>
      </c>
      <c r="E258" s="200" t="s">
        <v>1198</v>
      </c>
      <c r="F258" s="199" t="s">
        <v>3524</v>
      </c>
      <c r="G258" s="201">
        <v>43322</v>
      </c>
      <c r="H258" s="190">
        <v>8</v>
      </c>
      <c r="I258" s="191"/>
    </row>
    <row r="259" spans="1:9" s="194" customFormat="1" ht="15" x14ac:dyDescent="0.2">
      <c r="A259" s="195">
        <v>25818</v>
      </c>
      <c r="B259" s="217" t="s">
        <v>3781</v>
      </c>
      <c r="C259" s="200" t="s">
        <v>3782</v>
      </c>
      <c r="D259" s="216" t="s">
        <v>3783</v>
      </c>
      <c r="E259" s="200" t="s">
        <v>3162</v>
      </c>
      <c r="F259" s="199" t="s">
        <v>3756</v>
      </c>
      <c r="G259" s="201">
        <v>43322</v>
      </c>
      <c r="H259" s="190">
        <v>8</v>
      </c>
      <c r="I259" s="191"/>
    </row>
    <row r="260" spans="1:9" s="194" customFormat="1" ht="15" x14ac:dyDescent="0.2">
      <c r="A260" s="195">
        <v>25918</v>
      </c>
      <c r="B260" s="223" t="s">
        <v>3786</v>
      </c>
      <c r="C260" s="200" t="s">
        <v>3785</v>
      </c>
      <c r="D260" s="199" t="s">
        <v>1671</v>
      </c>
      <c r="E260" s="200" t="s">
        <v>1198</v>
      </c>
      <c r="F260" s="199" t="s">
        <v>4173</v>
      </c>
      <c r="G260" s="201">
        <v>43326</v>
      </c>
      <c r="H260" s="190">
        <v>8</v>
      </c>
      <c r="I260" s="191"/>
    </row>
    <row r="261" spans="1:9" s="194" customFormat="1" ht="15" x14ac:dyDescent="0.2">
      <c r="A261" s="195">
        <v>26018</v>
      </c>
      <c r="B261" s="223" t="s">
        <v>3787</v>
      </c>
      <c r="C261" s="200" t="s">
        <v>3784</v>
      </c>
      <c r="D261" s="216" t="s">
        <v>3783</v>
      </c>
      <c r="E261" s="200" t="s">
        <v>3163</v>
      </c>
      <c r="F261" s="199" t="s">
        <v>512</v>
      </c>
      <c r="G261" s="201">
        <v>43326</v>
      </c>
      <c r="H261" s="190">
        <v>8</v>
      </c>
      <c r="I261" s="191"/>
    </row>
    <row r="262" spans="1:9" s="194" customFormat="1" ht="15" x14ac:dyDescent="0.2">
      <c r="A262" s="185">
        <v>26118</v>
      </c>
      <c r="B262" s="223" t="s">
        <v>3788</v>
      </c>
      <c r="C262" s="200" t="s">
        <v>3789</v>
      </c>
      <c r="D262" s="199" t="s">
        <v>2334</v>
      </c>
      <c r="E262" s="200" t="s">
        <v>862</v>
      </c>
      <c r="F262" s="199" t="s">
        <v>3524</v>
      </c>
      <c r="G262" s="201">
        <v>43327</v>
      </c>
      <c r="H262" s="190">
        <v>8</v>
      </c>
      <c r="I262" s="191"/>
    </row>
    <row r="263" spans="1:9" s="194" customFormat="1" ht="15" x14ac:dyDescent="0.2">
      <c r="A263" s="195">
        <v>26218</v>
      </c>
      <c r="B263" s="223" t="s">
        <v>3790</v>
      </c>
      <c r="C263" s="200" t="s">
        <v>3791</v>
      </c>
      <c r="D263" s="199" t="s">
        <v>2334</v>
      </c>
      <c r="E263" s="200" t="s">
        <v>862</v>
      </c>
      <c r="F263" s="199" t="s">
        <v>1183</v>
      </c>
      <c r="G263" s="201">
        <v>43327</v>
      </c>
      <c r="H263" s="190">
        <v>8</v>
      </c>
      <c r="I263" s="191"/>
    </row>
    <row r="264" spans="1:9" s="194" customFormat="1" ht="15" x14ac:dyDescent="0.2">
      <c r="A264" s="195">
        <v>26318</v>
      </c>
      <c r="B264" s="223" t="s">
        <v>3792</v>
      </c>
      <c r="C264" s="200" t="s">
        <v>3793</v>
      </c>
      <c r="D264" s="199" t="s">
        <v>2334</v>
      </c>
      <c r="E264" s="200" t="s">
        <v>862</v>
      </c>
      <c r="F264" s="199" t="s">
        <v>816</v>
      </c>
      <c r="G264" s="201">
        <v>43327</v>
      </c>
      <c r="H264" s="190">
        <v>8</v>
      </c>
      <c r="I264" s="191"/>
    </row>
    <row r="265" spans="1:9" s="194" customFormat="1" ht="15" x14ac:dyDescent="0.2">
      <c r="A265" s="195">
        <v>26418</v>
      </c>
      <c r="B265" s="223" t="s">
        <v>3794</v>
      </c>
      <c r="C265" s="200" t="s">
        <v>3795</v>
      </c>
      <c r="D265" s="199" t="s">
        <v>2334</v>
      </c>
      <c r="E265" s="200" t="s">
        <v>862</v>
      </c>
      <c r="F265" s="199" t="s">
        <v>240</v>
      </c>
      <c r="G265" s="201">
        <v>43327</v>
      </c>
      <c r="H265" s="190">
        <v>8</v>
      </c>
      <c r="I265" s="191"/>
    </row>
    <row r="266" spans="1:9" s="194" customFormat="1" ht="15" x14ac:dyDescent="0.2">
      <c r="A266" s="185">
        <v>26518</v>
      </c>
      <c r="B266" s="217" t="s">
        <v>3797</v>
      </c>
      <c r="C266" s="200" t="s">
        <v>3796</v>
      </c>
      <c r="D266" s="199" t="s">
        <v>2071</v>
      </c>
      <c r="E266" s="200" t="s">
        <v>1198</v>
      </c>
      <c r="F266" s="199" t="s">
        <v>1189</v>
      </c>
      <c r="G266" s="201">
        <v>43329</v>
      </c>
      <c r="H266" s="190">
        <v>8</v>
      </c>
      <c r="I266" s="191"/>
    </row>
    <row r="267" spans="1:9" s="194" customFormat="1" ht="15" x14ac:dyDescent="0.2">
      <c r="A267" s="195">
        <v>26618</v>
      </c>
      <c r="B267" s="223" t="s">
        <v>3799</v>
      </c>
      <c r="C267" s="200" t="s">
        <v>3798</v>
      </c>
      <c r="D267" s="199" t="s">
        <v>731</v>
      </c>
      <c r="E267" s="200" t="s">
        <v>1198</v>
      </c>
      <c r="F267" s="199" t="s">
        <v>877</v>
      </c>
      <c r="G267" s="201">
        <v>43329</v>
      </c>
      <c r="H267" s="190">
        <v>8</v>
      </c>
      <c r="I267" s="191"/>
    </row>
    <row r="268" spans="1:9" s="194" customFormat="1" ht="15" x14ac:dyDescent="0.2">
      <c r="A268" s="195">
        <v>26718</v>
      </c>
      <c r="B268" s="217" t="s">
        <v>3804</v>
      </c>
      <c r="C268" s="200" t="s">
        <v>3805</v>
      </c>
      <c r="D268" s="199" t="s">
        <v>196</v>
      </c>
      <c r="E268" s="200" t="s">
        <v>1198</v>
      </c>
      <c r="F268" s="199" t="s">
        <v>4170</v>
      </c>
      <c r="G268" s="201">
        <v>43332</v>
      </c>
      <c r="H268" s="190">
        <v>8</v>
      </c>
      <c r="I268" s="191"/>
    </row>
    <row r="269" spans="1:9" s="194" customFormat="1" ht="15" x14ac:dyDescent="0.2">
      <c r="A269" s="195">
        <v>26818</v>
      </c>
      <c r="B269" s="223" t="s">
        <v>3806</v>
      </c>
      <c r="C269" s="200" t="s">
        <v>3807</v>
      </c>
      <c r="D269" s="199" t="s">
        <v>3570</v>
      </c>
      <c r="E269" s="200" t="s">
        <v>1198</v>
      </c>
      <c r="F269" s="199" t="s">
        <v>808</v>
      </c>
      <c r="G269" s="201">
        <v>43332</v>
      </c>
      <c r="H269" s="190">
        <v>8</v>
      </c>
      <c r="I269" s="191"/>
    </row>
    <row r="270" spans="1:9" s="194" customFormat="1" ht="15" x14ac:dyDescent="0.2">
      <c r="A270" s="185">
        <v>26918</v>
      </c>
      <c r="B270" s="223" t="s">
        <v>3813</v>
      </c>
      <c r="C270" s="200" t="s">
        <v>3812</v>
      </c>
      <c r="D270" s="216" t="s">
        <v>756</v>
      </c>
      <c r="E270" s="200" t="s">
        <v>3163</v>
      </c>
      <c r="F270" s="199" t="s">
        <v>2841</v>
      </c>
      <c r="G270" s="201">
        <v>43334</v>
      </c>
      <c r="H270" s="190">
        <v>8</v>
      </c>
      <c r="I270" s="191"/>
    </row>
    <row r="271" spans="1:9" s="194" customFormat="1" ht="15" x14ac:dyDescent="0.2">
      <c r="A271" s="195">
        <v>27018</v>
      </c>
      <c r="B271" s="223" t="s">
        <v>3811</v>
      </c>
      <c r="C271" s="200" t="s">
        <v>3810</v>
      </c>
      <c r="D271" s="199" t="s">
        <v>724</v>
      </c>
      <c r="E271" s="200" t="s">
        <v>3163</v>
      </c>
      <c r="F271" s="199" t="s">
        <v>512</v>
      </c>
      <c r="G271" s="201">
        <v>43334</v>
      </c>
      <c r="H271" s="190">
        <v>8</v>
      </c>
      <c r="I271" s="191"/>
    </row>
    <row r="272" spans="1:9" s="194" customFormat="1" ht="15" x14ac:dyDescent="0.2">
      <c r="A272" s="195">
        <v>27118</v>
      </c>
      <c r="B272" s="217" t="s">
        <v>3814</v>
      </c>
      <c r="C272" s="200" t="s">
        <v>3815</v>
      </c>
      <c r="D272" s="199" t="s">
        <v>2307</v>
      </c>
      <c r="E272" s="200" t="s">
        <v>862</v>
      </c>
      <c r="F272" s="199" t="s">
        <v>720</v>
      </c>
      <c r="G272" s="201">
        <v>43339</v>
      </c>
      <c r="H272" s="190">
        <v>8</v>
      </c>
      <c r="I272" s="191"/>
    </row>
    <row r="273" spans="1:9" s="194" customFormat="1" ht="15" x14ac:dyDescent="0.2">
      <c r="A273" s="195">
        <v>27218</v>
      </c>
      <c r="B273" s="217" t="s">
        <v>3817</v>
      </c>
      <c r="C273" s="200" t="s">
        <v>3816</v>
      </c>
      <c r="D273" s="199" t="s">
        <v>3818</v>
      </c>
      <c r="E273" s="200" t="s">
        <v>1198</v>
      </c>
      <c r="F273" s="199" t="s">
        <v>3819</v>
      </c>
      <c r="G273" s="201">
        <v>43340</v>
      </c>
      <c r="H273" s="190">
        <v>8</v>
      </c>
      <c r="I273" s="191"/>
    </row>
    <row r="274" spans="1:9" s="194" customFormat="1" ht="28.5" x14ac:dyDescent="0.2">
      <c r="A274" s="185">
        <v>27318</v>
      </c>
      <c r="B274" s="217" t="s">
        <v>3820</v>
      </c>
      <c r="C274" s="200" t="s">
        <v>3988</v>
      </c>
      <c r="D274" s="199" t="s">
        <v>3821</v>
      </c>
      <c r="E274" s="200" t="s">
        <v>3162</v>
      </c>
      <c r="F274" s="199" t="s">
        <v>624</v>
      </c>
      <c r="G274" s="201">
        <v>43341</v>
      </c>
      <c r="H274" s="190">
        <v>8</v>
      </c>
      <c r="I274" s="191"/>
    </row>
    <row r="275" spans="1:9" s="194" customFormat="1" ht="15" x14ac:dyDescent="0.2">
      <c r="A275" s="195">
        <v>27418</v>
      </c>
      <c r="B275" s="231" t="s">
        <v>3823</v>
      </c>
      <c r="C275" s="200" t="s">
        <v>3822</v>
      </c>
      <c r="D275" s="199" t="s">
        <v>115</v>
      </c>
      <c r="E275" s="200" t="s">
        <v>1198</v>
      </c>
      <c r="F275" s="199" t="s">
        <v>4171</v>
      </c>
      <c r="G275" s="201">
        <v>43341</v>
      </c>
      <c r="H275" s="190">
        <v>8</v>
      </c>
      <c r="I275" s="191"/>
    </row>
    <row r="276" spans="1:9" s="194" customFormat="1" ht="15" x14ac:dyDescent="0.2">
      <c r="A276" s="195">
        <v>27518</v>
      </c>
      <c r="B276" s="217" t="s">
        <v>3824</v>
      </c>
      <c r="C276" s="200" t="s">
        <v>3825</v>
      </c>
      <c r="D276" s="199" t="s">
        <v>1666</v>
      </c>
      <c r="E276" s="200" t="s">
        <v>863</v>
      </c>
      <c r="F276" s="199" t="s">
        <v>3849</v>
      </c>
      <c r="G276" s="201">
        <v>43341</v>
      </c>
      <c r="H276" s="190">
        <v>8</v>
      </c>
      <c r="I276" s="191"/>
    </row>
    <row r="277" spans="1:9" s="194" customFormat="1" ht="15" x14ac:dyDescent="0.2">
      <c r="A277" s="195">
        <v>27618</v>
      </c>
      <c r="B277" s="223" t="s">
        <v>3856</v>
      </c>
      <c r="C277" s="200" t="s">
        <v>3826</v>
      </c>
      <c r="D277" s="216" t="s">
        <v>3827</v>
      </c>
      <c r="E277" s="200" t="s">
        <v>3162</v>
      </c>
      <c r="F277" s="199" t="s">
        <v>3682</v>
      </c>
      <c r="G277" s="201">
        <v>43342</v>
      </c>
      <c r="H277" s="190">
        <v>8</v>
      </c>
      <c r="I277" s="191"/>
    </row>
    <row r="278" spans="1:9" s="194" customFormat="1" ht="15" x14ac:dyDescent="0.2">
      <c r="A278" s="185">
        <v>27718</v>
      </c>
      <c r="B278" s="223" t="s">
        <v>3828</v>
      </c>
      <c r="C278" s="200" t="s">
        <v>3829</v>
      </c>
      <c r="D278" s="216" t="s">
        <v>3827</v>
      </c>
      <c r="E278" s="200" t="s">
        <v>3162</v>
      </c>
      <c r="F278" s="199" t="s">
        <v>3682</v>
      </c>
      <c r="G278" s="201">
        <v>43342</v>
      </c>
      <c r="H278" s="190">
        <v>8</v>
      </c>
      <c r="I278" s="191"/>
    </row>
    <row r="279" spans="1:9" s="194" customFormat="1" ht="15" x14ac:dyDescent="0.2">
      <c r="A279" s="195">
        <v>27818</v>
      </c>
      <c r="B279" s="217" t="s">
        <v>3830</v>
      </c>
      <c r="C279" s="200" t="s">
        <v>3831</v>
      </c>
      <c r="D279" s="216" t="s">
        <v>756</v>
      </c>
      <c r="E279" s="200" t="s">
        <v>3162</v>
      </c>
      <c r="F279" s="199" t="s">
        <v>3832</v>
      </c>
      <c r="G279" s="201">
        <v>43342</v>
      </c>
      <c r="H279" s="190">
        <v>8</v>
      </c>
      <c r="I279" s="191"/>
    </row>
    <row r="280" spans="1:9" s="194" customFormat="1" ht="15" x14ac:dyDescent="0.2">
      <c r="A280" s="195">
        <v>27918</v>
      </c>
      <c r="B280" s="217" t="s">
        <v>3834</v>
      </c>
      <c r="C280" s="200" t="s">
        <v>3833</v>
      </c>
      <c r="D280" s="199" t="s">
        <v>310</v>
      </c>
      <c r="E280" s="200" t="s">
        <v>1198</v>
      </c>
      <c r="F280" s="199" t="s">
        <v>808</v>
      </c>
      <c r="G280" s="201">
        <v>43343</v>
      </c>
      <c r="H280" s="190">
        <v>8</v>
      </c>
      <c r="I280" s="191"/>
    </row>
    <row r="281" spans="1:9" s="194" customFormat="1" ht="15" x14ac:dyDescent="0.2">
      <c r="A281" s="195">
        <v>28018</v>
      </c>
      <c r="B281" s="217" t="s">
        <v>3835</v>
      </c>
      <c r="C281" s="200" t="s">
        <v>3836</v>
      </c>
      <c r="D281" s="216" t="s">
        <v>3862</v>
      </c>
      <c r="E281" s="200" t="s">
        <v>3163</v>
      </c>
      <c r="F281" s="199" t="s">
        <v>3756</v>
      </c>
      <c r="G281" s="201">
        <v>43343</v>
      </c>
      <c r="H281" s="190">
        <v>8</v>
      </c>
      <c r="I281" s="191"/>
    </row>
    <row r="282" spans="1:9" s="194" customFormat="1" ht="15" x14ac:dyDescent="0.2">
      <c r="A282" s="185">
        <v>28118</v>
      </c>
      <c r="B282" s="217" t="s">
        <v>3838</v>
      </c>
      <c r="C282" s="200" t="s">
        <v>3837</v>
      </c>
      <c r="D282" s="199" t="s">
        <v>1138</v>
      </c>
      <c r="E282" s="200" t="s">
        <v>862</v>
      </c>
      <c r="F282" s="199" t="s">
        <v>3839</v>
      </c>
      <c r="G282" s="201">
        <v>43349</v>
      </c>
      <c r="H282" s="190">
        <v>9</v>
      </c>
      <c r="I282" s="191"/>
    </row>
    <row r="283" spans="1:9" s="194" customFormat="1" ht="15" x14ac:dyDescent="0.2">
      <c r="A283" s="195">
        <v>28218</v>
      </c>
      <c r="B283" s="217" t="s">
        <v>3841</v>
      </c>
      <c r="C283" s="200" t="s">
        <v>3840</v>
      </c>
      <c r="D283" s="199" t="s">
        <v>2307</v>
      </c>
      <c r="E283" s="200" t="s">
        <v>862</v>
      </c>
      <c r="F283" s="199" t="s">
        <v>814</v>
      </c>
      <c r="G283" s="201">
        <v>43353</v>
      </c>
      <c r="H283" s="190">
        <v>9</v>
      </c>
      <c r="I283" s="191"/>
    </row>
    <row r="284" spans="1:9" s="194" customFormat="1" ht="15" x14ac:dyDescent="0.2">
      <c r="A284" s="195">
        <v>28318</v>
      </c>
      <c r="B284" s="217"/>
      <c r="C284" s="271" t="s">
        <v>4164</v>
      </c>
      <c r="D284" s="272"/>
      <c r="E284" s="272"/>
      <c r="F284" s="272"/>
      <c r="G284" s="273"/>
      <c r="H284" s="190">
        <v>9</v>
      </c>
      <c r="I284" s="191"/>
    </row>
    <row r="285" spans="1:9" s="194" customFormat="1" ht="15" x14ac:dyDescent="0.2">
      <c r="A285" s="195">
        <v>28418</v>
      </c>
      <c r="B285" s="217" t="s">
        <v>3843</v>
      </c>
      <c r="C285" s="200" t="s">
        <v>3842</v>
      </c>
      <c r="D285" s="199" t="s">
        <v>2307</v>
      </c>
      <c r="E285" s="200" t="s">
        <v>862</v>
      </c>
      <c r="F285" s="199" t="s">
        <v>1716</v>
      </c>
      <c r="G285" s="201">
        <v>43353</v>
      </c>
      <c r="H285" s="190">
        <v>9</v>
      </c>
      <c r="I285" s="191"/>
    </row>
    <row r="286" spans="1:9" s="194" customFormat="1" ht="15" x14ac:dyDescent="0.2">
      <c r="A286" s="185">
        <v>28518</v>
      </c>
      <c r="B286" s="217" t="s">
        <v>3844</v>
      </c>
      <c r="C286" s="200" t="s">
        <v>3845</v>
      </c>
      <c r="D286" s="199" t="s">
        <v>2307</v>
      </c>
      <c r="E286" s="200" t="s">
        <v>862</v>
      </c>
      <c r="F286" s="199" t="s">
        <v>3846</v>
      </c>
      <c r="G286" s="201">
        <v>43353</v>
      </c>
      <c r="H286" s="190">
        <v>9</v>
      </c>
      <c r="I286" s="191"/>
    </row>
    <row r="287" spans="1:9" s="194" customFormat="1" ht="15" x14ac:dyDescent="0.2">
      <c r="A287" s="195">
        <v>28618</v>
      </c>
      <c r="B287" s="217" t="s">
        <v>3847</v>
      </c>
      <c r="C287" s="200" t="s">
        <v>3848</v>
      </c>
      <c r="D287" s="199" t="s">
        <v>2307</v>
      </c>
      <c r="E287" s="200" t="s">
        <v>862</v>
      </c>
      <c r="F287" s="199" t="s">
        <v>3849</v>
      </c>
      <c r="G287" s="201">
        <v>43353</v>
      </c>
      <c r="H287" s="190">
        <v>9</v>
      </c>
      <c r="I287" s="191"/>
    </row>
    <row r="288" spans="1:9" s="194" customFormat="1" ht="15" x14ac:dyDescent="0.2">
      <c r="A288" s="195">
        <v>28718</v>
      </c>
      <c r="B288" s="223" t="s">
        <v>3851</v>
      </c>
      <c r="C288" s="224" t="s">
        <v>3850</v>
      </c>
      <c r="D288" s="199" t="s">
        <v>2307</v>
      </c>
      <c r="E288" s="200" t="s">
        <v>862</v>
      </c>
      <c r="F288" s="199" t="s">
        <v>557</v>
      </c>
      <c r="G288" s="201">
        <v>43353</v>
      </c>
      <c r="H288" s="190">
        <v>9</v>
      </c>
      <c r="I288" s="191"/>
    </row>
    <row r="289" spans="1:11" s="194" customFormat="1" ht="15" x14ac:dyDescent="0.2">
      <c r="A289" s="195">
        <v>28818</v>
      </c>
      <c r="B289" s="217" t="s">
        <v>3852</v>
      </c>
      <c r="C289" s="200" t="s">
        <v>3853</v>
      </c>
      <c r="D289" s="199" t="s">
        <v>2307</v>
      </c>
      <c r="E289" s="200" t="s">
        <v>862</v>
      </c>
      <c r="F289" s="199" t="s">
        <v>3874</v>
      </c>
      <c r="G289" s="201">
        <v>43353</v>
      </c>
      <c r="H289" s="190">
        <v>9</v>
      </c>
      <c r="I289" s="191"/>
    </row>
    <row r="290" spans="1:11" s="194" customFormat="1" ht="15" x14ac:dyDescent="0.2">
      <c r="A290" s="185">
        <v>28918</v>
      </c>
      <c r="B290" s="217" t="s">
        <v>3854</v>
      </c>
      <c r="C290" s="200" t="s">
        <v>3855</v>
      </c>
      <c r="D290" s="199" t="s">
        <v>1138</v>
      </c>
      <c r="E290" s="200" t="s">
        <v>1198</v>
      </c>
      <c r="F290" s="199" t="s">
        <v>3776</v>
      </c>
      <c r="G290" s="201">
        <v>43355</v>
      </c>
      <c r="H290" s="190">
        <v>9</v>
      </c>
      <c r="I290" s="191"/>
    </row>
    <row r="291" spans="1:11" s="194" customFormat="1" ht="15" x14ac:dyDescent="0.2">
      <c r="A291" s="195">
        <v>29018</v>
      </c>
      <c r="B291" s="217" t="s">
        <v>3858</v>
      </c>
      <c r="C291" s="200" t="s">
        <v>3857</v>
      </c>
      <c r="D291" s="216" t="s">
        <v>756</v>
      </c>
      <c r="E291" s="200" t="s">
        <v>3163</v>
      </c>
      <c r="F291" s="199" t="s">
        <v>512</v>
      </c>
      <c r="G291" s="201">
        <v>43355</v>
      </c>
      <c r="H291" s="190">
        <v>9</v>
      </c>
      <c r="I291" s="191"/>
    </row>
    <row r="292" spans="1:11" s="194" customFormat="1" ht="15" x14ac:dyDescent="0.2">
      <c r="A292" s="195">
        <v>29118</v>
      </c>
      <c r="B292" s="217" t="s">
        <v>3859</v>
      </c>
      <c r="C292" s="200" t="s">
        <v>3860</v>
      </c>
      <c r="D292" s="216" t="s">
        <v>2323</v>
      </c>
      <c r="E292" s="200" t="s">
        <v>3163</v>
      </c>
      <c r="F292" s="199" t="s">
        <v>3861</v>
      </c>
      <c r="G292" s="201">
        <v>43355</v>
      </c>
      <c r="H292" s="190">
        <v>9</v>
      </c>
      <c r="I292" s="191"/>
    </row>
    <row r="293" spans="1:11" s="194" customFormat="1" ht="15" x14ac:dyDescent="0.2">
      <c r="A293" s="195">
        <v>29218</v>
      </c>
      <c r="B293" s="217" t="s">
        <v>3865</v>
      </c>
      <c r="C293" s="200" t="s">
        <v>3866</v>
      </c>
      <c r="D293" s="199" t="s">
        <v>1138</v>
      </c>
      <c r="E293" s="200" t="s">
        <v>862</v>
      </c>
      <c r="F293" s="199" t="s">
        <v>2034</v>
      </c>
      <c r="G293" s="201">
        <v>43356</v>
      </c>
      <c r="H293" s="190">
        <v>9</v>
      </c>
      <c r="I293" s="191"/>
    </row>
    <row r="294" spans="1:11" s="194" customFormat="1" ht="15" x14ac:dyDescent="0.2">
      <c r="A294" s="185">
        <v>29318</v>
      </c>
      <c r="B294" s="217" t="s">
        <v>3867</v>
      </c>
      <c r="C294" s="200" t="s">
        <v>3868</v>
      </c>
      <c r="D294" s="199" t="s">
        <v>994</v>
      </c>
      <c r="E294" s="200" t="s">
        <v>862</v>
      </c>
      <c r="F294" s="199" t="s">
        <v>1183</v>
      </c>
      <c r="G294" s="201">
        <v>43325</v>
      </c>
      <c r="H294" s="190">
        <v>8</v>
      </c>
      <c r="I294" s="191"/>
    </row>
    <row r="295" spans="1:11" s="194" customFormat="1" ht="15" x14ac:dyDescent="0.2">
      <c r="A295" s="195">
        <v>29418</v>
      </c>
      <c r="B295" s="217" t="s">
        <v>3869</v>
      </c>
      <c r="C295" s="200" t="s">
        <v>3870</v>
      </c>
      <c r="D295" s="216" t="s">
        <v>2323</v>
      </c>
      <c r="E295" s="200" t="s">
        <v>3163</v>
      </c>
      <c r="F295" s="199" t="s">
        <v>3871</v>
      </c>
      <c r="G295" s="201">
        <v>43356</v>
      </c>
      <c r="H295" s="190">
        <v>9</v>
      </c>
      <c r="I295" s="191"/>
    </row>
    <row r="296" spans="1:11" s="194" customFormat="1" ht="15" x14ac:dyDescent="0.2">
      <c r="A296" s="195">
        <v>29518</v>
      </c>
      <c r="B296" s="217" t="s">
        <v>3873</v>
      </c>
      <c r="C296" s="200" t="s">
        <v>3872</v>
      </c>
      <c r="D296" s="199" t="s">
        <v>1666</v>
      </c>
      <c r="E296" s="200" t="s">
        <v>1198</v>
      </c>
      <c r="F296" s="199" t="s">
        <v>3874</v>
      </c>
      <c r="G296" s="201">
        <v>43356</v>
      </c>
      <c r="H296" s="190">
        <v>9</v>
      </c>
      <c r="I296" s="191"/>
    </row>
    <row r="297" spans="1:11" s="194" customFormat="1" ht="15" x14ac:dyDescent="0.2">
      <c r="A297" s="195">
        <v>29618</v>
      </c>
      <c r="B297" s="217" t="s">
        <v>3875</v>
      </c>
      <c r="C297" s="200" t="s">
        <v>3876</v>
      </c>
      <c r="D297" s="199" t="s">
        <v>731</v>
      </c>
      <c r="E297" s="200" t="s">
        <v>862</v>
      </c>
      <c r="F297" s="199" t="s">
        <v>1183</v>
      </c>
      <c r="G297" s="201">
        <v>43356</v>
      </c>
      <c r="H297" s="190">
        <v>9</v>
      </c>
      <c r="I297" s="191"/>
    </row>
    <row r="298" spans="1:11" s="194" customFormat="1" ht="15" x14ac:dyDescent="0.2">
      <c r="A298" s="185">
        <v>29718</v>
      </c>
      <c r="B298" s="217" t="s">
        <v>3877</v>
      </c>
      <c r="C298" s="200" t="s">
        <v>3878</v>
      </c>
      <c r="D298" s="199" t="s">
        <v>327</v>
      </c>
      <c r="E298" s="200" t="s">
        <v>862</v>
      </c>
      <c r="F298" s="199" t="s">
        <v>3342</v>
      </c>
      <c r="G298" s="201">
        <v>43357</v>
      </c>
      <c r="H298" s="190">
        <v>9</v>
      </c>
      <c r="I298" s="191"/>
    </row>
    <row r="299" spans="1:11" s="194" customFormat="1" ht="15" x14ac:dyDescent="0.2">
      <c r="A299" s="195">
        <v>29818</v>
      </c>
      <c r="B299" s="217" t="s">
        <v>3879</v>
      </c>
      <c r="C299" s="200" t="s">
        <v>3880</v>
      </c>
      <c r="D299" s="199" t="s">
        <v>1171</v>
      </c>
      <c r="E299" s="200" t="s">
        <v>862</v>
      </c>
      <c r="F299" s="199" t="s">
        <v>2420</v>
      </c>
      <c r="G299" s="201">
        <v>43357</v>
      </c>
      <c r="H299" s="190">
        <v>9</v>
      </c>
      <c r="I299" s="191"/>
    </row>
    <row r="300" spans="1:11" s="194" customFormat="1" ht="15" x14ac:dyDescent="0.2">
      <c r="A300" s="195">
        <v>29918</v>
      </c>
      <c r="B300" s="217" t="s">
        <v>3881</v>
      </c>
      <c r="C300" s="200" t="s">
        <v>3882</v>
      </c>
      <c r="D300" s="199" t="s">
        <v>1171</v>
      </c>
      <c r="E300" s="200" t="s">
        <v>862</v>
      </c>
      <c r="F300" s="199" t="s">
        <v>814</v>
      </c>
      <c r="G300" s="201">
        <v>43357</v>
      </c>
      <c r="H300" s="190">
        <v>9</v>
      </c>
      <c r="I300" s="191"/>
    </row>
    <row r="301" spans="1:11" s="194" customFormat="1" ht="15" x14ac:dyDescent="0.2">
      <c r="A301" s="195">
        <v>30018</v>
      </c>
      <c r="B301" s="217" t="s">
        <v>3883</v>
      </c>
      <c r="C301" s="200" t="s">
        <v>3884</v>
      </c>
      <c r="D301" s="199" t="s">
        <v>469</v>
      </c>
      <c r="E301" s="200" t="s">
        <v>862</v>
      </c>
      <c r="F301" s="199" t="s">
        <v>3874</v>
      </c>
      <c r="G301" s="201">
        <v>43357</v>
      </c>
      <c r="H301" s="190">
        <v>9</v>
      </c>
      <c r="I301" s="191"/>
    </row>
    <row r="302" spans="1:11" s="194" customFormat="1" ht="15" x14ac:dyDescent="0.2">
      <c r="A302" s="185">
        <v>30118</v>
      </c>
      <c r="B302" s="217" t="s">
        <v>3885</v>
      </c>
      <c r="C302" s="200" t="s">
        <v>3886</v>
      </c>
      <c r="D302" s="199" t="s">
        <v>298</v>
      </c>
      <c r="E302" s="200" t="s">
        <v>862</v>
      </c>
      <c r="F302" s="199" t="s">
        <v>814</v>
      </c>
      <c r="G302" s="201">
        <v>43357</v>
      </c>
      <c r="H302" s="190">
        <v>9</v>
      </c>
      <c r="I302" s="191"/>
    </row>
    <row r="303" spans="1:11" s="194" customFormat="1" ht="15" x14ac:dyDescent="0.2">
      <c r="A303" s="195">
        <v>30218</v>
      </c>
      <c r="B303" s="217" t="s">
        <v>3887</v>
      </c>
      <c r="C303" s="200" t="s">
        <v>3888</v>
      </c>
      <c r="D303" s="199" t="s">
        <v>298</v>
      </c>
      <c r="E303" s="200" t="s">
        <v>862</v>
      </c>
      <c r="F303" s="199" t="s">
        <v>557</v>
      </c>
      <c r="G303" s="201">
        <v>43357</v>
      </c>
      <c r="H303" s="190">
        <v>9</v>
      </c>
      <c r="I303" s="191"/>
    </row>
    <row r="304" spans="1:11" s="194" customFormat="1" ht="15" x14ac:dyDescent="0.2">
      <c r="A304" s="195">
        <v>30318</v>
      </c>
      <c r="B304" s="217" t="s">
        <v>3890</v>
      </c>
      <c r="C304" s="200" t="s">
        <v>3889</v>
      </c>
      <c r="D304" s="199" t="s">
        <v>731</v>
      </c>
      <c r="E304" s="200" t="s">
        <v>1198</v>
      </c>
      <c r="F304" s="199" t="s">
        <v>814</v>
      </c>
      <c r="G304" s="201">
        <v>43360</v>
      </c>
      <c r="H304" s="190">
        <v>9</v>
      </c>
      <c r="I304" s="191"/>
      <c r="J304" s="191"/>
      <c r="K304" s="191"/>
    </row>
    <row r="305" spans="1:11" s="191" customFormat="1" ht="15" x14ac:dyDescent="0.2">
      <c r="A305" s="195">
        <v>30418</v>
      </c>
      <c r="B305" s="217" t="s">
        <v>3897</v>
      </c>
      <c r="C305" s="200" t="s">
        <v>3891</v>
      </c>
      <c r="D305" s="199" t="s">
        <v>3892</v>
      </c>
      <c r="E305" s="200" t="s">
        <v>863</v>
      </c>
      <c r="F305" s="199" t="s">
        <v>4168</v>
      </c>
      <c r="G305" s="201">
        <v>43360</v>
      </c>
      <c r="H305" s="190">
        <v>9</v>
      </c>
    </row>
    <row r="306" spans="1:11" s="191" customFormat="1" ht="15" x14ac:dyDescent="0.2">
      <c r="A306" s="185">
        <v>30518</v>
      </c>
      <c r="B306" s="217" t="s">
        <v>3898</v>
      </c>
      <c r="C306" s="200" t="s">
        <v>3893</v>
      </c>
      <c r="D306" s="216" t="s">
        <v>1946</v>
      </c>
      <c r="E306" s="200" t="s">
        <v>3162</v>
      </c>
      <c r="F306" s="199" t="s">
        <v>2866</v>
      </c>
      <c r="G306" s="201">
        <v>43360</v>
      </c>
      <c r="H306" s="190">
        <v>9</v>
      </c>
    </row>
    <row r="307" spans="1:11" s="191" customFormat="1" ht="15" x14ac:dyDescent="0.2">
      <c r="A307" s="195">
        <v>30618</v>
      </c>
      <c r="B307" s="217" t="s">
        <v>3896</v>
      </c>
      <c r="C307" s="200" t="s">
        <v>3894</v>
      </c>
      <c r="D307" s="216" t="s">
        <v>724</v>
      </c>
      <c r="E307" s="200" t="s">
        <v>3163</v>
      </c>
      <c r="F307" s="199" t="s">
        <v>3895</v>
      </c>
      <c r="G307" s="201">
        <v>43360</v>
      </c>
      <c r="H307" s="190">
        <v>9</v>
      </c>
    </row>
    <row r="308" spans="1:11" s="191" customFormat="1" ht="15" x14ac:dyDescent="0.2">
      <c r="A308" s="195">
        <v>30718</v>
      </c>
      <c r="B308" s="217" t="s">
        <v>3899</v>
      </c>
      <c r="C308" s="200" t="s">
        <v>3900</v>
      </c>
      <c r="D308" s="199" t="s">
        <v>3028</v>
      </c>
      <c r="E308" s="200" t="s">
        <v>1198</v>
      </c>
      <c r="F308" s="199" t="s">
        <v>808</v>
      </c>
      <c r="G308" s="201">
        <v>43361</v>
      </c>
      <c r="H308" s="190">
        <v>9</v>
      </c>
    </row>
    <row r="309" spans="1:11" s="191" customFormat="1" ht="15" x14ac:dyDescent="0.2">
      <c r="A309" s="195">
        <v>30818</v>
      </c>
      <c r="B309" s="217" t="s">
        <v>3901</v>
      </c>
      <c r="C309" s="200" t="s">
        <v>3902</v>
      </c>
      <c r="D309" s="199" t="s">
        <v>1138</v>
      </c>
      <c r="E309" s="200" t="s">
        <v>862</v>
      </c>
      <c r="F309" s="199" t="s">
        <v>1716</v>
      </c>
      <c r="G309" s="201">
        <v>43331</v>
      </c>
      <c r="H309" s="190">
        <v>8</v>
      </c>
    </row>
    <row r="310" spans="1:11" s="191" customFormat="1" ht="15" x14ac:dyDescent="0.2">
      <c r="A310" s="185">
        <v>30918</v>
      </c>
      <c r="B310" s="217" t="s">
        <v>3904</v>
      </c>
      <c r="C310" s="200" t="s">
        <v>3903</v>
      </c>
      <c r="D310" s="216" t="s">
        <v>2646</v>
      </c>
      <c r="E310" s="200" t="s">
        <v>3162</v>
      </c>
      <c r="F310" s="199" t="s">
        <v>3500</v>
      </c>
      <c r="G310" s="201">
        <v>43363</v>
      </c>
      <c r="H310" s="190">
        <v>9</v>
      </c>
    </row>
    <row r="311" spans="1:11" s="191" customFormat="1" ht="15" x14ac:dyDescent="0.2">
      <c r="A311" s="195">
        <v>31018</v>
      </c>
      <c r="B311" s="217" t="s">
        <v>3906</v>
      </c>
      <c r="C311" s="200" t="s">
        <v>3905</v>
      </c>
      <c r="D311" s="199" t="s">
        <v>991</v>
      </c>
      <c r="E311" s="200" t="s">
        <v>1198</v>
      </c>
      <c r="F311" s="199" t="s">
        <v>816</v>
      </c>
      <c r="G311" s="201">
        <v>43363</v>
      </c>
      <c r="H311" s="190">
        <v>9</v>
      </c>
    </row>
    <row r="312" spans="1:11" s="191" customFormat="1" ht="15" x14ac:dyDescent="0.2">
      <c r="A312" s="195">
        <v>31118</v>
      </c>
      <c r="B312" s="223" t="s">
        <v>3907</v>
      </c>
      <c r="C312" s="200" t="s">
        <v>3908</v>
      </c>
      <c r="D312" s="199" t="s">
        <v>1138</v>
      </c>
      <c r="E312" s="200" t="s">
        <v>862</v>
      </c>
      <c r="F312" s="199" t="s">
        <v>829</v>
      </c>
      <c r="G312" s="201">
        <v>43333</v>
      </c>
      <c r="H312" s="190">
        <v>8</v>
      </c>
    </row>
    <row r="313" spans="1:11" s="191" customFormat="1" ht="15" x14ac:dyDescent="0.2">
      <c r="A313" s="195">
        <v>31218</v>
      </c>
      <c r="B313" s="223" t="s">
        <v>3909</v>
      </c>
      <c r="C313" s="200" t="s">
        <v>3910</v>
      </c>
      <c r="D313" s="199" t="s">
        <v>859</v>
      </c>
      <c r="E313" s="200" t="s">
        <v>862</v>
      </c>
      <c r="F313" s="199" t="s">
        <v>557</v>
      </c>
      <c r="G313" s="201">
        <v>43368</v>
      </c>
      <c r="H313" s="190">
        <v>9</v>
      </c>
    </row>
    <row r="314" spans="1:11" s="191" customFormat="1" ht="15" x14ac:dyDescent="0.2">
      <c r="A314" s="185">
        <v>31318</v>
      </c>
      <c r="B314" s="223" t="s">
        <v>3911</v>
      </c>
      <c r="C314" s="200" t="s">
        <v>3912</v>
      </c>
      <c r="D314" s="199" t="s">
        <v>1666</v>
      </c>
      <c r="E314" s="200" t="s">
        <v>862</v>
      </c>
      <c r="F314" s="199" t="s">
        <v>818</v>
      </c>
      <c r="G314" s="201">
        <v>43368</v>
      </c>
      <c r="H314" s="190">
        <v>9</v>
      </c>
    </row>
    <row r="315" spans="1:11" s="191" customFormat="1" ht="15" x14ac:dyDescent="0.2">
      <c r="A315" s="195">
        <v>31418</v>
      </c>
      <c r="B315" s="223" t="s">
        <v>3913</v>
      </c>
      <c r="C315" s="200" t="s">
        <v>3914</v>
      </c>
      <c r="D315" s="199" t="s">
        <v>1666</v>
      </c>
      <c r="E315" s="200" t="s">
        <v>862</v>
      </c>
      <c r="F315" s="199" t="s">
        <v>4172</v>
      </c>
      <c r="G315" s="201">
        <v>43337</v>
      </c>
      <c r="H315" s="190">
        <v>8</v>
      </c>
    </row>
    <row r="316" spans="1:11" s="191" customFormat="1" ht="15" x14ac:dyDescent="0.2">
      <c r="A316" s="195">
        <v>31518</v>
      </c>
      <c r="B316" s="217" t="s">
        <v>3915</v>
      </c>
      <c r="C316" s="200" t="s">
        <v>3916</v>
      </c>
      <c r="D316" s="199" t="s">
        <v>3570</v>
      </c>
      <c r="E316" s="200" t="s">
        <v>1198</v>
      </c>
      <c r="F316" s="199" t="s">
        <v>4167</v>
      </c>
      <c r="G316" s="201">
        <v>43376</v>
      </c>
      <c r="H316" s="190">
        <v>10</v>
      </c>
    </row>
    <row r="317" spans="1:11" s="191" customFormat="1" ht="15" x14ac:dyDescent="0.2">
      <c r="A317" s="195">
        <v>31618</v>
      </c>
      <c r="B317" s="217" t="s">
        <v>3918</v>
      </c>
      <c r="C317" s="200" t="s">
        <v>3917</v>
      </c>
      <c r="D317" s="199" t="s">
        <v>310</v>
      </c>
      <c r="E317" s="200" t="s">
        <v>1198</v>
      </c>
      <c r="F317" s="199" t="s">
        <v>827</v>
      </c>
      <c r="G317" s="201">
        <v>43377</v>
      </c>
      <c r="H317" s="190">
        <v>10</v>
      </c>
    </row>
    <row r="318" spans="1:11" s="191" customFormat="1" ht="15" x14ac:dyDescent="0.2">
      <c r="A318" s="185">
        <v>31718</v>
      </c>
      <c r="B318" s="217" t="s">
        <v>3919</v>
      </c>
      <c r="C318" s="200" t="s">
        <v>3920</v>
      </c>
      <c r="D318" s="199" t="s">
        <v>4163</v>
      </c>
      <c r="E318" s="200" t="s">
        <v>863</v>
      </c>
      <c r="F318" s="199" t="s">
        <v>4168</v>
      </c>
      <c r="G318" s="201">
        <v>43377</v>
      </c>
      <c r="H318" s="190">
        <v>10</v>
      </c>
    </row>
    <row r="319" spans="1:11" s="191" customFormat="1" ht="15" x14ac:dyDescent="0.2">
      <c r="A319" s="195">
        <v>31818</v>
      </c>
      <c r="B319" s="217" t="s">
        <v>3922</v>
      </c>
      <c r="C319" s="200" t="s">
        <v>3921</v>
      </c>
      <c r="D319" s="199" t="s">
        <v>1146</v>
      </c>
      <c r="E319" s="200" t="s">
        <v>1198</v>
      </c>
      <c r="F319" s="199" t="s">
        <v>3524</v>
      </c>
      <c r="G319" s="201">
        <v>43377</v>
      </c>
      <c r="H319" s="190">
        <v>10</v>
      </c>
    </row>
    <row r="320" spans="1:11" s="191" customFormat="1" ht="15" x14ac:dyDescent="0.2">
      <c r="A320" s="195">
        <v>31918</v>
      </c>
      <c r="B320" s="217" t="s">
        <v>3923</v>
      </c>
      <c r="C320" s="200" t="s">
        <v>3924</v>
      </c>
      <c r="D320" s="199" t="s">
        <v>3570</v>
      </c>
      <c r="E320" s="200" t="s">
        <v>1198</v>
      </c>
      <c r="F320" s="199" t="s">
        <v>814</v>
      </c>
      <c r="G320" s="201">
        <v>43378</v>
      </c>
      <c r="H320" s="190">
        <v>10</v>
      </c>
      <c r="J320" s="194"/>
      <c r="K320" s="194"/>
    </row>
    <row r="321" spans="1:11" s="194" customFormat="1" ht="15" x14ac:dyDescent="0.2">
      <c r="A321" s="195">
        <v>32018</v>
      </c>
      <c r="B321" s="217" t="s">
        <v>3926</v>
      </c>
      <c r="C321" s="200" t="s">
        <v>3925</v>
      </c>
      <c r="D321" s="199" t="s">
        <v>3986</v>
      </c>
      <c r="E321" s="200" t="s">
        <v>1198</v>
      </c>
      <c r="F321" s="199" t="s">
        <v>2430</v>
      </c>
      <c r="G321" s="201">
        <v>43381</v>
      </c>
      <c r="H321" s="190">
        <v>10</v>
      </c>
      <c r="I321" s="191"/>
    </row>
    <row r="322" spans="1:11" s="194" customFormat="1" ht="15" x14ac:dyDescent="0.2">
      <c r="A322" s="185">
        <v>32118</v>
      </c>
      <c r="B322" s="217" t="s">
        <v>3927</v>
      </c>
      <c r="C322" s="200" t="s">
        <v>3928</v>
      </c>
      <c r="D322" s="148" t="s">
        <v>596</v>
      </c>
      <c r="E322" s="200" t="s">
        <v>1198</v>
      </c>
      <c r="F322" s="199" t="s">
        <v>3929</v>
      </c>
      <c r="G322" s="201">
        <v>43381</v>
      </c>
      <c r="H322" s="190">
        <v>10</v>
      </c>
      <c r="I322" s="191"/>
    </row>
    <row r="323" spans="1:11" s="194" customFormat="1" ht="15" x14ac:dyDescent="0.2">
      <c r="A323" s="195">
        <v>32218</v>
      </c>
      <c r="B323" s="223" t="s">
        <v>3931</v>
      </c>
      <c r="C323" s="200" t="s">
        <v>3930</v>
      </c>
      <c r="D323" s="199" t="s">
        <v>3932</v>
      </c>
      <c r="E323" s="200" t="s">
        <v>1198</v>
      </c>
      <c r="F323" s="199" t="s">
        <v>2430</v>
      </c>
      <c r="G323" s="201">
        <v>43382</v>
      </c>
      <c r="H323" s="190">
        <v>10</v>
      </c>
      <c r="I323" s="191"/>
    </row>
    <row r="324" spans="1:11" s="194" customFormat="1" ht="15.75" x14ac:dyDescent="0.2">
      <c r="A324" s="195">
        <v>32318</v>
      </c>
      <c r="B324" s="223" t="s">
        <v>3933</v>
      </c>
      <c r="C324" s="200" t="s">
        <v>3829</v>
      </c>
      <c r="D324" s="199" t="s">
        <v>3419</v>
      </c>
      <c r="E324" s="200" t="s">
        <v>1198</v>
      </c>
      <c r="F324" s="199" t="s">
        <v>3342</v>
      </c>
      <c r="G324" s="201">
        <v>43382</v>
      </c>
      <c r="H324" s="190">
        <v>10</v>
      </c>
      <c r="I324" s="191"/>
      <c r="J324" s="225"/>
    </row>
    <row r="325" spans="1:11" s="194" customFormat="1" ht="15" x14ac:dyDescent="0.2">
      <c r="A325" s="195">
        <v>32418</v>
      </c>
      <c r="B325" s="223" t="s">
        <v>3934</v>
      </c>
      <c r="C325" s="200" t="s">
        <v>3935</v>
      </c>
      <c r="D325" s="199" t="s">
        <v>1138</v>
      </c>
      <c r="E325" s="200" t="s">
        <v>1198</v>
      </c>
      <c r="F325" s="199" t="s">
        <v>2035</v>
      </c>
      <c r="G325" s="201">
        <v>43388</v>
      </c>
      <c r="H325" s="190">
        <v>10</v>
      </c>
      <c r="I325" s="191"/>
    </row>
    <row r="326" spans="1:11" s="194" customFormat="1" ht="15" x14ac:dyDescent="0.2">
      <c r="A326" s="185">
        <v>32518</v>
      </c>
      <c r="B326" s="223" t="s">
        <v>3936</v>
      </c>
      <c r="C326" s="200" t="s">
        <v>3937</v>
      </c>
      <c r="D326" s="199" t="s">
        <v>3985</v>
      </c>
      <c r="E326" s="200" t="s">
        <v>1198</v>
      </c>
      <c r="F326" s="199" t="s">
        <v>3874</v>
      </c>
      <c r="G326" s="201">
        <v>43390</v>
      </c>
      <c r="H326" s="190">
        <v>10</v>
      </c>
      <c r="I326" s="191"/>
    </row>
    <row r="327" spans="1:11" s="194" customFormat="1" ht="15" x14ac:dyDescent="0.2">
      <c r="A327" s="195">
        <v>32618</v>
      </c>
      <c r="B327" s="223" t="s">
        <v>3938</v>
      </c>
      <c r="C327" s="200" t="s">
        <v>3939</v>
      </c>
      <c r="D327" s="216" t="s">
        <v>859</v>
      </c>
      <c r="E327" s="200" t="s">
        <v>862</v>
      </c>
      <c r="F327" s="199" t="s">
        <v>3342</v>
      </c>
      <c r="G327" s="201">
        <v>43391</v>
      </c>
      <c r="H327" s="190">
        <v>10</v>
      </c>
      <c r="I327" s="191"/>
    </row>
    <row r="328" spans="1:11" s="194" customFormat="1" ht="15" x14ac:dyDescent="0.2">
      <c r="A328" s="195">
        <v>32718</v>
      </c>
      <c r="B328" s="223" t="s">
        <v>3940</v>
      </c>
      <c r="C328" s="200" t="s">
        <v>3941</v>
      </c>
      <c r="D328" s="216" t="s">
        <v>1447</v>
      </c>
      <c r="E328" s="200" t="s">
        <v>862</v>
      </c>
      <c r="F328" s="199" t="s">
        <v>816</v>
      </c>
      <c r="G328" s="201">
        <v>43391</v>
      </c>
      <c r="H328" s="190">
        <v>10</v>
      </c>
      <c r="I328" s="191"/>
    </row>
    <row r="329" spans="1:11" s="194" customFormat="1" ht="15" x14ac:dyDescent="0.2">
      <c r="A329" s="195">
        <v>32818</v>
      </c>
      <c r="B329" s="223" t="s">
        <v>3942</v>
      </c>
      <c r="C329" s="200" t="s">
        <v>3943</v>
      </c>
      <c r="D329" s="216" t="s">
        <v>1447</v>
      </c>
      <c r="E329" s="200" t="s">
        <v>862</v>
      </c>
      <c r="F329" s="199" t="s">
        <v>3245</v>
      </c>
      <c r="G329" s="201">
        <v>43391</v>
      </c>
      <c r="H329" s="190">
        <v>10</v>
      </c>
      <c r="I329" s="191"/>
    </row>
    <row r="330" spans="1:11" s="194" customFormat="1" ht="15" x14ac:dyDescent="0.2">
      <c r="A330" s="185">
        <v>32918</v>
      </c>
      <c r="B330" s="223" t="s">
        <v>3944</v>
      </c>
      <c r="C330" s="200" t="s">
        <v>3945</v>
      </c>
      <c r="D330" s="216" t="s">
        <v>3359</v>
      </c>
      <c r="E330" s="200" t="s">
        <v>862</v>
      </c>
      <c r="F330" s="199" t="s">
        <v>240</v>
      </c>
      <c r="G330" s="201">
        <v>43391</v>
      </c>
      <c r="H330" s="190">
        <v>10</v>
      </c>
      <c r="I330" s="191"/>
    </row>
    <row r="331" spans="1:11" s="194" customFormat="1" ht="15" x14ac:dyDescent="0.2">
      <c r="A331" s="195">
        <v>33018</v>
      </c>
      <c r="B331" s="223" t="s">
        <v>3946</v>
      </c>
      <c r="C331" s="200" t="s">
        <v>3947</v>
      </c>
      <c r="D331" s="199" t="s">
        <v>3482</v>
      </c>
      <c r="E331" s="200" t="s">
        <v>862</v>
      </c>
      <c r="F331" s="199" t="s">
        <v>1189</v>
      </c>
      <c r="G331" s="201">
        <v>43391</v>
      </c>
      <c r="H331" s="190">
        <v>10</v>
      </c>
      <c r="I331" s="191"/>
    </row>
    <row r="332" spans="1:11" s="194" customFormat="1" ht="15" x14ac:dyDescent="0.2">
      <c r="A332" s="195">
        <v>33118</v>
      </c>
      <c r="B332" s="223" t="s">
        <v>3948</v>
      </c>
      <c r="C332" s="200" t="s">
        <v>3949</v>
      </c>
      <c r="D332" s="199" t="s">
        <v>3482</v>
      </c>
      <c r="E332" s="200" t="s">
        <v>862</v>
      </c>
      <c r="F332" s="199" t="s">
        <v>2420</v>
      </c>
      <c r="G332" s="201">
        <v>43391</v>
      </c>
      <c r="H332" s="190">
        <v>10</v>
      </c>
      <c r="I332" s="191"/>
    </row>
    <row r="333" spans="1:11" s="194" customFormat="1" ht="15" x14ac:dyDescent="0.2">
      <c r="A333" s="195">
        <v>33218</v>
      </c>
      <c r="B333" s="223" t="s">
        <v>3950</v>
      </c>
      <c r="C333" s="200" t="s">
        <v>3951</v>
      </c>
      <c r="D333" s="148" t="s">
        <v>2630</v>
      </c>
      <c r="E333" s="200" t="s">
        <v>862</v>
      </c>
      <c r="F333" s="199" t="s">
        <v>4173</v>
      </c>
      <c r="G333" s="201">
        <v>43391</v>
      </c>
      <c r="H333" s="190">
        <v>10</v>
      </c>
      <c r="I333" s="191"/>
    </row>
    <row r="334" spans="1:11" s="194" customFormat="1" ht="15" x14ac:dyDescent="0.2">
      <c r="A334" s="185">
        <v>33318</v>
      </c>
      <c r="B334" s="223" t="s">
        <v>3952</v>
      </c>
      <c r="C334" s="200" t="s">
        <v>3953</v>
      </c>
      <c r="D334" s="148" t="s">
        <v>2630</v>
      </c>
      <c r="E334" s="200" t="s">
        <v>862</v>
      </c>
      <c r="F334" s="199" t="s">
        <v>240</v>
      </c>
      <c r="G334" s="201">
        <v>43391</v>
      </c>
      <c r="H334" s="190">
        <v>10</v>
      </c>
      <c r="I334" s="191"/>
    </row>
    <row r="335" spans="1:11" s="194" customFormat="1" ht="15" x14ac:dyDescent="0.2">
      <c r="A335" s="195">
        <v>33418</v>
      </c>
      <c r="B335" s="223" t="s">
        <v>3954</v>
      </c>
      <c r="C335" s="200" t="s">
        <v>3955</v>
      </c>
      <c r="D335" s="148" t="s">
        <v>2630</v>
      </c>
      <c r="E335" s="200" t="s">
        <v>862</v>
      </c>
      <c r="F335" s="199" t="s">
        <v>829</v>
      </c>
      <c r="G335" s="201">
        <v>43391</v>
      </c>
      <c r="H335" s="190">
        <v>10</v>
      </c>
      <c r="I335" s="191"/>
    </row>
    <row r="336" spans="1:11" s="194" customFormat="1" ht="15" x14ac:dyDescent="0.2">
      <c r="A336" s="195">
        <v>33518</v>
      </c>
      <c r="B336" s="223" t="s">
        <v>3956</v>
      </c>
      <c r="C336" s="200" t="s">
        <v>3957</v>
      </c>
      <c r="D336" s="199" t="s">
        <v>1138</v>
      </c>
      <c r="E336" s="200" t="s">
        <v>862</v>
      </c>
      <c r="F336" s="199" t="s">
        <v>2034</v>
      </c>
      <c r="G336" s="201">
        <v>43391</v>
      </c>
      <c r="H336" s="190">
        <v>10</v>
      </c>
      <c r="I336" s="191"/>
      <c r="J336" s="191"/>
      <c r="K336" s="191"/>
    </row>
    <row r="337" spans="1:8" s="191" customFormat="1" ht="15" x14ac:dyDescent="0.2">
      <c r="A337" s="195">
        <v>33618</v>
      </c>
      <c r="B337" s="223" t="s">
        <v>3958</v>
      </c>
      <c r="C337" s="200" t="s">
        <v>3959</v>
      </c>
      <c r="D337" s="199" t="s">
        <v>198</v>
      </c>
      <c r="E337" s="200" t="s">
        <v>1198</v>
      </c>
      <c r="F337" s="199" t="s">
        <v>816</v>
      </c>
      <c r="G337" s="201">
        <v>43391</v>
      </c>
      <c r="H337" s="190">
        <v>10</v>
      </c>
    </row>
    <row r="338" spans="1:8" s="191" customFormat="1" ht="15" x14ac:dyDescent="0.2">
      <c r="A338" s="185">
        <v>33718</v>
      </c>
      <c r="B338" s="223" t="s">
        <v>3960</v>
      </c>
      <c r="C338" s="200" t="s">
        <v>3961</v>
      </c>
      <c r="D338" s="199" t="s">
        <v>1138</v>
      </c>
      <c r="E338" s="200" t="s">
        <v>1198</v>
      </c>
      <c r="F338" s="199" t="s">
        <v>4169</v>
      </c>
      <c r="G338" s="201">
        <v>43391</v>
      </c>
      <c r="H338" s="190">
        <v>10</v>
      </c>
    </row>
    <row r="339" spans="1:8" s="191" customFormat="1" ht="15" x14ac:dyDescent="0.2">
      <c r="A339" s="195">
        <v>33818</v>
      </c>
      <c r="B339" s="223" t="s">
        <v>3962</v>
      </c>
      <c r="C339" s="200" t="s">
        <v>3963</v>
      </c>
      <c r="D339" s="199" t="s">
        <v>3964</v>
      </c>
      <c r="E339" s="200" t="s">
        <v>3162</v>
      </c>
      <c r="F339" s="199" t="s">
        <v>3333</v>
      </c>
      <c r="G339" s="201">
        <v>43391</v>
      </c>
      <c r="H339" s="190">
        <v>10</v>
      </c>
    </row>
    <row r="340" spans="1:8" s="191" customFormat="1" ht="15" x14ac:dyDescent="0.2">
      <c r="A340" s="195">
        <v>33918</v>
      </c>
      <c r="B340" s="223" t="s">
        <v>3965</v>
      </c>
      <c r="C340" s="200" t="s">
        <v>3966</v>
      </c>
      <c r="D340" s="216" t="s">
        <v>3987</v>
      </c>
      <c r="E340" s="200" t="s">
        <v>3162</v>
      </c>
      <c r="F340" s="199" t="s">
        <v>2841</v>
      </c>
      <c r="G340" s="201">
        <v>43395</v>
      </c>
      <c r="H340" s="190">
        <v>10</v>
      </c>
    </row>
    <row r="341" spans="1:8" s="191" customFormat="1" ht="15" x14ac:dyDescent="0.2">
      <c r="A341" s="195">
        <v>34018</v>
      </c>
      <c r="B341" s="223" t="s">
        <v>3967</v>
      </c>
      <c r="C341" s="200" t="s">
        <v>3968</v>
      </c>
      <c r="D341" s="216" t="s">
        <v>648</v>
      </c>
      <c r="E341" s="200" t="s">
        <v>3162</v>
      </c>
      <c r="F341" s="199" t="s">
        <v>2655</v>
      </c>
      <c r="G341" s="201">
        <v>43396</v>
      </c>
      <c r="H341" s="190">
        <v>10</v>
      </c>
    </row>
    <row r="342" spans="1:8" s="191" customFormat="1" ht="15" x14ac:dyDescent="0.2">
      <c r="A342" s="185">
        <v>34118</v>
      </c>
      <c r="B342" s="223" t="s">
        <v>3969</v>
      </c>
      <c r="C342" s="200" t="s">
        <v>3970</v>
      </c>
      <c r="D342" s="199" t="s">
        <v>1138</v>
      </c>
      <c r="E342" s="200" t="s">
        <v>1198</v>
      </c>
      <c r="F342" s="199" t="s">
        <v>808</v>
      </c>
      <c r="G342" s="201">
        <v>43396</v>
      </c>
      <c r="H342" s="190">
        <v>10</v>
      </c>
    </row>
    <row r="343" spans="1:8" s="191" customFormat="1" ht="15" x14ac:dyDescent="0.2">
      <c r="A343" s="195">
        <v>34218</v>
      </c>
      <c r="B343" s="223" t="s">
        <v>3971</v>
      </c>
      <c r="C343" s="200" t="s">
        <v>3972</v>
      </c>
      <c r="D343" s="199" t="s">
        <v>3973</v>
      </c>
      <c r="E343" s="200" t="s">
        <v>1198</v>
      </c>
      <c r="F343" s="199" t="s">
        <v>2430</v>
      </c>
      <c r="G343" s="201">
        <v>43398</v>
      </c>
      <c r="H343" s="190">
        <v>10</v>
      </c>
    </row>
    <row r="344" spans="1:8" s="191" customFormat="1" ht="15" x14ac:dyDescent="0.2">
      <c r="A344" s="195">
        <v>34318</v>
      </c>
      <c r="B344" s="217" t="s">
        <v>3974</v>
      </c>
      <c r="C344" s="200" t="s">
        <v>3975</v>
      </c>
      <c r="D344" s="199" t="s">
        <v>854</v>
      </c>
      <c r="E344" s="200" t="s">
        <v>1198</v>
      </c>
      <c r="F344" s="199" t="s">
        <v>3874</v>
      </c>
      <c r="G344" s="201">
        <v>43398</v>
      </c>
      <c r="H344" s="190">
        <v>10</v>
      </c>
    </row>
    <row r="345" spans="1:8" s="191" customFormat="1" ht="15" x14ac:dyDescent="0.2">
      <c r="A345" s="195">
        <v>34418</v>
      </c>
      <c r="B345" s="223" t="s">
        <v>3976</v>
      </c>
      <c r="C345" s="200" t="s">
        <v>3977</v>
      </c>
      <c r="D345" s="216" t="s">
        <v>200</v>
      </c>
      <c r="E345" s="200" t="s">
        <v>3163</v>
      </c>
      <c r="F345" s="199" t="s">
        <v>3871</v>
      </c>
      <c r="G345" s="201">
        <v>43403</v>
      </c>
      <c r="H345" s="190">
        <v>10</v>
      </c>
    </row>
    <row r="346" spans="1:8" s="191" customFormat="1" ht="15" x14ac:dyDescent="0.2">
      <c r="A346" s="185">
        <v>34518</v>
      </c>
      <c r="B346" s="217" t="s">
        <v>3990</v>
      </c>
      <c r="C346" s="200" t="s">
        <v>3989</v>
      </c>
      <c r="D346" s="199" t="s">
        <v>2646</v>
      </c>
      <c r="E346" s="200" t="s">
        <v>3162</v>
      </c>
      <c r="F346" s="199" t="s">
        <v>2655</v>
      </c>
      <c r="G346" s="201">
        <v>43405</v>
      </c>
      <c r="H346" s="190">
        <v>11</v>
      </c>
    </row>
    <row r="347" spans="1:8" s="191" customFormat="1" ht="15" x14ac:dyDescent="0.2">
      <c r="A347" s="195">
        <v>34618</v>
      </c>
      <c r="B347" s="217" t="s">
        <v>3991</v>
      </c>
      <c r="C347" s="200" t="s">
        <v>3992</v>
      </c>
      <c r="D347" s="199" t="s">
        <v>4162</v>
      </c>
      <c r="E347" s="200" t="s">
        <v>863</v>
      </c>
      <c r="F347" s="199" t="s">
        <v>1722</v>
      </c>
      <c r="G347" s="201">
        <v>43412</v>
      </c>
      <c r="H347" s="190">
        <v>11</v>
      </c>
    </row>
    <row r="348" spans="1:8" s="191" customFormat="1" ht="15" x14ac:dyDescent="0.2">
      <c r="A348" s="195">
        <v>34718</v>
      </c>
      <c r="B348" s="217" t="s">
        <v>3997</v>
      </c>
      <c r="C348" s="200" t="s">
        <v>3993</v>
      </c>
      <c r="D348" s="199" t="s">
        <v>4162</v>
      </c>
      <c r="E348" s="200" t="s">
        <v>863</v>
      </c>
      <c r="F348" s="199" t="s">
        <v>1722</v>
      </c>
      <c r="G348" s="201">
        <v>43412</v>
      </c>
      <c r="H348" s="190">
        <v>11</v>
      </c>
    </row>
    <row r="349" spans="1:8" s="191" customFormat="1" ht="15" x14ac:dyDescent="0.2">
      <c r="A349" s="195">
        <v>34818</v>
      </c>
      <c r="B349" s="217" t="s">
        <v>3994</v>
      </c>
      <c r="C349" s="200" t="s">
        <v>3995</v>
      </c>
      <c r="D349" s="199" t="s">
        <v>3986</v>
      </c>
      <c r="E349" s="200" t="s">
        <v>1198</v>
      </c>
      <c r="F349" s="199" t="s">
        <v>2430</v>
      </c>
      <c r="G349" s="201">
        <v>43413</v>
      </c>
      <c r="H349" s="190">
        <v>11</v>
      </c>
    </row>
    <row r="350" spans="1:8" s="191" customFormat="1" ht="15" x14ac:dyDescent="0.2">
      <c r="A350" s="185">
        <v>34918</v>
      </c>
      <c r="B350" s="217" t="s">
        <v>3996</v>
      </c>
      <c r="C350" s="200" t="s">
        <v>3998</v>
      </c>
      <c r="D350" s="199" t="s">
        <v>4161</v>
      </c>
      <c r="E350" s="200" t="s">
        <v>1198</v>
      </c>
      <c r="F350" s="199" t="s">
        <v>1189</v>
      </c>
      <c r="G350" s="201">
        <v>43413</v>
      </c>
      <c r="H350" s="190">
        <v>11</v>
      </c>
    </row>
    <row r="351" spans="1:8" s="191" customFormat="1" ht="15" x14ac:dyDescent="0.2">
      <c r="A351" s="195">
        <v>35018</v>
      </c>
      <c r="B351" s="223" t="s">
        <v>3999</v>
      </c>
      <c r="C351" s="200" t="s">
        <v>4000</v>
      </c>
      <c r="D351" s="199" t="s">
        <v>1179</v>
      </c>
      <c r="E351" s="200" t="s">
        <v>1198</v>
      </c>
      <c r="F351" s="199" t="s">
        <v>1189</v>
      </c>
      <c r="G351" s="201">
        <v>43413</v>
      </c>
      <c r="H351" s="190">
        <v>11</v>
      </c>
    </row>
    <row r="352" spans="1:8" s="191" customFormat="1" ht="15" x14ac:dyDescent="0.2">
      <c r="A352" s="195">
        <v>35118</v>
      </c>
      <c r="B352" s="217" t="s">
        <v>4116</v>
      </c>
      <c r="C352" s="200" t="s">
        <v>4002</v>
      </c>
      <c r="D352" s="199" t="s">
        <v>4160</v>
      </c>
      <c r="E352" s="200" t="s">
        <v>1198</v>
      </c>
      <c r="F352" s="199" t="s">
        <v>4168</v>
      </c>
      <c r="G352" s="201">
        <v>43414</v>
      </c>
      <c r="H352" s="190" t="s">
        <v>4001</v>
      </c>
    </row>
    <row r="353" spans="1:8" s="191" customFormat="1" ht="15" x14ac:dyDescent="0.2">
      <c r="A353" s="195">
        <v>35218</v>
      </c>
      <c r="B353" s="217" t="s">
        <v>4003</v>
      </c>
      <c r="C353" s="219" t="s">
        <v>4117</v>
      </c>
      <c r="D353" s="199" t="s">
        <v>1447</v>
      </c>
      <c r="E353" s="200" t="s">
        <v>862</v>
      </c>
      <c r="F353" s="199" t="s">
        <v>1182</v>
      </c>
      <c r="G353" s="201">
        <v>43418</v>
      </c>
      <c r="H353" s="190" t="s">
        <v>4001</v>
      </c>
    </row>
    <row r="354" spans="1:8" s="191" customFormat="1" ht="15" x14ac:dyDescent="0.2">
      <c r="A354" s="195">
        <v>35318</v>
      </c>
      <c r="B354" s="217" t="s">
        <v>4004</v>
      </c>
      <c r="C354" s="219" t="s">
        <v>4118</v>
      </c>
      <c r="D354" s="199" t="s">
        <v>1666</v>
      </c>
      <c r="E354" s="200" t="s">
        <v>862</v>
      </c>
      <c r="F354" s="148" t="s">
        <v>4216</v>
      </c>
      <c r="G354" s="201">
        <v>43418</v>
      </c>
      <c r="H354" s="190" t="s">
        <v>4001</v>
      </c>
    </row>
    <row r="355" spans="1:8" s="191" customFormat="1" ht="15" x14ac:dyDescent="0.2">
      <c r="A355" s="195">
        <v>35418</v>
      </c>
      <c r="B355" s="217" t="s">
        <v>4005</v>
      </c>
      <c r="C355" s="219" t="s">
        <v>4119</v>
      </c>
      <c r="D355" s="148" t="s">
        <v>2630</v>
      </c>
      <c r="E355" s="200" t="s">
        <v>862</v>
      </c>
      <c r="F355" s="199" t="s">
        <v>3874</v>
      </c>
      <c r="G355" s="201">
        <v>43418</v>
      </c>
      <c r="H355" s="190" t="s">
        <v>4001</v>
      </c>
    </row>
    <row r="356" spans="1:8" s="191" customFormat="1" ht="15" x14ac:dyDescent="0.2">
      <c r="A356" s="195">
        <v>35518</v>
      </c>
      <c r="B356" s="217" t="s">
        <v>4006</v>
      </c>
      <c r="C356" s="219" t="s">
        <v>4120</v>
      </c>
      <c r="D356" s="199" t="s">
        <v>731</v>
      </c>
      <c r="E356" s="200" t="s">
        <v>862</v>
      </c>
      <c r="F356" s="199" t="s">
        <v>1183</v>
      </c>
      <c r="G356" s="201">
        <v>43418</v>
      </c>
      <c r="H356" s="190" t="s">
        <v>4001</v>
      </c>
    </row>
    <row r="357" spans="1:8" s="191" customFormat="1" ht="15" x14ac:dyDescent="0.2">
      <c r="A357" s="195">
        <v>35618</v>
      </c>
      <c r="B357" s="217" t="s">
        <v>4007</v>
      </c>
      <c r="C357" s="219" t="s">
        <v>4121</v>
      </c>
      <c r="D357" s="199" t="s">
        <v>1179</v>
      </c>
      <c r="E357" s="200" t="s">
        <v>862</v>
      </c>
      <c r="F357" s="199" t="s">
        <v>1183</v>
      </c>
      <c r="G357" s="201">
        <v>43418</v>
      </c>
      <c r="H357" s="190" t="s">
        <v>4001</v>
      </c>
    </row>
    <row r="358" spans="1:8" s="191" customFormat="1" ht="15" x14ac:dyDescent="0.2">
      <c r="A358" s="195">
        <v>35718</v>
      </c>
      <c r="B358" s="217" t="s">
        <v>4008</v>
      </c>
      <c r="C358" s="219" t="s">
        <v>4122</v>
      </c>
      <c r="D358" s="199" t="s">
        <v>3464</v>
      </c>
      <c r="E358" s="200" t="s">
        <v>862</v>
      </c>
      <c r="F358" s="199" t="s">
        <v>4165</v>
      </c>
      <c r="G358" s="201">
        <v>43418</v>
      </c>
      <c r="H358" s="190" t="s">
        <v>4001</v>
      </c>
    </row>
    <row r="359" spans="1:8" s="191" customFormat="1" ht="15" x14ac:dyDescent="0.2">
      <c r="A359" s="195">
        <v>35818</v>
      </c>
      <c r="B359" s="217" t="s">
        <v>4009</v>
      </c>
      <c r="C359" s="219" t="s">
        <v>4123</v>
      </c>
      <c r="D359" s="199" t="s">
        <v>857</v>
      </c>
      <c r="E359" s="200" t="s">
        <v>862</v>
      </c>
      <c r="F359" s="199" t="s">
        <v>2683</v>
      </c>
      <c r="G359" s="201">
        <v>43418</v>
      </c>
      <c r="H359" s="190" t="s">
        <v>4001</v>
      </c>
    </row>
    <row r="360" spans="1:8" s="191" customFormat="1" ht="15" x14ac:dyDescent="0.2">
      <c r="A360" s="195">
        <v>35918</v>
      </c>
      <c r="B360" s="217" t="s">
        <v>4010</v>
      </c>
      <c r="C360" s="219" t="s">
        <v>4124</v>
      </c>
      <c r="D360" s="199" t="s">
        <v>3359</v>
      </c>
      <c r="E360" s="200" t="s">
        <v>862</v>
      </c>
      <c r="F360" s="199" t="s">
        <v>3874</v>
      </c>
      <c r="G360" s="201">
        <v>43418</v>
      </c>
      <c r="H360" s="190" t="s">
        <v>4001</v>
      </c>
    </row>
    <row r="361" spans="1:8" s="191" customFormat="1" ht="15" x14ac:dyDescent="0.2">
      <c r="A361" s="195">
        <v>36018</v>
      </c>
      <c r="B361" s="217" t="s">
        <v>4011</v>
      </c>
      <c r="C361" s="219" t="s">
        <v>4012</v>
      </c>
      <c r="D361" s="199" t="s">
        <v>3181</v>
      </c>
      <c r="E361" s="200" t="s">
        <v>1198</v>
      </c>
      <c r="F361" s="199" t="s">
        <v>3524</v>
      </c>
      <c r="G361" s="201">
        <v>43423</v>
      </c>
      <c r="H361" s="190" t="s">
        <v>4001</v>
      </c>
    </row>
    <row r="362" spans="1:8" s="191" customFormat="1" ht="15" x14ac:dyDescent="0.2">
      <c r="A362" s="185">
        <v>36118</v>
      </c>
      <c r="B362" s="217" t="s">
        <v>4013</v>
      </c>
      <c r="C362" s="219" t="s">
        <v>4014</v>
      </c>
      <c r="D362" s="148" t="s">
        <v>2692</v>
      </c>
      <c r="E362" s="200" t="s">
        <v>3162</v>
      </c>
      <c r="F362" s="199" t="s">
        <v>2655</v>
      </c>
      <c r="G362" s="201">
        <v>43424</v>
      </c>
      <c r="H362" s="190" t="s">
        <v>4001</v>
      </c>
    </row>
    <row r="363" spans="1:8" s="191" customFormat="1" ht="15" x14ac:dyDescent="0.2">
      <c r="A363" s="195">
        <v>36218</v>
      </c>
      <c r="B363" s="217" t="s">
        <v>4015</v>
      </c>
      <c r="C363" s="219" t="s">
        <v>4125</v>
      </c>
      <c r="D363" s="199" t="s">
        <v>1671</v>
      </c>
      <c r="E363" s="200" t="s">
        <v>1198</v>
      </c>
      <c r="F363" s="199" t="s">
        <v>2641</v>
      </c>
      <c r="G363" s="201">
        <v>43425</v>
      </c>
      <c r="H363" s="190" t="s">
        <v>4001</v>
      </c>
    </row>
    <row r="364" spans="1:8" s="191" customFormat="1" ht="15" x14ac:dyDescent="0.2">
      <c r="A364" s="195">
        <v>36318</v>
      </c>
      <c r="B364" s="217" t="s">
        <v>4016</v>
      </c>
      <c r="C364" s="219" t="s">
        <v>4017</v>
      </c>
      <c r="D364" s="199" t="s">
        <v>847</v>
      </c>
      <c r="E364" s="200" t="s">
        <v>1198</v>
      </c>
      <c r="F364" s="199" t="s">
        <v>3457</v>
      </c>
      <c r="G364" s="201">
        <v>43427</v>
      </c>
      <c r="H364" s="190" t="s">
        <v>4001</v>
      </c>
    </row>
    <row r="365" spans="1:8" s="191" customFormat="1" ht="15" x14ac:dyDescent="0.2">
      <c r="A365" s="195">
        <v>36418</v>
      </c>
      <c r="B365" s="217" t="s">
        <v>4018</v>
      </c>
      <c r="C365" s="219" t="s">
        <v>4019</v>
      </c>
      <c r="D365" s="199" t="s">
        <v>1138</v>
      </c>
      <c r="E365" s="200" t="s">
        <v>1198</v>
      </c>
      <c r="F365" s="199" t="s">
        <v>808</v>
      </c>
      <c r="G365" s="201">
        <v>43427</v>
      </c>
      <c r="H365" s="190" t="s">
        <v>4001</v>
      </c>
    </row>
    <row r="366" spans="1:8" s="191" customFormat="1" ht="15" x14ac:dyDescent="0.2">
      <c r="A366" s="185">
        <v>36518</v>
      </c>
      <c r="B366" s="217" t="s">
        <v>4020</v>
      </c>
      <c r="C366" s="219" t="s">
        <v>4021</v>
      </c>
      <c r="D366" s="199" t="s">
        <v>1138</v>
      </c>
      <c r="E366" s="200" t="s">
        <v>1198</v>
      </c>
      <c r="F366" s="199" t="s">
        <v>4165</v>
      </c>
      <c r="G366" s="201">
        <v>43427</v>
      </c>
      <c r="H366" s="190" t="s">
        <v>4001</v>
      </c>
    </row>
    <row r="367" spans="1:8" s="191" customFormat="1" ht="15" x14ac:dyDescent="0.2">
      <c r="A367" s="195">
        <v>36618</v>
      </c>
      <c r="B367" s="217" t="s">
        <v>4022</v>
      </c>
      <c r="C367" s="219" t="s">
        <v>4023</v>
      </c>
      <c r="D367" s="199" t="s">
        <v>1138</v>
      </c>
      <c r="E367" s="200" t="s">
        <v>1198</v>
      </c>
      <c r="F367" s="199" t="s">
        <v>3457</v>
      </c>
      <c r="G367" s="201">
        <v>43427</v>
      </c>
      <c r="H367" s="190" t="s">
        <v>4001</v>
      </c>
    </row>
    <row r="368" spans="1:8" s="191" customFormat="1" ht="15" x14ac:dyDescent="0.2">
      <c r="A368" s="195">
        <v>36718</v>
      </c>
      <c r="B368" s="217" t="s">
        <v>4024</v>
      </c>
      <c r="C368" s="226" t="s">
        <v>4126</v>
      </c>
      <c r="D368" s="199" t="s">
        <v>773</v>
      </c>
      <c r="E368" s="200" t="s">
        <v>862</v>
      </c>
      <c r="F368" s="199" t="s">
        <v>3849</v>
      </c>
      <c r="G368" s="201">
        <v>43430</v>
      </c>
      <c r="H368" s="190" t="s">
        <v>4001</v>
      </c>
    </row>
    <row r="369" spans="1:8" s="191" customFormat="1" ht="15" x14ac:dyDescent="0.2">
      <c r="A369" s="195">
        <v>36818</v>
      </c>
      <c r="B369" s="217" t="s">
        <v>4025</v>
      </c>
      <c r="C369" s="219" t="s">
        <v>4127</v>
      </c>
      <c r="D369" s="199" t="s">
        <v>1138</v>
      </c>
      <c r="E369" s="200" t="s">
        <v>862</v>
      </c>
      <c r="F369" s="199" t="s">
        <v>4026</v>
      </c>
      <c r="G369" s="201">
        <v>43430</v>
      </c>
      <c r="H369" s="190" t="s">
        <v>4001</v>
      </c>
    </row>
    <row r="370" spans="1:8" s="191" customFormat="1" ht="15" x14ac:dyDescent="0.2">
      <c r="A370" s="185">
        <v>36918</v>
      </c>
      <c r="B370" s="217" t="s">
        <v>4027</v>
      </c>
      <c r="C370" s="200" t="s">
        <v>4128</v>
      </c>
      <c r="D370" s="199" t="s">
        <v>1138</v>
      </c>
      <c r="E370" s="200" t="s">
        <v>862</v>
      </c>
      <c r="F370" s="199" t="s">
        <v>4167</v>
      </c>
      <c r="G370" s="201">
        <v>43430</v>
      </c>
      <c r="H370" s="190" t="s">
        <v>4001</v>
      </c>
    </row>
    <row r="371" spans="1:8" s="191" customFormat="1" ht="15" x14ac:dyDescent="0.2">
      <c r="A371" s="195">
        <v>37018</v>
      </c>
      <c r="B371" s="217" t="s">
        <v>4028</v>
      </c>
      <c r="C371" s="219" t="s">
        <v>4129</v>
      </c>
      <c r="D371" s="199" t="s">
        <v>1138</v>
      </c>
      <c r="E371" s="200" t="s">
        <v>862</v>
      </c>
      <c r="F371" s="199" t="s">
        <v>816</v>
      </c>
      <c r="G371" s="201">
        <v>43430</v>
      </c>
      <c r="H371" s="190" t="s">
        <v>4001</v>
      </c>
    </row>
    <row r="372" spans="1:8" s="191" customFormat="1" ht="15" x14ac:dyDescent="0.2">
      <c r="A372" s="195">
        <v>37118</v>
      </c>
      <c r="B372" s="217" t="s">
        <v>4029</v>
      </c>
      <c r="C372" s="219" t="s">
        <v>4130</v>
      </c>
      <c r="D372" s="199" t="s">
        <v>1682</v>
      </c>
      <c r="E372" s="200" t="s">
        <v>862</v>
      </c>
      <c r="F372" s="199" t="s">
        <v>2683</v>
      </c>
      <c r="G372" s="201">
        <v>43430</v>
      </c>
      <c r="H372" s="190" t="s">
        <v>4001</v>
      </c>
    </row>
    <row r="373" spans="1:8" s="191" customFormat="1" ht="15" x14ac:dyDescent="0.2">
      <c r="A373" s="195">
        <v>37218</v>
      </c>
      <c r="B373" s="217" t="s">
        <v>4030</v>
      </c>
      <c r="C373" s="219" t="s">
        <v>4131</v>
      </c>
      <c r="D373" s="199" t="s">
        <v>1171</v>
      </c>
      <c r="E373" s="200" t="s">
        <v>862</v>
      </c>
      <c r="F373" s="148" t="s">
        <v>808</v>
      </c>
      <c r="G373" s="201">
        <v>43430</v>
      </c>
      <c r="H373" s="190" t="s">
        <v>4001</v>
      </c>
    </row>
    <row r="374" spans="1:8" s="191" customFormat="1" ht="15" x14ac:dyDescent="0.2">
      <c r="A374" s="185">
        <v>37318</v>
      </c>
      <c r="B374" s="217" t="s">
        <v>4031</v>
      </c>
      <c r="C374" s="219" t="s">
        <v>4132</v>
      </c>
      <c r="D374" s="199" t="s">
        <v>1669</v>
      </c>
      <c r="E374" s="200" t="s">
        <v>862</v>
      </c>
      <c r="F374" s="199" t="s">
        <v>3874</v>
      </c>
      <c r="G374" s="201">
        <v>43430</v>
      </c>
      <c r="H374" s="190" t="s">
        <v>4001</v>
      </c>
    </row>
    <row r="375" spans="1:8" s="191" customFormat="1" ht="15" x14ac:dyDescent="0.2">
      <c r="A375" s="195">
        <v>37418</v>
      </c>
      <c r="B375" s="217" t="s">
        <v>4032</v>
      </c>
      <c r="C375" s="219" t="s">
        <v>4133</v>
      </c>
      <c r="D375" s="199" t="s">
        <v>1671</v>
      </c>
      <c r="E375" s="200" t="s">
        <v>862</v>
      </c>
      <c r="F375" s="199" t="s">
        <v>814</v>
      </c>
      <c r="G375" s="201">
        <v>43430</v>
      </c>
      <c r="H375" s="190" t="s">
        <v>4001</v>
      </c>
    </row>
    <row r="376" spans="1:8" s="191" customFormat="1" ht="15" x14ac:dyDescent="0.2">
      <c r="A376" s="195">
        <v>37518</v>
      </c>
      <c r="B376" s="217" t="s">
        <v>4033</v>
      </c>
      <c r="C376" s="219" t="s">
        <v>4134</v>
      </c>
      <c r="D376" s="199" t="s">
        <v>516</v>
      </c>
      <c r="E376" s="200" t="s">
        <v>862</v>
      </c>
      <c r="F376" s="199" t="s">
        <v>1183</v>
      </c>
      <c r="G376" s="201">
        <v>43430</v>
      </c>
      <c r="H376" s="190" t="s">
        <v>4001</v>
      </c>
    </row>
    <row r="377" spans="1:8" s="191" customFormat="1" ht="15" x14ac:dyDescent="0.2">
      <c r="A377" s="195">
        <v>37618</v>
      </c>
      <c r="B377" s="223" t="s">
        <v>4034</v>
      </c>
      <c r="C377" s="219" t="s">
        <v>4135</v>
      </c>
      <c r="D377" s="199" t="s">
        <v>4035</v>
      </c>
      <c r="E377" s="200" t="s">
        <v>862</v>
      </c>
      <c r="F377" s="199" t="s">
        <v>3874</v>
      </c>
      <c r="G377" s="201">
        <v>43433</v>
      </c>
      <c r="H377" s="190" t="s">
        <v>4001</v>
      </c>
    </row>
    <row r="378" spans="1:8" s="191" customFormat="1" ht="15" x14ac:dyDescent="0.2">
      <c r="A378" s="185">
        <v>37718</v>
      </c>
      <c r="B378" s="223" t="s">
        <v>4036</v>
      </c>
      <c r="C378" s="219" t="s">
        <v>4136</v>
      </c>
      <c r="D378" s="199" t="s">
        <v>4038</v>
      </c>
      <c r="E378" s="200" t="s">
        <v>862</v>
      </c>
      <c r="F378" s="199" t="s">
        <v>4037</v>
      </c>
      <c r="G378" s="201">
        <v>43433</v>
      </c>
      <c r="H378" s="190" t="s">
        <v>4001</v>
      </c>
    </row>
    <row r="379" spans="1:8" s="191" customFormat="1" ht="15" x14ac:dyDescent="0.2">
      <c r="A379" s="195">
        <v>37818</v>
      </c>
      <c r="B379" s="223" t="s">
        <v>4039</v>
      </c>
      <c r="C379" s="219" t="s">
        <v>4137</v>
      </c>
      <c r="D379" s="199" t="s">
        <v>1171</v>
      </c>
      <c r="E379" s="200" t="s">
        <v>862</v>
      </c>
      <c r="F379" s="199" t="s">
        <v>2683</v>
      </c>
      <c r="G379" s="201">
        <v>43433</v>
      </c>
      <c r="H379" s="190" t="s">
        <v>4001</v>
      </c>
    </row>
    <row r="380" spans="1:8" s="191" customFormat="1" ht="15" x14ac:dyDescent="0.2">
      <c r="A380" s="195">
        <v>37918</v>
      </c>
      <c r="B380" s="223" t="s">
        <v>4040</v>
      </c>
      <c r="C380" s="219" t="s">
        <v>4138</v>
      </c>
      <c r="D380" s="199" t="s">
        <v>4041</v>
      </c>
      <c r="E380" s="200" t="s">
        <v>862</v>
      </c>
      <c r="F380" s="199" t="s">
        <v>557</v>
      </c>
      <c r="G380" s="201">
        <v>43433</v>
      </c>
      <c r="H380" s="190" t="s">
        <v>4001</v>
      </c>
    </row>
    <row r="381" spans="1:8" s="191" customFormat="1" ht="15" x14ac:dyDescent="0.2">
      <c r="A381" s="195">
        <v>38018</v>
      </c>
      <c r="B381" s="217" t="s">
        <v>4042</v>
      </c>
      <c r="C381" s="219" t="s">
        <v>4139</v>
      </c>
      <c r="D381" s="199" t="s">
        <v>3482</v>
      </c>
      <c r="E381" s="200" t="s">
        <v>862</v>
      </c>
      <c r="F381" s="199" t="s">
        <v>3874</v>
      </c>
      <c r="G381" s="201">
        <v>43433</v>
      </c>
      <c r="H381" s="190" t="s">
        <v>4001</v>
      </c>
    </row>
    <row r="382" spans="1:8" s="191" customFormat="1" ht="15" x14ac:dyDescent="0.2">
      <c r="A382" s="185">
        <v>38118</v>
      </c>
      <c r="B382" s="217" t="s">
        <v>4043</v>
      </c>
      <c r="C382" s="219" t="s">
        <v>4044</v>
      </c>
      <c r="D382" s="199" t="s">
        <v>731</v>
      </c>
      <c r="E382" s="200" t="s">
        <v>1198</v>
      </c>
      <c r="F382" s="199" t="s">
        <v>1189</v>
      </c>
      <c r="G382" s="201">
        <v>43433</v>
      </c>
      <c r="H382" s="190" t="s">
        <v>4001</v>
      </c>
    </row>
    <row r="383" spans="1:8" s="191" customFormat="1" ht="15" x14ac:dyDescent="0.2">
      <c r="A383" s="195">
        <v>38218</v>
      </c>
      <c r="B383" s="217" t="s">
        <v>4045</v>
      </c>
      <c r="C383" s="219" t="s">
        <v>4046</v>
      </c>
      <c r="D383" s="148" t="s">
        <v>4159</v>
      </c>
      <c r="E383" s="142" t="s">
        <v>863</v>
      </c>
      <c r="F383" s="199" t="s">
        <v>3929</v>
      </c>
      <c r="G383" s="201">
        <v>43433</v>
      </c>
      <c r="H383" s="190" t="s">
        <v>4001</v>
      </c>
    </row>
    <row r="384" spans="1:8" s="191" customFormat="1" ht="15" x14ac:dyDescent="0.2">
      <c r="A384" s="195">
        <v>38318</v>
      </c>
      <c r="B384" s="217" t="s">
        <v>4047</v>
      </c>
      <c r="C384" s="219" t="s">
        <v>4048</v>
      </c>
      <c r="D384" s="199" t="s">
        <v>1139</v>
      </c>
      <c r="E384" s="200" t="s">
        <v>1198</v>
      </c>
      <c r="F384" s="199" t="s">
        <v>3929</v>
      </c>
      <c r="G384" s="201">
        <v>43433</v>
      </c>
      <c r="H384" s="190" t="s">
        <v>4001</v>
      </c>
    </row>
    <row r="385" spans="1:8" s="191" customFormat="1" ht="15" x14ac:dyDescent="0.2">
      <c r="A385" s="195">
        <v>38418</v>
      </c>
      <c r="B385" s="231" t="s">
        <v>4217</v>
      </c>
      <c r="C385" s="219" t="s">
        <v>4049</v>
      </c>
      <c r="D385" s="199" t="s">
        <v>3864</v>
      </c>
      <c r="E385" s="142" t="s">
        <v>863</v>
      </c>
      <c r="F385" s="199" t="s">
        <v>4050</v>
      </c>
      <c r="G385" s="201">
        <v>43434</v>
      </c>
      <c r="H385" s="190" t="s">
        <v>4001</v>
      </c>
    </row>
    <row r="386" spans="1:8" s="191" customFormat="1" ht="15" x14ac:dyDescent="0.2">
      <c r="A386" s="185">
        <v>38518</v>
      </c>
      <c r="B386" s="217" t="s">
        <v>4052</v>
      </c>
      <c r="C386" s="219" t="s">
        <v>4051</v>
      </c>
      <c r="D386" s="199" t="s">
        <v>3864</v>
      </c>
      <c r="E386" s="142" t="s">
        <v>863</v>
      </c>
      <c r="F386" s="199" t="s">
        <v>4050</v>
      </c>
      <c r="G386" s="201">
        <v>43434</v>
      </c>
      <c r="H386" s="190" t="s">
        <v>4001</v>
      </c>
    </row>
    <row r="387" spans="1:8" s="191" customFormat="1" ht="15" x14ac:dyDescent="0.2">
      <c r="A387" s="195">
        <v>38618</v>
      </c>
      <c r="B387" s="217" t="s">
        <v>4053</v>
      </c>
      <c r="C387" s="219" t="s">
        <v>4054</v>
      </c>
      <c r="D387" s="199" t="s">
        <v>854</v>
      </c>
      <c r="E387" s="200" t="s">
        <v>1198</v>
      </c>
      <c r="F387" s="199" t="s">
        <v>814</v>
      </c>
      <c r="G387" s="201">
        <v>43437</v>
      </c>
      <c r="H387" s="190" t="s">
        <v>4001</v>
      </c>
    </row>
    <row r="388" spans="1:8" s="191" customFormat="1" ht="15" x14ac:dyDescent="0.2">
      <c r="A388" s="195">
        <v>38718</v>
      </c>
      <c r="B388" s="217" t="s">
        <v>4055</v>
      </c>
      <c r="C388" s="219" t="s">
        <v>4056</v>
      </c>
      <c r="D388" s="199" t="s">
        <v>4158</v>
      </c>
      <c r="E388" s="200" t="s">
        <v>863</v>
      </c>
      <c r="F388" s="199" t="s">
        <v>3819</v>
      </c>
      <c r="G388" s="201">
        <v>43437</v>
      </c>
      <c r="H388" s="190" t="s">
        <v>4001</v>
      </c>
    </row>
    <row r="389" spans="1:8" s="191" customFormat="1" ht="15" x14ac:dyDescent="0.2">
      <c r="A389" s="195">
        <v>38818</v>
      </c>
      <c r="B389" s="217" t="s">
        <v>4057</v>
      </c>
      <c r="C389" s="219" t="s">
        <v>4058</v>
      </c>
      <c r="D389" s="199" t="s">
        <v>2334</v>
      </c>
      <c r="E389" s="142" t="s">
        <v>863</v>
      </c>
      <c r="F389" s="199" t="s">
        <v>3929</v>
      </c>
      <c r="G389" s="201">
        <v>43437</v>
      </c>
      <c r="H389" s="190" t="s">
        <v>4001</v>
      </c>
    </row>
    <row r="390" spans="1:8" s="191" customFormat="1" ht="15" x14ac:dyDescent="0.2">
      <c r="A390" s="185">
        <v>38918</v>
      </c>
      <c r="B390" s="217" t="s">
        <v>4059</v>
      </c>
      <c r="C390" s="219" t="s">
        <v>4060</v>
      </c>
      <c r="D390" s="199" t="s">
        <v>2334</v>
      </c>
      <c r="E390" s="142" t="s">
        <v>863</v>
      </c>
      <c r="F390" s="199" t="s">
        <v>3929</v>
      </c>
      <c r="G390" s="201">
        <v>43437</v>
      </c>
      <c r="H390" s="190" t="s">
        <v>4001</v>
      </c>
    </row>
    <row r="391" spans="1:8" s="191" customFormat="1" ht="15" x14ac:dyDescent="0.2">
      <c r="A391" s="195">
        <v>39018</v>
      </c>
      <c r="B391" s="217" t="s">
        <v>4061</v>
      </c>
      <c r="C391" s="219" t="s">
        <v>4062</v>
      </c>
      <c r="D391" s="199" t="s">
        <v>4158</v>
      </c>
      <c r="E391" s="200" t="s">
        <v>863</v>
      </c>
      <c r="F391" s="199" t="s">
        <v>3819</v>
      </c>
      <c r="G391" s="201">
        <v>43437</v>
      </c>
      <c r="H391" s="190" t="s">
        <v>4001</v>
      </c>
    </row>
    <row r="392" spans="1:8" s="191" customFormat="1" ht="15" x14ac:dyDescent="0.2">
      <c r="A392" s="195">
        <v>39118</v>
      </c>
      <c r="B392" s="217" t="s">
        <v>4063</v>
      </c>
      <c r="C392" s="219" t="s">
        <v>4064</v>
      </c>
      <c r="D392" s="199" t="s">
        <v>3359</v>
      </c>
      <c r="E392" s="200" t="s">
        <v>862</v>
      </c>
      <c r="F392" s="199" t="s">
        <v>1960</v>
      </c>
      <c r="G392" s="201">
        <v>43438</v>
      </c>
      <c r="H392" s="190" t="s">
        <v>4001</v>
      </c>
    </row>
    <row r="393" spans="1:8" s="191" customFormat="1" ht="15" x14ac:dyDescent="0.2">
      <c r="A393" s="195">
        <v>39218</v>
      </c>
      <c r="B393" s="217" t="s">
        <v>4065</v>
      </c>
      <c r="C393" s="219" t="s">
        <v>4140</v>
      </c>
      <c r="D393" s="199" t="s">
        <v>115</v>
      </c>
      <c r="E393" s="200" t="s">
        <v>862</v>
      </c>
      <c r="F393" s="199" t="s">
        <v>740</v>
      </c>
      <c r="G393" s="201">
        <v>43438</v>
      </c>
      <c r="H393" s="190" t="s">
        <v>4001</v>
      </c>
    </row>
    <row r="394" spans="1:8" s="191" customFormat="1" ht="15" x14ac:dyDescent="0.2">
      <c r="A394" s="185">
        <v>39318</v>
      </c>
      <c r="B394" s="217" t="s">
        <v>4066</v>
      </c>
      <c r="C394" s="219" t="s">
        <v>4141</v>
      </c>
      <c r="D394" s="199" t="s">
        <v>115</v>
      </c>
      <c r="E394" s="200" t="s">
        <v>862</v>
      </c>
      <c r="F394" s="199" t="s">
        <v>557</v>
      </c>
      <c r="G394" s="201">
        <v>43438</v>
      </c>
      <c r="H394" s="190" t="s">
        <v>4001</v>
      </c>
    </row>
    <row r="395" spans="1:8" s="191" customFormat="1" ht="15" x14ac:dyDescent="0.2">
      <c r="A395" s="195">
        <v>39418</v>
      </c>
      <c r="B395" s="217" t="s">
        <v>4067</v>
      </c>
      <c r="C395" s="219" t="s">
        <v>4142</v>
      </c>
      <c r="D395" s="199" t="s">
        <v>115</v>
      </c>
      <c r="E395" s="200" t="s">
        <v>862</v>
      </c>
      <c r="F395" s="199" t="s">
        <v>4173</v>
      </c>
      <c r="G395" s="201">
        <v>43438</v>
      </c>
      <c r="H395" s="190" t="s">
        <v>4001</v>
      </c>
    </row>
    <row r="396" spans="1:8" s="191" customFormat="1" ht="15" x14ac:dyDescent="0.2">
      <c r="A396" s="195">
        <v>39518</v>
      </c>
      <c r="B396" s="217" t="s">
        <v>4068</v>
      </c>
      <c r="C396" s="219" t="s">
        <v>4143</v>
      </c>
      <c r="D396" s="199" t="s">
        <v>115</v>
      </c>
      <c r="E396" s="200" t="s">
        <v>862</v>
      </c>
      <c r="F396" s="199" t="s">
        <v>1183</v>
      </c>
      <c r="G396" s="201">
        <v>43438</v>
      </c>
      <c r="H396" s="190" t="s">
        <v>4001</v>
      </c>
    </row>
    <row r="397" spans="1:8" s="191" customFormat="1" ht="15" x14ac:dyDescent="0.2">
      <c r="A397" s="195">
        <v>39618</v>
      </c>
      <c r="B397" s="217" t="s">
        <v>4069</v>
      </c>
      <c r="C397" s="219" t="s">
        <v>4144</v>
      </c>
      <c r="D397" s="148" t="s">
        <v>115</v>
      </c>
      <c r="E397" s="200" t="s">
        <v>862</v>
      </c>
      <c r="F397" s="199" t="s">
        <v>816</v>
      </c>
      <c r="G397" s="201">
        <v>43438</v>
      </c>
      <c r="H397" s="190" t="s">
        <v>4001</v>
      </c>
    </row>
    <row r="398" spans="1:8" s="191" customFormat="1" ht="15" x14ac:dyDescent="0.2">
      <c r="A398" s="185">
        <v>39718</v>
      </c>
      <c r="B398" s="217" t="s">
        <v>4070</v>
      </c>
      <c r="C398" s="219" t="s">
        <v>4145</v>
      </c>
      <c r="D398" s="199" t="s">
        <v>1147</v>
      </c>
      <c r="E398" s="200" t="s">
        <v>862</v>
      </c>
      <c r="F398" s="199" t="s">
        <v>3874</v>
      </c>
      <c r="G398" s="201">
        <v>43438</v>
      </c>
      <c r="H398" s="190" t="s">
        <v>4001</v>
      </c>
    </row>
    <row r="399" spans="1:8" s="191" customFormat="1" ht="15" x14ac:dyDescent="0.2">
      <c r="A399" s="195">
        <v>39818</v>
      </c>
      <c r="B399" s="217" t="s">
        <v>4071</v>
      </c>
      <c r="C399" s="219" t="s">
        <v>4146</v>
      </c>
      <c r="D399" s="199" t="s">
        <v>1806</v>
      </c>
      <c r="E399" s="200" t="s">
        <v>862</v>
      </c>
      <c r="F399" s="199" t="s">
        <v>2683</v>
      </c>
      <c r="G399" s="201">
        <v>43438</v>
      </c>
      <c r="H399" s="190" t="s">
        <v>4001</v>
      </c>
    </row>
    <row r="400" spans="1:8" s="191" customFormat="1" ht="15" x14ac:dyDescent="0.2">
      <c r="A400" s="195">
        <v>39918</v>
      </c>
      <c r="B400" s="217" t="s">
        <v>4072</v>
      </c>
      <c r="C400" s="219" t="s">
        <v>4147</v>
      </c>
      <c r="D400" s="199" t="s">
        <v>1171</v>
      </c>
      <c r="E400" s="200" t="s">
        <v>862</v>
      </c>
      <c r="F400" s="199" t="s">
        <v>3874</v>
      </c>
      <c r="G400" s="201">
        <v>43438</v>
      </c>
      <c r="H400" s="190" t="s">
        <v>4001</v>
      </c>
    </row>
    <row r="401" spans="1:11" s="191" customFormat="1" ht="15" x14ac:dyDescent="0.2">
      <c r="A401" s="185">
        <v>40018</v>
      </c>
      <c r="B401" s="217" t="s">
        <v>4073</v>
      </c>
      <c r="C401" s="219" t="s">
        <v>4148</v>
      </c>
      <c r="D401" s="199" t="s">
        <v>1171</v>
      </c>
      <c r="E401" s="200" t="s">
        <v>862</v>
      </c>
      <c r="F401" s="199" t="s">
        <v>814</v>
      </c>
      <c r="G401" s="201">
        <v>43438</v>
      </c>
      <c r="H401" s="190" t="s">
        <v>4001</v>
      </c>
    </row>
    <row r="402" spans="1:11" s="191" customFormat="1" ht="15" x14ac:dyDescent="0.2">
      <c r="A402" s="195">
        <v>40118</v>
      </c>
      <c r="B402" s="217" t="s">
        <v>4074</v>
      </c>
      <c r="C402" s="219" t="s">
        <v>4149</v>
      </c>
      <c r="D402" s="199" t="s">
        <v>1171</v>
      </c>
      <c r="E402" s="200" t="s">
        <v>862</v>
      </c>
      <c r="F402" s="199" t="s">
        <v>1716</v>
      </c>
      <c r="G402" s="201">
        <v>43438</v>
      </c>
      <c r="H402" s="190" t="s">
        <v>4001</v>
      </c>
    </row>
    <row r="403" spans="1:11" s="191" customFormat="1" ht="15" x14ac:dyDescent="0.2">
      <c r="A403" s="195">
        <v>40218</v>
      </c>
      <c r="B403" s="217" t="s">
        <v>4075</v>
      </c>
      <c r="C403" s="219" t="s">
        <v>4150</v>
      </c>
      <c r="D403" s="199" t="s">
        <v>1171</v>
      </c>
      <c r="E403" s="200" t="s">
        <v>862</v>
      </c>
      <c r="F403" s="199" t="s">
        <v>557</v>
      </c>
      <c r="G403" s="201">
        <v>43438</v>
      </c>
      <c r="H403" s="190" t="s">
        <v>4001</v>
      </c>
    </row>
    <row r="404" spans="1:11" s="191" customFormat="1" ht="15" x14ac:dyDescent="0.2">
      <c r="A404" s="195">
        <v>40318</v>
      </c>
      <c r="B404" s="217" t="s">
        <v>4076</v>
      </c>
      <c r="C404" s="219" t="s">
        <v>4151</v>
      </c>
      <c r="D404" s="199" t="s">
        <v>1676</v>
      </c>
      <c r="E404" s="200" t="s">
        <v>862</v>
      </c>
      <c r="F404" s="199" t="s">
        <v>4172</v>
      </c>
      <c r="G404" s="201">
        <v>43438</v>
      </c>
      <c r="H404" s="190" t="s">
        <v>4001</v>
      </c>
    </row>
    <row r="405" spans="1:11" s="191" customFormat="1" ht="15" x14ac:dyDescent="0.2">
      <c r="A405" s="185">
        <v>40418</v>
      </c>
      <c r="B405" s="217" t="s">
        <v>4077</v>
      </c>
      <c r="C405" s="219" t="s">
        <v>4152</v>
      </c>
      <c r="D405" s="199" t="s">
        <v>2245</v>
      </c>
      <c r="E405" s="200" t="s">
        <v>862</v>
      </c>
      <c r="F405" s="199" t="s">
        <v>818</v>
      </c>
      <c r="G405" s="201">
        <v>43438</v>
      </c>
      <c r="H405" s="190" t="s">
        <v>4001</v>
      </c>
    </row>
    <row r="406" spans="1:11" s="191" customFormat="1" ht="15" x14ac:dyDescent="0.2">
      <c r="A406" s="195">
        <v>40518</v>
      </c>
      <c r="B406" s="217" t="s">
        <v>4078</v>
      </c>
      <c r="C406" s="219" t="s">
        <v>4153</v>
      </c>
      <c r="D406" s="148" t="s">
        <v>2245</v>
      </c>
      <c r="E406" s="200" t="s">
        <v>862</v>
      </c>
      <c r="F406" s="199" t="s">
        <v>4079</v>
      </c>
      <c r="G406" s="201">
        <v>43438</v>
      </c>
      <c r="H406" s="190" t="s">
        <v>4001</v>
      </c>
      <c r="J406" s="194"/>
      <c r="K406" s="194"/>
    </row>
    <row r="407" spans="1:11" ht="15" x14ac:dyDescent="0.2">
      <c r="A407" s="195">
        <v>40618</v>
      </c>
      <c r="B407" s="186" t="s">
        <v>4080</v>
      </c>
      <c r="C407" s="200" t="s">
        <v>4154</v>
      </c>
      <c r="D407" s="199" t="s">
        <v>2972</v>
      </c>
      <c r="E407" s="200" t="s">
        <v>862</v>
      </c>
      <c r="F407" s="199" t="s">
        <v>3849</v>
      </c>
      <c r="G407" s="201">
        <v>43438</v>
      </c>
      <c r="H407" s="227" t="s">
        <v>4001</v>
      </c>
    </row>
    <row r="408" spans="1:11" ht="15" x14ac:dyDescent="0.2">
      <c r="A408" s="185">
        <v>40718</v>
      </c>
      <c r="B408" s="186" t="s">
        <v>4081</v>
      </c>
      <c r="C408" s="200" t="s">
        <v>4082</v>
      </c>
      <c r="D408" s="199" t="s">
        <v>281</v>
      </c>
      <c r="E408" s="200" t="s">
        <v>863</v>
      </c>
      <c r="F408" s="199" t="s">
        <v>4168</v>
      </c>
      <c r="G408" s="201">
        <v>43440</v>
      </c>
      <c r="H408" s="227" t="s">
        <v>4001</v>
      </c>
    </row>
    <row r="409" spans="1:11" ht="15" x14ac:dyDescent="0.2">
      <c r="A409" s="195">
        <v>40818</v>
      </c>
      <c r="B409" s="186" t="s">
        <v>4083</v>
      </c>
      <c r="C409" s="200" t="s">
        <v>4084</v>
      </c>
      <c r="D409" s="199" t="s">
        <v>4085</v>
      </c>
      <c r="E409" s="200" t="s">
        <v>1198</v>
      </c>
      <c r="F409" s="199" t="s">
        <v>4086</v>
      </c>
      <c r="G409" s="201">
        <v>43440</v>
      </c>
      <c r="H409" s="227" t="s">
        <v>4001</v>
      </c>
    </row>
    <row r="410" spans="1:11" ht="15" x14ac:dyDescent="0.2">
      <c r="A410" s="195">
        <v>40918</v>
      </c>
      <c r="B410" s="186" t="s">
        <v>4087</v>
      </c>
      <c r="C410" s="200" t="s">
        <v>4088</v>
      </c>
      <c r="D410" s="148" t="s">
        <v>3570</v>
      </c>
      <c r="E410" s="200" t="s">
        <v>1198</v>
      </c>
      <c r="F410" s="199" t="s">
        <v>3776</v>
      </c>
      <c r="G410" s="201">
        <v>43440</v>
      </c>
      <c r="H410" s="227" t="s">
        <v>4001</v>
      </c>
    </row>
    <row r="411" spans="1:11" ht="15" x14ac:dyDescent="0.2">
      <c r="A411" s="195">
        <v>41018</v>
      </c>
      <c r="B411" s="186" t="s">
        <v>4089</v>
      </c>
      <c r="C411" s="200" t="s">
        <v>4090</v>
      </c>
      <c r="D411" s="148" t="s">
        <v>4159</v>
      </c>
      <c r="E411" s="142" t="s">
        <v>863</v>
      </c>
      <c r="F411" s="199" t="s">
        <v>3929</v>
      </c>
      <c r="G411" s="201" t="s">
        <v>4091</v>
      </c>
      <c r="H411" s="227" t="s">
        <v>4001</v>
      </c>
    </row>
    <row r="412" spans="1:11" ht="15" x14ac:dyDescent="0.2">
      <c r="A412" s="185">
        <v>41118</v>
      </c>
      <c r="B412" s="372" t="s">
        <v>4092</v>
      </c>
      <c r="C412" s="200" t="s">
        <v>4093</v>
      </c>
      <c r="D412" s="148" t="s">
        <v>2245</v>
      </c>
      <c r="E412" s="142" t="s">
        <v>863</v>
      </c>
      <c r="F412" s="199" t="s">
        <v>3929</v>
      </c>
      <c r="G412" s="201">
        <v>43440</v>
      </c>
      <c r="H412" s="227" t="s">
        <v>4001</v>
      </c>
    </row>
    <row r="413" spans="1:11" ht="15" x14ac:dyDescent="0.2">
      <c r="A413" s="195">
        <v>41218</v>
      </c>
      <c r="B413" s="186" t="s">
        <v>4094</v>
      </c>
      <c r="C413" s="200" t="s">
        <v>4156</v>
      </c>
      <c r="D413" s="199" t="s">
        <v>1454</v>
      </c>
      <c r="E413" s="200" t="s">
        <v>1198</v>
      </c>
      <c r="F413" s="199" t="s">
        <v>4172</v>
      </c>
      <c r="G413" s="201">
        <v>43441</v>
      </c>
      <c r="H413" s="227" t="s">
        <v>4001</v>
      </c>
    </row>
    <row r="414" spans="1:11" ht="15" x14ac:dyDescent="0.2">
      <c r="A414" s="195">
        <v>41318</v>
      </c>
      <c r="B414" s="186" t="s">
        <v>4100</v>
      </c>
      <c r="C414" s="200" t="s">
        <v>4155</v>
      </c>
      <c r="D414" s="199" t="s">
        <v>4157</v>
      </c>
      <c r="E414" s="200" t="s">
        <v>1198</v>
      </c>
      <c r="F414" s="199" t="s">
        <v>1183</v>
      </c>
      <c r="G414" s="201">
        <v>43445</v>
      </c>
      <c r="H414" s="227" t="s">
        <v>4001</v>
      </c>
    </row>
    <row r="415" spans="1:11" ht="15" x14ac:dyDescent="0.2">
      <c r="A415" s="185">
        <v>41418</v>
      </c>
      <c r="B415" s="186" t="s">
        <v>4101</v>
      </c>
      <c r="C415" s="200" t="s">
        <v>4095</v>
      </c>
      <c r="D415" s="199" t="s">
        <v>1460</v>
      </c>
      <c r="E415" s="200" t="s">
        <v>1198</v>
      </c>
      <c r="F415" s="199" t="s">
        <v>4165</v>
      </c>
      <c r="G415" s="201">
        <v>43445</v>
      </c>
      <c r="H415" s="227" t="s">
        <v>4001</v>
      </c>
    </row>
    <row r="416" spans="1:11" ht="15" x14ac:dyDescent="0.2">
      <c r="A416" s="195">
        <v>41518</v>
      </c>
      <c r="B416" s="186" t="s">
        <v>4102</v>
      </c>
      <c r="C416" s="200" t="s">
        <v>4096</v>
      </c>
      <c r="D416" s="199" t="s">
        <v>1179</v>
      </c>
      <c r="E416" s="200" t="s">
        <v>1198</v>
      </c>
      <c r="F416" s="199" t="s">
        <v>720</v>
      </c>
      <c r="G416" s="201">
        <v>43445</v>
      </c>
      <c r="H416" s="227" t="s">
        <v>4001</v>
      </c>
    </row>
    <row r="417" spans="1:8" ht="15" x14ac:dyDescent="0.2">
      <c r="A417" s="195">
        <v>41618</v>
      </c>
      <c r="B417" s="186" t="s">
        <v>4103</v>
      </c>
      <c r="C417" s="200" t="s">
        <v>4097</v>
      </c>
      <c r="D417" s="199" t="s">
        <v>2770</v>
      </c>
      <c r="E417" s="142" t="s">
        <v>863</v>
      </c>
      <c r="F417" s="199" t="s">
        <v>3929</v>
      </c>
      <c r="G417" s="201">
        <v>43445</v>
      </c>
      <c r="H417" s="227" t="s">
        <v>4001</v>
      </c>
    </row>
    <row r="418" spans="1:8" ht="15" x14ac:dyDescent="0.2">
      <c r="A418" s="195">
        <v>41718</v>
      </c>
      <c r="B418" s="186" t="s">
        <v>4104</v>
      </c>
      <c r="C418" s="200" t="s">
        <v>4098</v>
      </c>
      <c r="D418" s="199" t="s">
        <v>1454</v>
      </c>
      <c r="E418" s="200" t="s">
        <v>1198</v>
      </c>
      <c r="F418" s="199" t="s">
        <v>240</v>
      </c>
      <c r="G418" s="201">
        <v>43445</v>
      </c>
      <c r="H418" s="227" t="s">
        <v>4001</v>
      </c>
    </row>
    <row r="419" spans="1:8" ht="15" x14ac:dyDescent="0.2">
      <c r="A419" s="185">
        <v>41818</v>
      </c>
      <c r="B419" s="186" t="s">
        <v>4105</v>
      </c>
      <c r="C419" s="200" t="s">
        <v>4099</v>
      </c>
      <c r="D419" s="199" t="s">
        <v>4085</v>
      </c>
      <c r="E419" s="200" t="s">
        <v>1198</v>
      </c>
      <c r="F419" s="199" t="s">
        <v>3849</v>
      </c>
      <c r="G419" s="201">
        <v>43446</v>
      </c>
      <c r="H419" s="227" t="s">
        <v>4001</v>
      </c>
    </row>
    <row r="420" spans="1:8" ht="15" x14ac:dyDescent="0.2">
      <c r="A420" s="195">
        <v>41918</v>
      </c>
      <c r="B420" s="186" t="s">
        <v>4106</v>
      </c>
      <c r="C420" s="200" t="s">
        <v>4107</v>
      </c>
      <c r="D420" s="148" t="s">
        <v>3391</v>
      </c>
      <c r="E420" s="200" t="s">
        <v>1198</v>
      </c>
      <c r="F420" s="199" t="s">
        <v>720</v>
      </c>
      <c r="G420" s="201">
        <v>43448</v>
      </c>
      <c r="H420" s="227" t="s">
        <v>4001</v>
      </c>
    </row>
    <row r="421" spans="1:8" ht="15" x14ac:dyDescent="0.2">
      <c r="A421" s="195">
        <v>42018</v>
      </c>
      <c r="B421" s="186" t="s">
        <v>4108</v>
      </c>
      <c r="C421" s="200" t="s">
        <v>4109</v>
      </c>
      <c r="D421" s="199" t="s">
        <v>1138</v>
      </c>
      <c r="E421" s="200" t="s">
        <v>1198</v>
      </c>
      <c r="F421" s="199" t="s">
        <v>814</v>
      </c>
      <c r="G421" s="201">
        <v>43448</v>
      </c>
      <c r="H421" s="227" t="s">
        <v>4001</v>
      </c>
    </row>
    <row r="422" spans="1:8" ht="15" x14ac:dyDescent="0.2">
      <c r="A422" s="185">
        <v>42118</v>
      </c>
      <c r="B422" s="186" t="s">
        <v>4110</v>
      </c>
      <c r="C422" s="200" t="s">
        <v>4111</v>
      </c>
      <c r="D422" s="199" t="s">
        <v>859</v>
      </c>
      <c r="E422" s="200" t="s">
        <v>1198</v>
      </c>
      <c r="F422" s="199" t="s">
        <v>720</v>
      </c>
      <c r="G422" s="201">
        <v>43448</v>
      </c>
      <c r="H422" s="227" t="s">
        <v>4001</v>
      </c>
    </row>
    <row r="423" spans="1:8" ht="15" x14ac:dyDescent="0.2">
      <c r="A423" s="195">
        <v>42218</v>
      </c>
      <c r="B423" s="186" t="s">
        <v>4112</v>
      </c>
      <c r="C423" s="200" t="s">
        <v>4113</v>
      </c>
      <c r="D423" s="199" t="s">
        <v>859</v>
      </c>
      <c r="E423" s="200" t="s">
        <v>1198</v>
      </c>
      <c r="F423" s="199" t="s">
        <v>720</v>
      </c>
      <c r="G423" s="201">
        <v>43448</v>
      </c>
      <c r="H423" s="227" t="s">
        <v>4001</v>
      </c>
    </row>
    <row r="424" spans="1:8" ht="15" x14ac:dyDescent="0.2">
      <c r="A424" s="195">
        <v>42318</v>
      </c>
      <c r="B424" s="186" t="s">
        <v>4114</v>
      </c>
      <c r="C424" s="200" t="s">
        <v>4115</v>
      </c>
      <c r="D424" s="199" t="s">
        <v>1460</v>
      </c>
      <c r="E424" s="200" t="s">
        <v>1198</v>
      </c>
      <c r="F424" s="199" t="s">
        <v>720</v>
      </c>
      <c r="G424" s="201">
        <v>43448</v>
      </c>
      <c r="H424" s="227" t="s">
        <v>4001</v>
      </c>
    </row>
    <row r="425" spans="1:8" ht="15" x14ac:dyDescent="0.2">
      <c r="A425" s="195">
        <v>42418</v>
      </c>
      <c r="B425" s="186" t="s">
        <v>4175</v>
      </c>
      <c r="C425" s="200" t="s">
        <v>4186</v>
      </c>
      <c r="D425" s="199" t="s">
        <v>196</v>
      </c>
      <c r="E425" s="200" t="s">
        <v>862</v>
      </c>
      <c r="F425" s="199" t="s">
        <v>3245</v>
      </c>
      <c r="G425" s="201">
        <v>43451</v>
      </c>
      <c r="H425" s="227" t="s">
        <v>4001</v>
      </c>
    </row>
    <row r="426" spans="1:8" ht="15" x14ac:dyDescent="0.2">
      <c r="A426" s="185">
        <v>42518</v>
      </c>
      <c r="B426" s="186" t="s">
        <v>4176</v>
      </c>
      <c r="C426" s="200" t="s">
        <v>4187</v>
      </c>
      <c r="D426" s="199" t="s">
        <v>731</v>
      </c>
      <c r="E426" s="200" t="s">
        <v>862</v>
      </c>
      <c r="F426" s="199" t="s">
        <v>816</v>
      </c>
      <c r="G426" s="201">
        <v>43451</v>
      </c>
      <c r="H426" s="227" t="s">
        <v>4001</v>
      </c>
    </row>
    <row r="427" spans="1:8" ht="15" x14ac:dyDescent="0.2">
      <c r="A427" s="195">
        <v>42618</v>
      </c>
      <c r="B427" s="186" t="s">
        <v>4177</v>
      </c>
      <c r="C427" s="200" t="s">
        <v>4188</v>
      </c>
      <c r="D427" s="199" t="s">
        <v>4178</v>
      </c>
      <c r="E427" s="200" t="s">
        <v>862</v>
      </c>
      <c r="F427" s="199" t="s">
        <v>814</v>
      </c>
      <c r="G427" s="201">
        <v>43451</v>
      </c>
      <c r="H427" s="227" t="s">
        <v>4001</v>
      </c>
    </row>
    <row r="428" spans="1:8" ht="15" x14ac:dyDescent="0.2">
      <c r="A428" s="195">
        <v>42718</v>
      </c>
      <c r="B428" s="186" t="s">
        <v>4179</v>
      </c>
      <c r="C428" s="200" t="s">
        <v>4189</v>
      </c>
      <c r="D428" s="199" t="s">
        <v>2542</v>
      </c>
      <c r="E428" s="200" t="s">
        <v>862</v>
      </c>
      <c r="F428" s="199" t="s">
        <v>240</v>
      </c>
      <c r="G428" s="201">
        <v>43451</v>
      </c>
      <c r="H428" s="227" t="s">
        <v>4001</v>
      </c>
    </row>
    <row r="429" spans="1:8" ht="15" x14ac:dyDescent="0.2">
      <c r="A429" s="185">
        <v>42818</v>
      </c>
      <c r="B429" s="186" t="s">
        <v>4180</v>
      </c>
      <c r="C429" s="200" t="s">
        <v>4190</v>
      </c>
      <c r="D429" s="199" t="s">
        <v>2542</v>
      </c>
      <c r="E429" s="200" t="s">
        <v>862</v>
      </c>
      <c r="F429" s="199" t="s">
        <v>2580</v>
      </c>
      <c r="G429" s="201">
        <v>43451</v>
      </c>
      <c r="H429" s="227" t="s">
        <v>4001</v>
      </c>
    </row>
    <row r="430" spans="1:8" ht="15" x14ac:dyDescent="0.2">
      <c r="A430" s="195">
        <v>42918</v>
      </c>
      <c r="B430" s="186" t="s">
        <v>4181</v>
      </c>
      <c r="C430" s="200" t="s">
        <v>4191</v>
      </c>
      <c r="D430" s="199" t="s">
        <v>2542</v>
      </c>
      <c r="E430" s="200" t="s">
        <v>862</v>
      </c>
      <c r="F430" s="199" t="s">
        <v>1716</v>
      </c>
      <c r="G430" s="201">
        <v>43451</v>
      </c>
      <c r="H430" s="227" t="s">
        <v>4001</v>
      </c>
    </row>
    <row r="431" spans="1:8" ht="15" x14ac:dyDescent="0.2">
      <c r="A431" s="195">
        <v>43018</v>
      </c>
      <c r="B431" s="186" t="s">
        <v>4182</v>
      </c>
      <c r="C431" s="200" t="s">
        <v>4192</v>
      </c>
      <c r="D431" s="199" t="s">
        <v>1179</v>
      </c>
      <c r="E431" s="200" t="s">
        <v>862</v>
      </c>
      <c r="F431" s="199" t="s">
        <v>240</v>
      </c>
      <c r="G431" s="201">
        <v>43451</v>
      </c>
      <c r="H431" s="227" t="s">
        <v>4001</v>
      </c>
    </row>
    <row r="432" spans="1:8" ht="15" x14ac:dyDescent="0.2">
      <c r="A432" s="195">
        <v>43118</v>
      </c>
      <c r="B432" s="186" t="s">
        <v>4183</v>
      </c>
      <c r="C432" s="200" t="s">
        <v>4193</v>
      </c>
      <c r="D432" s="199" t="s">
        <v>1179</v>
      </c>
      <c r="E432" s="200" t="s">
        <v>862</v>
      </c>
      <c r="F432" s="199" t="s">
        <v>3874</v>
      </c>
      <c r="G432" s="201">
        <v>43451</v>
      </c>
      <c r="H432" s="227" t="s">
        <v>4001</v>
      </c>
    </row>
    <row r="433" spans="1:8" ht="15" x14ac:dyDescent="0.2">
      <c r="A433" s="185">
        <v>43218</v>
      </c>
      <c r="B433" s="186" t="s">
        <v>4184</v>
      </c>
      <c r="C433" s="200" t="s">
        <v>4194</v>
      </c>
      <c r="D433" s="199" t="s">
        <v>1179</v>
      </c>
      <c r="E433" s="200" t="s">
        <v>862</v>
      </c>
      <c r="F433" s="199" t="s">
        <v>1716</v>
      </c>
      <c r="G433" s="201">
        <v>43451</v>
      </c>
      <c r="H433" s="227" t="s">
        <v>4001</v>
      </c>
    </row>
    <row r="434" spans="1:8" ht="15" x14ac:dyDescent="0.2">
      <c r="A434" s="195">
        <v>43318</v>
      </c>
      <c r="B434" s="186" t="s">
        <v>4185</v>
      </c>
      <c r="C434" s="200" t="s">
        <v>4195</v>
      </c>
      <c r="D434" s="199" t="s">
        <v>1179</v>
      </c>
      <c r="E434" s="200" t="s">
        <v>862</v>
      </c>
      <c r="F434" s="199" t="s">
        <v>2420</v>
      </c>
      <c r="G434" s="201">
        <v>43451</v>
      </c>
      <c r="H434" s="227" t="s">
        <v>4001</v>
      </c>
    </row>
    <row r="435" spans="1:8" ht="15" x14ac:dyDescent="0.2">
      <c r="A435" s="373">
        <v>43418</v>
      </c>
      <c r="B435" s="186" t="s">
        <v>4196</v>
      </c>
      <c r="C435" s="200" t="s">
        <v>4197</v>
      </c>
      <c r="D435" s="148" t="s">
        <v>2692</v>
      </c>
      <c r="E435" s="200" t="s">
        <v>3162</v>
      </c>
      <c r="F435" s="199" t="s">
        <v>2655</v>
      </c>
      <c r="G435" s="201">
        <v>43453</v>
      </c>
      <c r="H435" s="227" t="s">
        <v>4001</v>
      </c>
    </row>
    <row r="436" spans="1:8" ht="15" x14ac:dyDescent="0.2">
      <c r="A436" s="374">
        <v>43518</v>
      </c>
      <c r="B436" s="375" t="s">
        <v>4198</v>
      </c>
      <c r="C436" s="200" t="s">
        <v>4199</v>
      </c>
      <c r="D436" s="148" t="s">
        <v>3217</v>
      </c>
      <c r="E436" s="200" t="s">
        <v>1198</v>
      </c>
      <c r="F436" s="199" t="s">
        <v>240</v>
      </c>
      <c r="G436" s="201">
        <v>43453</v>
      </c>
      <c r="H436" s="227" t="s">
        <v>4001</v>
      </c>
    </row>
    <row r="437" spans="1:8" ht="15" x14ac:dyDescent="0.2">
      <c r="A437" s="373">
        <v>43618</v>
      </c>
      <c r="B437" s="186" t="s">
        <v>4200</v>
      </c>
      <c r="C437" s="200" t="s">
        <v>4201</v>
      </c>
      <c r="D437" s="199" t="s">
        <v>1138</v>
      </c>
      <c r="E437" s="200" t="s">
        <v>1198</v>
      </c>
      <c r="F437" s="199" t="s">
        <v>808</v>
      </c>
      <c r="G437" s="201">
        <v>43453</v>
      </c>
      <c r="H437" s="227" t="s">
        <v>4001</v>
      </c>
    </row>
    <row r="438" spans="1:8" ht="15" x14ac:dyDescent="0.2">
      <c r="A438" s="373">
        <v>43718</v>
      </c>
      <c r="B438" s="376" t="s">
        <v>4202</v>
      </c>
      <c r="C438" s="200" t="s">
        <v>4203</v>
      </c>
      <c r="D438" s="199" t="s">
        <v>991</v>
      </c>
      <c r="E438" s="200" t="s">
        <v>1198</v>
      </c>
      <c r="F438" s="199" t="s">
        <v>1183</v>
      </c>
      <c r="G438" s="201">
        <v>43453</v>
      </c>
      <c r="H438" s="227" t="s">
        <v>4001</v>
      </c>
    </row>
    <row r="439" spans="1:8" ht="15" x14ac:dyDescent="0.2">
      <c r="A439" s="373">
        <v>43818</v>
      </c>
      <c r="B439" s="186" t="s">
        <v>4204</v>
      </c>
      <c r="C439" s="200" t="s">
        <v>4205</v>
      </c>
      <c r="D439" s="148" t="s">
        <v>2630</v>
      </c>
      <c r="E439" s="200" t="s">
        <v>1198</v>
      </c>
      <c r="F439" s="199" t="s">
        <v>2420</v>
      </c>
      <c r="G439" s="201">
        <v>43455</v>
      </c>
      <c r="H439" s="227" t="s">
        <v>4001</v>
      </c>
    </row>
    <row r="440" spans="1:8" ht="15" x14ac:dyDescent="0.2">
      <c r="A440" s="374">
        <v>43918</v>
      </c>
      <c r="B440" s="375" t="s">
        <v>4206</v>
      </c>
      <c r="C440" s="200" t="s">
        <v>4207</v>
      </c>
      <c r="D440" s="199" t="s">
        <v>3058</v>
      </c>
      <c r="E440" s="200" t="s">
        <v>1198</v>
      </c>
      <c r="F440" s="199" t="s">
        <v>3849</v>
      </c>
      <c r="G440" s="201">
        <v>43455</v>
      </c>
      <c r="H440" s="227" t="s">
        <v>4001</v>
      </c>
    </row>
    <row r="441" spans="1:8" ht="15" x14ac:dyDescent="0.2">
      <c r="A441" s="373">
        <v>44018</v>
      </c>
      <c r="B441" s="372" t="s">
        <v>4208</v>
      </c>
      <c r="C441" s="200" t="s">
        <v>4209</v>
      </c>
      <c r="D441" s="199" t="s">
        <v>1666</v>
      </c>
      <c r="E441" s="200" t="s">
        <v>1198</v>
      </c>
      <c r="F441" s="148" t="s">
        <v>3776</v>
      </c>
      <c r="G441" s="201">
        <v>43455</v>
      </c>
      <c r="H441" s="227" t="s">
        <v>4001</v>
      </c>
    </row>
    <row r="442" spans="1:8" ht="15" x14ac:dyDescent="0.2">
      <c r="A442" s="373">
        <v>44118</v>
      </c>
      <c r="B442" s="372" t="s">
        <v>4210</v>
      </c>
      <c r="C442" s="200" t="s">
        <v>4211</v>
      </c>
      <c r="D442" s="148" t="s">
        <v>4159</v>
      </c>
      <c r="E442" s="142" t="s">
        <v>863</v>
      </c>
      <c r="F442" s="199" t="s">
        <v>710</v>
      </c>
      <c r="G442" s="201">
        <v>43461</v>
      </c>
      <c r="H442" s="227" t="s">
        <v>4001</v>
      </c>
    </row>
    <row r="443" spans="1:8" ht="15" x14ac:dyDescent="0.2">
      <c r="A443" s="374">
        <v>44218</v>
      </c>
      <c r="B443" s="375" t="s">
        <v>4212</v>
      </c>
      <c r="C443" s="200" t="s">
        <v>4213</v>
      </c>
      <c r="D443" s="199" t="s">
        <v>756</v>
      </c>
      <c r="E443" s="200" t="s">
        <v>3163</v>
      </c>
      <c r="F443" s="199" t="s">
        <v>3895</v>
      </c>
      <c r="G443" s="201">
        <v>43461</v>
      </c>
      <c r="H443" s="227" t="s">
        <v>4001</v>
      </c>
    </row>
    <row r="444" spans="1:8" ht="15" x14ac:dyDescent="0.2">
      <c r="A444" s="373">
        <v>44318</v>
      </c>
      <c r="B444" s="186" t="s">
        <v>4214</v>
      </c>
      <c r="C444" s="200" t="s">
        <v>4215</v>
      </c>
      <c r="D444" s="148" t="s">
        <v>115</v>
      </c>
      <c r="E444" s="200" t="s">
        <v>1198</v>
      </c>
      <c r="F444" s="199" t="s">
        <v>808</v>
      </c>
      <c r="G444" s="201">
        <v>43461</v>
      </c>
      <c r="H444" s="227" t="s">
        <v>4001</v>
      </c>
    </row>
    <row r="445" spans="1:8" ht="15" x14ac:dyDescent="0.2">
      <c r="A445" s="373">
        <v>44418</v>
      </c>
      <c r="B445" s="375" t="s">
        <v>4218</v>
      </c>
      <c r="C445" s="142" t="s">
        <v>4225</v>
      </c>
      <c r="D445" s="148" t="s">
        <v>857</v>
      </c>
      <c r="E445" s="142" t="s">
        <v>862</v>
      </c>
      <c r="F445" s="148" t="s">
        <v>557</v>
      </c>
      <c r="G445" s="201">
        <v>43462</v>
      </c>
      <c r="H445" s="227" t="s">
        <v>4001</v>
      </c>
    </row>
    <row r="446" spans="1:8" ht="15" x14ac:dyDescent="0.2">
      <c r="A446" s="373">
        <v>44518</v>
      </c>
      <c r="B446" s="375" t="s">
        <v>4219</v>
      </c>
      <c r="C446" s="142" t="s">
        <v>4226</v>
      </c>
      <c r="D446" s="148" t="s">
        <v>310</v>
      </c>
      <c r="E446" s="142" t="s">
        <v>862</v>
      </c>
      <c r="F446" s="148" t="s">
        <v>3846</v>
      </c>
      <c r="G446" s="201">
        <v>43462</v>
      </c>
      <c r="H446" s="227" t="s">
        <v>4001</v>
      </c>
    </row>
    <row r="447" spans="1:8" ht="15" x14ac:dyDescent="0.2">
      <c r="A447" s="374">
        <v>44618</v>
      </c>
      <c r="B447" s="375" t="s">
        <v>4220</v>
      </c>
      <c r="C447" s="142" t="s">
        <v>4227</v>
      </c>
      <c r="D447" s="148" t="s">
        <v>1171</v>
      </c>
      <c r="E447" s="142" t="s">
        <v>862</v>
      </c>
      <c r="F447" s="148" t="s">
        <v>240</v>
      </c>
      <c r="G447" s="201">
        <v>43462</v>
      </c>
      <c r="H447" s="227" t="s">
        <v>4001</v>
      </c>
    </row>
    <row r="448" spans="1:8" ht="15" x14ac:dyDescent="0.2">
      <c r="A448" s="373">
        <v>44718</v>
      </c>
      <c r="B448" s="375" t="s">
        <v>4221</v>
      </c>
      <c r="C448" s="142" t="s">
        <v>4228</v>
      </c>
      <c r="D448" s="148" t="s">
        <v>857</v>
      </c>
      <c r="E448" s="142" t="s">
        <v>862</v>
      </c>
      <c r="F448" s="148" t="s">
        <v>812</v>
      </c>
      <c r="G448" s="201">
        <v>43462</v>
      </c>
      <c r="H448" s="227" t="s">
        <v>4001</v>
      </c>
    </row>
    <row r="449" spans="1:9" ht="15" x14ac:dyDescent="0.2">
      <c r="A449" s="373">
        <v>44818</v>
      </c>
      <c r="B449" s="375" t="s">
        <v>4222</v>
      </c>
      <c r="C449" s="142" t="s">
        <v>4229</v>
      </c>
      <c r="D449" s="148" t="s">
        <v>857</v>
      </c>
      <c r="E449" s="142" t="s">
        <v>862</v>
      </c>
      <c r="F449" s="148" t="s">
        <v>3245</v>
      </c>
      <c r="G449" s="201">
        <v>43462</v>
      </c>
      <c r="H449" s="227" t="s">
        <v>4001</v>
      </c>
    </row>
    <row r="450" spans="1:9" ht="15" x14ac:dyDescent="0.2">
      <c r="A450" s="374">
        <v>44918</v>
      </c>
      <c r="B450" s="375" t="s">
        <v>4223</v>
      </c>
      <c r="C450" s="142" t="s">
        <v>4230</v>
      </c>
      <c r="D450" s="148" t="s">
        <v>1171</v>
      </c>
      <c r="E450" s="142" t="s">
        <v>862</v>
      </c>
      <c r="F450" s="148" t="s">
        <v>1183</v>
      </c>
      <c r="G450" s="201">
        <v>43462</v>
      </c>
      <c r="H450" s="227" t="s">
        <v>4001</v>
      </c>
    </row>
    <row r="451" spans="1:9" ht="15" x14ac:dyDescent="0.2">
      <c r="A451" s="373">
        <v>45018</v>
      </c>
      <c r="B451" s="186" t="s">
        <v>4224</v>
      </c>
      <c r="C451" s="142" t="s">
        <v>4231</v>
      </c>
      <c r="D451" s="148" t="s">
        <v>1171</v>
      </c>
      <c r="E451" s="142" t="s">
        <v>862</v>
      </c>
      <c r="F451" s="148" t="s">
        <v>4173</v>
      </c>
      <c r="G451" s="201">
        <v>43462</v>
      </c>
      <c r="H451" s="227" t="s">
        <v>4001</v>
      </c>
    </row>
    <row r="452" spans="1:9" s="238" customFormat="1" ht="15.75" thickBot="1" x14ac:dyDescent="0.3">
      <c r="A452" s="377">
        <v>45118</v>
      </c>
      <c r="B452" s="377" t="s">
        <v>4234</v>
      </c>
      <c r="C452" s="378" t="s">
        <v>4235</v>
      </c>
      <c r="D452" s="379" t="s">
        <v>4236</v>
      </c>
      <c r="E452" s="378" t="s">
        <v>1026</v>
      </c>
      <c r="F452" s="379" t="s">
        <v>2741</v>
      </c>
      <c r="G452" s="380">
        <v>43462</v>
      </c>
      <c r="H452" s="236"/>
      <c r="I452" s="237"/>
    </row>
  </sheetData>
  <autoFilter ref="A1:G452"/>
  <mergeCells count="2">
    <mergeCell ref="J13:N14"/>
    <mergeCell ref="C284:G284"/>
  </mergeCells>
  <conditionalFormatting sqref="B311:B35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5280"/>
  <sheetViews>
    <sheetView zoomScale="80" zoomScaleNormal="80" workbookViewId="0">
      <pane ySplit="1" topLeftCell="A2" activePane="bottomLeft" state="frozen"/>
      <selection pane="bottomLeft" activeCell="I40" sqref="I40"/>
    </sheetView>
  </sheetViews>
  <sheetFormatPr defaultColWidth="9.140625" defaultRowHeight="12.75" x14ac:dyDescent="0.2"/>
  <cols>
    <col min="1" max="1" width="18.85546875" style="131" customWidth="1"/>
    <col min="2" max="2" width="46.7109375" style="127" bestFit="1" customWidth="1"/>
    <col min="3" max="3" width="63.140625" style="127" bestFit="1" customWidth="1"/>
    <col min="4" max="4" width="15.42578125" style="127" bestFit="1" customWidth="1"/>
    <col min="5" max="5" width="30.28515625" style="127" bestFit="1" customWidth="1"/>
    <col min="6" max="6" width="13.140625" style="127" bestFit="1" customWidth="1"/>
    <col min="7" max="7" width="7.7109375" style="126" customWidth="1"/>
    <col min="8" max="8" width="22.140625" style="127" customWidth="1"/>
    <col min="9" max="9" width="9.85546875" style="127" customWidth="1"/>
    <col min="10" max="10" width="3.42578125" style="127" bestFit="1" customWidth="1"/>
    <col min="11" max="11" width="17.85546875" style="127" customWidth="1"/>
    <col min="12" max="12" width="17.7109375" style="127" customWidth="1"/>
    <col min="13" max="16384" width="9.140625" style="127"/>
  </cols>
  <sheetData>
    <row r="1" spans="1:12" s="113" customFormat="1" ht="18.75" thickBot="1" x14ac:dyDescent="0.25">
      <c r="A1" s="111" t="s">
        <v>836</v>
      </c>
      <c r="B1" s="112" t="s">
        <v>791</v>
      </c>
      <c r="C1" s="112" t="s">
        <v>837</v>
      </c>
      <c r="D1" s="112" t="s">
        <v>861</v>
      </c>
      <c r="E1" s="112" t="s">
        <v>792</v>
      </c>
      <c r="F1" s="112" t="s">
        <v>793</v>
      </c>
    </row>
    <row r="2" spans="1:12" s="117" customFormat="1" ht="15" hidden="1" x14ac:dyDescent="0.2">
      <c r="A2" s="143">
        <v>117</v>
      </c>
      <c r="B2" s="144" t="s">
        <v>2844</v>
      </c>
      <c r="C2" s="144" t="s">
        <v>2794</v>
      </c>
      <c r="D2" s="144" t="s">
        <v>862</v>
      </c>
      <c r="E2" s="144" t="s">
        <v>1213</v>
      </c>
      <c r="F2" s="145">
        <v>42746</v>
      </c>
      <c r="G2" s="114"/>
      <c r="H2" s="115" t="s">
        <v>1203</v>
      </c>
      <c r="I2" s="116">
        <f>COUNTIF($D$2:$D$4747,"PTE")</f>
        <v>178</v>
      </c>
    </row>
    <row r="3" spans="1:12" s="117" customFormat="1" ht="15" hidden="1" x14ac:dyDescent="0.2">
      <c r="A3" s="146">
        <v>217</v>
      </c>
      <c r="B3" s="142" t="s">
        <v>2845</v>
      </c>
      <c r="C3" s="142" t="s">
        <v>1666</v>
      </c>
      <c r="D3" s="142" t="s">
        <v>1198</v>
      </c>
      <c r="E3" s="142" t="s">
        <v>1183</v>
      </c>
      <c r="F3" s="147">
        <v>42748</v>
      </c>
      <c r="G3" s="114"/>
      <c r="H3" s="118" t="s">
        <v>1202</v>
      </c>
      <c r="I3" s="119">
        <f>COUNTIF($D$2:$D$4747,"PT")</f>
        <v>4</v>
      </c>
    </row>
    <row r="4" spans="1:12" s="117" customFormat="1" ht="15" hidden="1" x14ac:dyDescent="0.2">
      <c r="A4" s="146">
        <v>317</v>
      </c>
      <c r="B4" s="142" t="s">
        <v>2846</v>
      </c>
      <c r="C4" s="128" t="s">
        <v>3116</v>
      </c>
      <c r="D4" s="142" t="s">
        <v>3162</v>
      </c>
      <c r="E4" s="142" t="s">
        <v>812</v>
      </c>
      <c r="F4" s="147">
        <v>42755</v>
      </c>
      <c r="G4" s="114"/>
      <c r="H4" s="118" t="s">
        <v>1201</v>
      </c>
      <c r="I4" s="119">
        <f>COUNTIF($D$2:$D$4747,"PF")</f>
        <v>52</v>
      </c>
    </row>
    <row r="5" spans="1:12" s="117" customFormat="1" ht="15" hidden="1" x14ac:dyDescent="0.2">
      <c r="A5" s="146">
        <v>417</v>
      </c>
      <c r="B5" s="142" t="s">
        <v>2847</v>
      </c>
      <c r="C5" s="142" t="s">
        <v>854</v>
      </c>
      <c r="D5" s="142" t="s">
        <v>1198</v>
      </c>
      <c r="E5" s="142" t="s">
        <v>1189</v>
      </c>
      <c r="F5" s="147">
        <v>42759</v>
      </c>
      <c r="G5" s="114"/>
      <c r="H5" s="118" t="s">
        <v>1200</v>
      </c>
      <c r="I5" s="119">
        <f>COUNTIF($D$2:$D$4747,"PF/PTE")</f>
        <v>127</v>
      </c>
    </row>
    <row r="6" spans="1:12" s="117" customFormat="1" ht="15" hidden="1" x14ac:dyDescent="0.2">
      <c r="A6" s="146">
        <v>517</v>
      </c>
      <c r="B6" s="142" t="s">
        <v>2848</v>
      </c>
      <c r="C6" s="142" t="s">
        <v>1146</v>
      </c>
      <c r="D6" s="142" t="s">
        <v>862</v>
      </c>
      <c r="E6" s="142" t="s">
        <v>3176</v>
      </c>
      <c r="F6" s="147">
        <v>42765</v>
      </c>
      <c r="G6" s="120"/>
      <c r="H6" s="118" t="s">
        <v>1199</v>
      </c>
      <c r="I6" s="119">
        <f>COUNTIF($D$2:$D$4747,"Pré-Mistura")</f>
        <v>4</v>
      </c>
    </row>
    <row r="7" spans="1:12" s="117" customFormat="1" ht="15" hidden="1" x14ac:dyDescent="0.2">
      <c r="A7" s="146">
        <v>617</v>
      </c>
      <c r="B7" s="142" t="s">
        <v>2849</v>
      </c>
      <c r="C7" s="142" t="s">
        <v>2850</v>
      </c>
      <c r="D7" s="142" t="s">
        <v>862</v>
      </c>
      <c r="E7" s="142" t="s">
        <v>2683</v>
      </c>
      <c r="F7" s="147">
        <v>42766</v>
      </c>
      <c r="G7" s="114"/>
      <c r="H7" s="118" t="s">
        <v>3162</v>
      </c>
      <c r="I7" s="119">
        <f>COUNTIF($D$2:$D$4747,"Bio")</f>
        <v>19</v>
      </c>
    </row>
    <row r="8" spans="1:12" s="117" customFormat="1" ht="15" hidden="1" x14ac:dyDescent="0.2">
      <c r="A8" s="146">
        <v>717</v>
      </c>
      <c r="B8" s="142" t="s">
        <v>2851</v>
      </c>
      <c r="C8" s="142" t="s">
        <v>1675</v>
      </c>
      <c r="D8" s="142" t="s">
        <v>862</v>
      </c>
      <c r="E8" s="142" t="s">
        <v>1183</v>
      </c>
      <c r="F8" s="147">
        <v>42767</v>
      </c>
      <c r="G8" s="114"/>
      <c r="H8" s="118" t="s">
        <v>2441</v>
      </c>
      <c r="I8" s="119">
        <f>COUNTIF($D$2:$D$4747,"Extrato/Org")</f>
        <v>0</v>
      </c>
    </row>
    <row r="9" spans="1:12" s="117" customFormat="1" ht="15" hidden="1" x14ac:dyDescent="0.2">
      <c r="A9" s="146">
        <v>817</v>
      </c>
      <c r="B9" s="142" t="s">
        <v>2852</v>
      </c>
      <c r="C9" s="142" t="s">
        <v>991</v>
      </c>
      <c r="D9" s="142" t="s">
        <v>862</v>
      </c>
      <c r="E9" s="142" t="s">
        <v>814</v>
      </c>
      <c r="F9" s="147">
        <v>42767</v>
      </c>
      <c r="G9" s="114"/>
      <c r="H9" s="118" t="s">
        <v>2781</v>
      </c>
      <c r="I9" s="119">
        <f>COUNTIF($D$2:$D$4747,"Extrato")</f>
        <v>0</v>
      </c>
    </row>
    <row r="10" spans="1:12" s="117" customFormat="1" ht="15" hidden="1" x14ac:dyDescent="0.2">
      <c r="A10" s="146">
        <v>917</v>
      </c>
      <c r="B10" s="142" t="s">
        <v>2853</v>
      </c>
      <c r="C10" s="142" t="s">
        <v>991</v>
      </c>
      <c r="D10" s="142" t="s">
        <v>862</v>
      </c>
      <c r="E10" s="142" t="s">
        <v>1183</v>
      </c>
      <c r="F10" s="147">
        <v>42767</v>
      </c>
      <c r="G10" s="120"/>
      <c r="H10" s="118" t="s">
        <v>3163</v>
      </c>
      <c r="I10" s="119">
        <f>COUNTIF($D$2:$D$4747,"Bio/Org")</f>
        <v>21</v>
      </c>
      <c r="K10" s="122" t="s">
        <v>1026</v>
      </c>
      <c r="L10" s="122">
        <f>I2+I3+I6</f>
        <v>186</v>
      </c>
    </row>
    <row r="11" spans="1:12" s="117" customFormat="1" ht="15.75" hidden="1" thickBot="1" x14ac:dyDescent="0.25">
      <c r="A11" s="146">
        <v>1017</v>
      </c>
      <c r="B11" s="142" t="s">
        <v>2854</v>
      </c>
      <c r="C11" s="142" t="s">
        <v>991</v>
      </c>
      <c r="D11" s="142" t="s">
        <v>862</v>
      </c>
      <c r="E11" s="148" t="s">
        <v>2420</v>
      </c>
      <c r="F11" s="147">
        <v>42767</v>
      </c>
      <c r="G11" s="120"/>
      <c r="H11" s="140" t="s">
        <v>3316</v>
      </c>
      <c r="I11" s="121">
        <f>COUNTIF($D$2:$D$4747,"Outros/Org")</f>
        <v>0</v>
      </c>
      <c r="K11" s="122" t="s">
        <v>863</v>
      </c>
      <c r="L11" s="122">
        <f>I4+I5+I7+I8+I9+I10+I11</f>
        <v>219</v>
      </c>
    </row>
    <row r="12" spans="1:12" s="117" customFormat="1" ht="16.5" hidden="1" thickBot="1" x14ac:dyDescent="0.25">
      <c r="A12" s="149">
        <v>1117</v>
      </c>
      <c r="B12" s="142" t="s">
        <v>2855</v>
      </c>
      <c r="C12" s="142" t="s">
        <v>991</v>
      </c>
      <c r="D12" s="142" t="s">
        <v>862</v>
      </c>
      <c r="E12" s="142" t="s">
        <v>1183</v>
      </c>
      <c r="F12" s="147">
        <v>42767</v>
      </c>
      <c r="G12" s="114"/>
      <c r="H12" s="123" t="s">
        <v>3149</v>
      </c>
      <c r="I12" s="124">
        <f>SUM(I2:I11)</f>
        <v>405</v>
      </c>
    </row>
    <row r="13" spans="1:12" s="117" customFormat="1" ht="15" hidden="1" x14ac:dyDescent="0.2">
      <c r="A13" s="149">
        <v>1217</v>
      </c>
      <c r="B13" s="142" t="s">
        <v>2856</v>
      </c>
      <c r="C13" s="142" t="s">
        <v>991</v>
      </c>
      <c r="D13" s="142" t="s">
        <v>862</v>
      </c>
      <c r="E13" s="142" t="s">
        <v>2857</v>
      </c>
      <c r="F13" s="147">
        <v>42767</v>
      </c>
      <c r="G13" s="114"/>
    </row>
    <row r="14" spans="1:12" s="117" customFormat="1" ht="15" hidden="1" x14ac:dyDescent="0.2">
      <c r="A14" s="149">
        <v>1317</v>
      </c>
      <c r="B14" s="142" t="s">
        <v>2858</v>
      </c>
      <c r="C14" s="142" t="s">
        <v>991</v>
      </c>
      <c r="D14" s="142" t="s">
        <v>862</v>
      </c>
      <c r="E14" s="142" t="s">
        <v>1727</v>
      </c>
      <c r="F14" s="147">
        <v>42767</v>
      </c>
      <c r="G14" s="114"/>
      <c r="H14" s="282" t="s">
        <v>1027</v>
      </c>
      <c r="I14" s="283"/>
      <c r="J14" s="283"/>
      <c r="K14" s="283"/>
      <c r="L14" s="284"/>
    </row>
    <row r="15" spans="1:12" s="117" customFormat="1" ht="15.75" hidden="1" thickBot="1" x14ac:dyDescent="0.25">
      <c r="A15" s="149">
        <v>1417</v>
      </c>
      <c r="B15" s="142" t="s">
        <v>2859</v>
      </c>
      <c r="C15" s="142" t="s">
        <v>991</v>
      </c>
      <c r="D15" s="142" t="s">
        <v>862</v>
      </c>
      <c r="E15" s="142" t="s">
        <v>816</v>
      </c>
      <c r="F15" s="147">
        <v>42767</v>
      </c>
      <c r="G15" s="114"/>
      <c r="H15" s="285"/>
      <c r="I15" s="286"/>
      <c r="J15" s="286"/>
      <c r="K15" s="286"/>
      <c r="L15" s="287"/>
    </row>
    <row r="16" spans="1:12" s="117" customFormat="1" ht="15" hidden="1" x14ac:dyDescent="0.2">
      <c r="A16" s="149">
        <v>1517</v>
      </c>
      <c r="B16" s="142" t="s">
        <v>2860</v>
      </c>
      <c r="C16" s="142" t="s">
        <v>991</v>
      </c>
      <c r="D16" s="142" t="s">
        <v>862</v>
      </c>
      <c r="E16" s="142" t="s">
        <v>812</v>
      </c>
      <c r="F16" s="147">
        <v>42767</v>
      </c>
      <c r="G16" s="114"/>
      <c r="H16" s="291" t="s">
        <v>3317</v>
      </c>
      <c r="I16" s="292"/>
      <c r="J16" s="292"/>
      <c r="K16" s="292"/>
      <c r="L16" s="293"/>
    </row>
    <row r="17" spans="1:12" s="117" customFormat="1" ht="15" hidden="1" x14ac:dyDescent="0.2">
      <c r="A17" s="149">
        <v>1617</v>
      </c>
      <c r="B17" s="142" t="s">
        <v>2861</v>
      </c>
      <c r="C17" s="142" t="s">
        <v>991</v>
      </c>
      <c r="D17" s="142" t="s">
        <v>862</v>
      </c>
      <c r="E17" s="142" t="s">
        <v>2862</v>
      </c>
      <c r="F17" s="147">
        <v>42767</v>
      </c>
      <c r="G17" s="114"/>
      <c r="H17" s="277" t="s">
        <v>3318</v>
      </c>
      <c r="I17" s="280"/>
      <c r="J17" s="280"/>
      <c r="K17" s="280"/>
      <c r="L17" s="281"/>
    </row>
    <row r="18" spans="1:12" s="117" customFormat="1" ht="15" hidden="1" x14ac:dyDescent="0.2">
      <c r="A18" s="149">
        <v>1717</v>
      </c>
      <c r="B18" s="142" t="s">
        <v>2863</v>
      </c>
      <c r="C18" s="142" t="s">
        <v>991</v>
      </c>
      <c r="D18" s="142" t="s">
        <v>862</v>
      </c>
      <c r="E18" s="142" t="s">
        <v>2332</v>
      </c>
      <c r="F18" s="147">
        <v>42767</v>
      </c>
      <c r="G18" s="114"/>
      <c r="H18" s="277" t="s">
        <v>3319</v>
      </c>
      <c r="I18" s="280"/>
      <c r="J18" s="280"/>
      <c r="K18" s="280"/>
      <c r="L18" s="281"/>
    </row>
    <row r="19" spans="1:12" s="117" customFormat="1" ht="15" hidden="1" x14ac:dyDescent="0.2">
      <c r="A19" s="149">
        <v>1817</v>
      </c>
      <c r="B19" s="142" t="s">
        <v>2864</v>
      </c>
      <c r="C19" s="128" t="s">
        <v>3116</v>
      </c>
      <c r="D19" s="142" t="s">
        <v>3162</v>
      </c>
      <c r="E19" s="142" t="s">
        <v>812</v>
      </c>
      <c r="F19" s="147">
        <v>42768</v>
      </c>
      <c r="G19" s="114"/>
      <c r="H19" s="277" t="s">
        <v>3320</v>
      </c>
      <c r="I19" s="280"/>
      <c r="J19" s="280"/>
      <c r="K19" s="280"/>
      <c r="L19" s="281"/>
    </row>
    <row r="20" spans="1:12" s="117" customFormat="1" ht="15" hidden="1" x14ac:dyDescent="0.2">
      <c r="A20" s="149">
        <v>1917</v>
      </c>
      <c r="B20" s="142" t="s">
        <v>2865</v>
      </c>
      <c r="C20" s="139" t="s">
        <v>3075</v>
      </c>
      <c r="D20" s="142" t="s">
        <v>3162</v>
      </c>
      <c r="E20" s="142" t="s">
        <v>2866</v>
      </c>
      <c r="F20" s="147">
        <v>42772</v>
      </c>
      <c r="G20" s="114"/>
      <c r="H20" s="277" t="s">
        <v>3321</v>
      </c>
      <c r="I20" s="280"/>
      <c r="J20" s="280"/>
      <c r="K20" s="280"/>
      <c r="L20" s="281"/>
    </row>
    <row r="21" spans="1:12" s="117" customFormat="1" ht="15" hidden="1" x14ac:dyDescent="0.2">
      <c r="A21" s="149">
        <v>2017</v>
      </c>
      <c r="B21" s="142" t="s">
        <v>2867</v>
      </c>
      <c r="C21" s="142" t="s">
        <v>198</v>
      </c>
      <c r="D21" s="142" t="s">
        <v>862</v>
      </c>
      <c r="E21" s="142" t="s">
        <v>2868</v>
      </c>
      <c r="F21" s="147">
        <v>42774</v>
      </c>
      <c r="G21" s="114"/>
      <c r="H21" s="288" t="s">
        <v>3322</v>
      </c>
      <c r="I21" s="289"/>
      <c r="J21" s="289"/>
      <c r="K21" s="289"/>
      <c r="L21" s="290"/>
    </row>
    <row r="22" spans="1:12" s="117" customFormat="1" ht="15" hidden="1" x14ac:dyDescent="0.2">
      <c r="A22" s="149">
        <v>2117</v>
      </c>
      <c r="B22" s="142" t="s">
        <v>2869</v>
      </c>
      <c r="C22" s="142" t="s">
        <v>196</v>
      </c>
      <c r="D22" s="142" t="s">
        <v>862</v>
      </c>
      <c r="E22" s="142" t="s">
        <v>1857</v>
      </c>
      <c r="F22" s="147">
        <v>42774</v>
      </c>
      <c r="G22" s="114"/>
      <c r="H22" s="277" t="s">
        <v>3323</v>
      </c>
      <c r="I22" s="280"/>
      <c r="J22" s="280"/>
      <c r="K22" s="280"/>
      <c r="L22" s="281"/>
    </row>
    <row r="23" spans="1:12" s="117" customFormat="1" ht="15" hidden="1" x14ac:dyDescent="0.2">
      <c r="A23" s="149">
        <v>2217</v>
      </c>
      <c r="B23" s="142" t="s">
        <v>2870</v>
      </c>
      <c r="C23" s="142" t="s">
        <v>1171</v>
      </c>
      <c r="D23" s="142" t="s">
        <v>1198</v>
      </c>
      <c r="E23" s="142" t="s">
        <v>808</v>
      </c>
      <c r="F23" s="147">
        <v>42775</v>
      </c>
      <c r="G23" s="114"/>
      <c r="H23" s="277" t="s">
        <v>3324</v>
      </c>
      <c r="I23" s="280"/>
      <c r="J23" s="280"/>
      <c r="K23" s="280"/>
      <c r="L23" s="281"/>
    </row>
    <row r="24" spans="1:12" s="117" customFormat="1" ht="15" hidden="1" x14ac:dyDescent="0.2">
      <c r="A24" s="149">
        <v>2317</v>
      </c>
      <c r="B24" s="142" t="s">
        <v>2871</v>
      </c>
      <c r="C24" s="128" t="s">
        <v>2788</v>
      </c>
      <c r="D24" s="142" t="s">
        <v>3162</v>
      </c>
      <c r="E24" s="142" t="s">
        <v>803</v>
      </c>
      <c r="F24" s="147">
        <v>42776</v>
      </c>
      <c r="G24" s="114"/>
      <c r="H24" s="277" t="s">
        <v>3325</v>
      </c>
      <c r="I24" s="278"/>
      <c r="J24" s="278"/>
      <c r="K24" s="278"/>
      <c r="L24" s="279"/>
    </row>
    <row r="25" spans="1:12" s="117" customFormat="1" ht="15.75" hidden="1" thickBot="1" x14ac:dyDescent="0.25">
      <c r="A25" s="149">
        <v>2417</v>
      </c>
      <c r="B25" s="142" t="s">
        <v>2872</v>
      </c>
      <c r="C25" s="128" t="s">
        <v>2788</v>
      </c>
      <c r="D25" s="142" t="s">
        <v>3162</v>
      </c>
      <c r="E25" s="142" t="s">
        <v>803</v>
      </c>
      <c r="F25" s="147">
        <v>42776</v>
      </c>
      <c r="G25" s="114"/>
      <c r="H25" s="274" t="s">
        <v>3326</v>
      </c>
      <c r="I25" s="275"/>
      <c r="J25" s="275"/>
      <c r="K25" s="275"/>
      <c r="L25" s="276"/>
    </row>
    <row r="26" spans="1:12" s="117" customFormat="1" ht="15" hidden="1" x14ac:dyDescent="0.2">
      <c r="A26" s="149">
        <v>2517</v>
      </c>
      <c r="B26" s="142" t="s">
        <v>1998</v>
      </c>
      <c r="C26" s="129" t="s">
        <v>1946</v>
      </c>
      <c r="D26" s="142" t="s">
        <v>3162</v>
      </c>
      <c r="E26" s="142" t="s">
        <v>2866</v>
      </c>
      <c r="F26" s="147">
        <v>42776</v>
      </c>
      <c r="G26" s="114"/>
      <c r="L26" s="114"/>
    </row>
    <row r="27" spans="1:12" s="117" customFormat="1" ht="15" hidden="1" x14ac:dyDescent="0.2">
      <c r="A27" s="149">
        <v>2617</v>
      </c>
      <c r="B27" s="142" t="s">
        <v>2873</v>
      </c>
      <c r="C27" s="129" t="s">
        <v>1946</v>
      </c>
      <c r="D27" s="142" t="s">
        <v>3162</v>
      </c>
      <c r="E27" s="142" t="s">
        <v>2866</v>
      </c>
      <c r="F27" s="147">
        <v>42776</v>
      </c>
      <c r="G27" s="114"/>
      <c r="L27" s="114"/>
    </row>
    <row r="28" spans="1:12" s="117" customFormat="1" ht="15" hidden="1" x14ac:dyDescent="0.2">
      <c r="A28" s="149">
        <v>2717</v>
      </c>
      <c r="B28" s="142" t="s">
        <v>2874</v>
      </c>
      <c r="C28" s="142" t="s">
        <v>1675</v>
      </c>
      <c r="D28" s="142" t="s">
        <v>862</v>
      </c>
      <c r="E28" s="142" t="s">
        <v>675</v>
      </c>
      <c r="F28" s="147">
        <v>42776</v>
      </c>
      <c r="G28" s="114"/>
      <c r="J28" s="114"/>
      <c r="K28" s="114"/>
      <c r="L28" s="114"/>
    </row>
    <row r="29" spans="1:12" s="117" customFormat="1" ht="15" hidden="1" x14ac:dyDescent="0.2">
      <c r="A29" s="149">
        <v>2817</v>
      </c>
      <c r="B29" s="142" t="s">
        <v>2875</v>
      </c>
      <c r="C29" s="142" t="s">
        <v>196</v>
      </c>
      <c r="D29" s="142" t="s">
        <v>862</v>
      </c>
      <c r="E29" s="142" t="s">
        <v>816</v>
      </c>
      <c r="F29" s="147">
        <v>42776</v>
      </c>
      <c r="G29" s="114"/>
    </row>
    <row r="30" spans="1:12" s="117" customFormat="1" ht="15" hidden="1" x14ac:dyDescent="0.2">
      <c r="A30" s="149">
        <v>2917</v>
      </c>
      <c r="B30" s="142" t="s">
        <v>2876</v>
      </c>
      <c r="C30" s="142" t="s">
        <v>2877</v>
      </c>
      <c r="D30" s="142" t="s">
        <v>862</v>
      </c>
      <c r="E30" s="142" t="s">
        <v>1213</v>
      </c>
      <c r="F30" s="147">
        <v>42776</v>
      </c>
      <c r="G30" s="114"/>
    </row>
    <row r="31" spans="1:12" s="117" customFormat="1" ht="15" hidden="1" x14ac:dyDescent="0.2">
      <c r="A31" s="149">
        <v>3017</v>
      </c>
      <c r="B31" s="142" t="s">
        <v>2878</v>
      </c>
      <c r="C31" s="142" t="s">
        <v>196</v>
      </c>
      <c r="D31" s="142" t="s">
        <v>862</v>
      </c>
      <c r="E31" s="142" t="s">
        <v>814</v>
      </c>
      <c r="F31" s="147">
        <v>42776</v>
      </c>
      <c r="G31" s="114"/>
    </row>
    <row r="32" spans="1:12" s="117" customFormat="1" ht="15" hidden="1" x14ac:dyDescent="0.2">
      <c r="A32" s="149">
        <v>3117</v>
      </c>
      <c r="B32" s="142" t="s">
        <v>2879</v>
      </c>
      <c r="C32" s="142" t="s">
        <v>1138</v>
      </c>
      <c r="D32" s="142" t="s">
        <v>862</v>
      </c>
      <c r="E32" s="142" t="s">
        <v>487</v>
      </c>
      <c r="F32" s="147">
        <v>42779</v>
      </c>
      <c r="G32" s="114"/>
    </row>
    <row r="33" spans="1:7" s="117" customFormat="1" ht="15" hidden="1" x14ac:dyDescent="0.2">
      <c r="A33" s="149">
        <v>3217</v>
      </c>
      <c r="B33" s="142" t="s">
        <v>2880</v>
      </c>
      <c r="C33" s="142" t="s">
        <v>2881</v>
      </c>
      <c r="D33" s="142" t="s">
        <v>863</v>
      </c>
      <c r="E33" s="142" t="s">
        <v>178</v>
      </c>
      <c r="F33" s="147">
        <v>42779</v>
      </c>
      <c r="G33" s="114"/>
    </row>
    <row r="34" spans="1:7" s="117" customFormat="1" ht="15" hidden="1" x14ac:dyDescent="0.2">
      <c r="A34" s="149">
        <v>3317</v>
      </c>
      <c r="B34" s="142" t="s">
        <v>2882</v>
      </c>
      <c r="C34" s="142" t="s">
        <v>1138</v>
      </c>
      <c r="D34" s="142" t="s">
        <v>862</v>
      </c>
      <c r="E34" s="142" t="s">
        <v>814</v>
      </c>
      <c r="F34" s="147">
        <v>42781</v>
      </c>
      <c r="G34" s="114"/>
    </row>
    <row r="35" spans="1:7" s="117" customFormat="1" ht="15" hidden="1" x14ac:dyDescent="0.2">
      <c r="A35" s="149">
        <v>3417</v>
      </c>
      <c r="B35" s="142" t="s">
        <v>2883</v>
      </c>
      <c r="C35" s="142" t="s">
        <v>196</v>
      </c>
      <c r="D35" s="142" t="s">
        <v>862</v>
      </c>
      <c r="E35" s="142" t="s">
        <v>1183</v>
      </c>
      <c r="F35" s="147">
        <v>42781</v>
      </c>
      <c r="G35" s="114"/>
    </row>
    <row r="36" spans="1:7" s="117" customFormat="1" ht="15" hidden="1" x14ac:dyDescent="0.2">
      <c r="A36" s="149">
        <v>3517</v>
      </c>
      <c r="B36" s="142" t="s">
        <v>2884</v>
      </c>
      <c r="C36" s="142" t="s">
        <v>196</v>
      </c>
      <c r="D36" s="142" t="s">
        <v>862</v>
      </c>
      <c r="E36" s="142" t="s">
        <v>808</v>
      </c>
      <c r="F36" s="147">
        <v>42781</v>
      </c>
      <c r="G36" s="114"/>
    </row>
    <row r="37" spans="1:7" s="117" customFormat="1" ht="15" hidden="1" x14ac:dyDescent="0.2">
      <c r="A37" s="149">
        <v>3617</v>
      </c>
      <c r="B37" s="142" t="s">
        <v>2885</v>
      </c>
      <c r="C37" s="142" t="s">
        <v>196</v>
      </c>
      <c r="D37" s="142" t="s">
        <v>862</v>
      </c>
      <c r="E37" s="142" t="s">
        <v>1189</v>
      </c>
      <c r="F37" s="147">
        <v>42781</v>
      </c>
      <c r="G37" s="114"/>
    </row>
    <row r="38" spans="1:7" s="117" customFormat="1" ht="15" hidden="1" x14ac:dyDescent="0.2">
      <c r="A38" s="149">
        <v>3717</v>
      </c>
      <c r="B38" s="142" t="s">
        <v>2886</v>
      </c>
      <c r="C38" s="142" t="s">
        <v>196</v>
      </c>
      <c r="D38" s="142" t="s">
        <v>862</v>
      </c>
      <c r="E38" s="142" t="s">
        <v>2868</v>
      </c>
      <c r="F38" s="147">
        <v>42781</v>
      </c>
      <c r="G38" s="120"/>
    </row>
    <row r="39" spans="1:7" s="117" customFormat="1" ht="15" hidden="1" x14ac:dyDescent="0.2">
      <c r="A39" s="149">
        <v>3817</v>
      </c>
      <c r="B39" s="142" t="s">
        <v>2887</v>
      </c>
      <c r="C39" s="142" t="s">
        <v>2542</v>
      </c>
      <c r="D39" s="142" t="s">
        <v>862</v>
      </c>
      <c r="E39" s="142" t="s">
        <v>1189</v>
      </c>
      <c r="F39" s="147">
        <v>42781</v>
      </c>
      <c r="G39" s="114"/>
    </row>
    <row r="40" spans="1:7" s="117" customFormat="1" ht="15" hidden="1" x14ac:dyDescent="0.2">
      <c r="A40" s="149">
        <v>3917</v>
      </c>
      <c r="B40" s="142" t="s">
        <v>2888</v>
      </c>
      <c r="C40" s="142" t="s">
        <v>196</v>
      </c>
      <c r="D40" s="142" t="s">
        <v>862</v>
      </c>
      <c r="E40" s="142" t="s">
        <v>808</v>
      </c>
      <c r="F40" s="147">
        <v>42783</v>
      </c>
      <c r="G40" s="114"/>
    </row>
    <row r="41" spans="1:7" s="117" customFormat="1" ht="15" hidden="1" x14ac:dyDescent="0.2">
      <c r="A41" s="149">
        <v>4017</v>
      </c>
      <c r="B41" s="142" t="s">
        <v>2889</v>
      </c>
      <c r="C41" s="142" t="s">
        <v>1447</v>
      </c>
      <c r="D41" s="142" t="s">
        <v>862</v>
      </c>
      <c r="E41" s="148" t="s">
        <v>2420</v>
      </c>
      <c r="F41" s="147">
        <v>42786</v>
      </c>
      <c r="G41" s="114"/>
    </row>
    <row r="42" spans="1:7" s="117" customFormat="1" ht="15" hidden="1" x14ac:dyDescent="0.2">
      <c r="A42" s="149">
        <v>4117</v>
      </c>
      <c r="B42" s="142" t="s">
        <v>2890</v>
      </c>
      <c r="C42" s="142" t="s">
        <v>1447</v>
      </c>
      <c r="D42" s="142" t="s">
        <v>862</v>
      </c>
      <c r="E42" s="142" t="s">
        <v>1189</v>
      </c>
      <c r="F42" s="147">
        <v>42786</v>
      </c>
      <c r="G42" s="114"/>
    </row>
    <row r="43" spans="1:7" s="117" customFormat="1" ht="15" hidden="1" x14ac:dyDescent="0.2">
      <c r="A43" s="149">
        <v>4217</v>
      </c>
      <c r="B43" s="142" t="s">
        <v>2891</v>
      </c>
      <c r="C43" s="142" t="s">
        <v>991</v>
      </c>
      <c r="D43" s="142" t="s">
        <v>862</v>
      </c>
      <c r="E43" s="142" t="s">
        <v>2862</v>
      </c>
      <c r="F43" s="147">
        <v>42786</v>
      </c>
      <c r="G43" s="114"/>
    </row>
    <row r="44" spans="1:7" s="117" customFormat="1" ht="15" hidden="1" x14ac:dyDescent="0.2">
      <c r="A44" s="149">
        <v>4317</v>
      </c>
      <c r="B44" s="142" t="s">
        <v>2892</v>
      </c>
      <c r="C44" s="142" t="s">
        <v>991</v>
      </c>
      <c r="D44" s="142" t="s">
        <v>862</v>
      </c>
      <c r="E44" s="142" t="s">
        <v>2893</v>
      </c>
      <c r="F44" s="147">
        <v>42787</v>
      </c>
      <c r="G44" s="114"/>
    </row>
    <row r="45" spans="1:7" s="117" customFormat="1" ht="15" hidden="1" x14ac:dyDescent="0.2">
      <c r="A45" s="149">
        <v>4417</v>
      </c>
      <c r="B45" s="142" t="s">
        <v>2894</v>
      </c>
      <c r="C45" s="142" t="s">
        <v>196</v>
      </c>
      <c r="D45" s="142" t="s">
        <v>862</v>
      </c>
      <c r="E45" s="142" t="s">
        <v>816</v>
      </c>
      <c r="F45" s="147">
        <v>42787</v>
      </c>
      <c r="G45" s="114"/>
    </row>
    <row r="46" spans="1:7" s="117" customFormat="1" ht="15" hidden="1" x14ac:dyDescent="0.2">
      <c r="A46" s="149">
        <v>4517</v>
      </c>
      <c r="B46" s="142" t="s">
        <v>2895</v>
      </c>
      <c r="C46" s="142" t="s">
        <v>196</v>
      </c>
      <c r="D46" s="142" t="s">
        <v>862</v>
      </c>
      <c r="E46" s="142" t="s">
        <v>2896</v>
      </c>
      <c r="F46" s="147">
        <v>42787</v>
      </c>
      <c r="G46" s="114"/>
    </row>
    <row r="47" spans="1:7" s="117" customFormat="1" ht="15" hidden="1" x14ac:dyDescent="0.2">
      <c r="A47" s="149">
        <v>4617</v>
      </c>
      <c r="B47" s="142" t="s">
        <v>2897</v>
      </c>
      <c r="C47" s="142" t="s">
        <v>196</v>
      </c>
      <c r="D47" s="142" t="s">
        <v>862</v>
      </c>
      <c r="E47" s="142" t="s">
        <v>889</v>
      </c>
      <c r="F47" s="147">
        <v>42787</v>
      </c>
      <c r="G47" s="120"/>
    </row>
    <row r="48" spans="1:7" s="117" customFormat="1" ht="15" hidden="1" x14ac:dyDescent="0.2">
      <c r="A48" s="149">
        <v>4717</v>
      </c>
      <c r="B48" s="142" t="s">
        <v>2898</v>
      </c>
      <c r="C48" s="142" t="s">
        <v>3141</v>
      </c>
      <c r="D48" s="142" t="s">
        <v>1198</v>
      </c>
      <c r="E48" s="142" t="s">
        <v>808</v>
      </c>
      <c r="F48" s="147">
        <v>42788</v>
      </c>
      <c r="G48" s="114"/>
    </row>
    <row r="49" spans="1:7" s="117" customFormat="1" ht="15" hidden="1" x14ac:dyDescent="0.2">
      <c r="A49" s="149">
        <v>4817</v>
      </c>
      <c r="B49" s="142" t="s">
        <v>2899</v>
      </c>
      <c r="C49" s="142" t="s">
        <v>196</v>
      </c>
      <c r="D49" s="142" t="s">
        <v>862</v>
      </c>
      <c r="E49" s="142" t="s">
        <v>1727</v>
      </c>
      <c r="F49" s="147">
        <v>42790</v>
      </c>
      <c r="G49" s="114"/>
    </row>
    <row r="50" spans="1:7" s="117" customFormat="1" ht="15" hidden="1" x14ac:dyDescent="0.2">
      <c r="A50" s="149">
        <v>4917</v>
      </c>
      <c r="B50" s="142" t="s">
        <v>2900</v>
      </c>
      <c r="C50" s="142" t="s">
        <v>196</v>
      </c>
      <c r="D50" s="142" t="s">
        <v>862</v>
      </c>
      <c r="E50" s="142" t="s">
        <v>2683</v>
      </c>
      <c r="F50" s="147">
        <v>42790</v>
      </c>
      <c r="G50" s="114"/>
    </row>
    <row r="51" spans="1:7" s="117" customFormat="1" ht="15" hidden="1" x14ac:dyDescent="0.2">
      <c r="A51" s="149">
        <v>5017</v>
      </c>
      <c r="B51" s="142" t="s">
        <v>3157</v>
      </c>
      <c r="C51" s="142" t="s">
        <v>2901</v>
      </c>
      <c r="D51" s="142" t="s">
        <v>1198</v>
      </c>
      <c r="E51" s="142" t="s">
        <v>720</v>
      </c>
      <c r="F51" s="147">
        <v>42790</v>
      </c>
      <c r="G51" s="114"/>
    </row>
    <row r="52" spans="1:7" s="117" customFormat="1" ht="15" hidden="1" x14ac:dyDescent="0.2">
      <c r="A52" s="149">
        <v>5117</v>
      </c>
      <c r="B52" s="142" t="s">
        <v>3158</v>
      </c>
      <c r="C52" s="142" t="s">
        <v>2901</v>
      </c>
      <c r="D52" s="142" t="s">
        <v>1198</v>
      </c>
      <c r="E52" s="142" t="s">
        <v>720</v>
      </c>
      <c r="F52" s="147">
        <v>42790</v>
      </c>
      <c r="G52" s="114"/>
    </row>
    <row r="53" spans="1:7" s="117" customFormat="1" ht="15" hidden="1" x14ac:dyDescent="0.2">
      <c r="A53" s="149">
        <v>5217</v>
      </c>
      <c r="B53" s="142" t="s">
        <v>3159</v>
      </c>
      <c r="C53" s="142" t="s">
        <v>2901</v>
      </c>
      <c r="D53" s="142" t="s">
        <v>1198</v>
      </c>
      <c r="E53" s="142" t="s">
        <v>720</v>
      </c>
      <c r="F53" s="147">
        <v>42790</v>
      </c>
      <c r="G53" s="114"/>
    </row>
    <row r="54" spans="1:7" s="114" customFormat="1" ht="15" hidden="1" x14ac:dyDescent="0.2">
      <c r="A54" s="149">
        <v>5317</v>
      </c>
      <c r="B54" s="142" t="s">
        <v>2902</v>
      </c>
      <c r="C54" s="142" t="s">
        <v>1666</v>
      </c>
      <c r="D54" s="142" t="s">
        <v>1198</v>
      </c>
      <c r="E54" s="142" t="s">
        <v>1213</v>
      </c>
      <c r="F54" s="147">
        <v>42800</v>
      </c>
    </row>
    <row r="55" spans="1:7" s="117" customFormat="1" ht="15" hidden="1" x14ac:dyDescent="0.2">
      <c r="A55" s="149">
        <v>5417</v>
      </c>
      <c r="B55" s="142" t="s">
        <v>3136</v>
      </c>
      <c r="C55" s="142" t="s">
        <v>1138</v>
      </c>
      <c r="D55" s="142" t="s">
        <v>1198</v>
      </c>
      <c r="E55" s="142" t="s">
        <v>720</v>
      </c>
      <c r="F55" s="147">
        <v>42804</v>
      </c>
      <c r="G55" s="114"/>
    </row>
    <row r="56" spans="1:7" s="117" customFormat="1" ht="15" hidden="1" x14ac:dyDescent="0.2">
      <c r="A56" s="149">
        <v>5517</v>
      </c>
      <c r="B56" s="142" t="s">
        <v>3133</v>
      </c>
      <c r="C56" s="142" t="s">
        <v>1138</v>
      </c>
      <c r="D56" s="142" t="s">
        <v>1198</v>
      </c>
      <c r="E56" s="142" t="s">
        <v>720</v>
      </c>
      <c r="F56" s="147">
        <v>42804</v>
      </c>
      <c r="G56" s="114"/>
    </row>
    <row r="57" spans="1:7" s="117" customFormat="1" ht="15" x14ac:dyDescent="0.2">
      <c r="A57" s="149">
        <v>5617</v>
      </c>
      <c r="B57" s="142" t="s">
        <v>2904</v>
      </c>
      <c r="C57" s="142" t="s">
        <v>2905</v>
      </c>
      <c r="D57" s="142" t="s">
        <v>1026</v>
      </c>
      <c r="E57" s="142" t="s">
        <v>797</v>
      </c>
      <c r="F57" s="147">
        <v>42804</v>
      </c>
      <c r="G57" s="114"/>
    </row>
    <row r="58" spans="1:7" s="117" customFormat="1" ht="15" hidden="1" x14ac:dyDescent="0.2">
      <c r="A58" s="149">
        <v>5717</v>
      </c>
      <c r="B58" s="142" t="s">
        <v>2903</v>
      </c>
      <c r="C58" s="142" t="s">
        <v>3130</v>
      </c>
      <c r="D58" s="142" t="s">
        <v>863</v>
      </c>
      <c r="E58" s="142" t="s">
        <v>797</v>
      </c>
      <c r="F58" s="147">
        <v>42804</v>
      </c>
      <c r="G58" s="114"/>
    </row>
    <row r="59" spans="1:7" s="117" customFormat="1" ht="15" hidden="1" x14ac:dyDescent="0.2">
      <c r="A59" s="149">
        <v>5817</v>
      </c>
      <c r="B59" s="142" t="s">
        <v>3160</v>
      </c>
      <c r="C59" s="142" t="s">
        <v>2877</v>
      </c>
      <c r="D59" s="142" t="s">
        <v>1198</v>
      </c>
      <c r="E59" s="142" t="s">
        <v>1213</v>
      </c>
      <c r="F59" s="147">
        <v>42810</v>
      </c>
      <c r="G59" s="114"/>
    </row>
    <row r="60" spans="1:7" s="117" customFormat="1" ht="15" hidden="1" x14ac:dyDescent="0.2">
      <c r="A60" s="149">
        <v>5917</v>
      </c>
      <c r="B60" s="142" t="s">
        <v>2906</v>
      </c>
      <c r="C60" s="139" t="s">
        <v>3075</v>
      </c>
      <c r="D60" s="142" t="s">
        <v>3162</v>
      </c>
      <c r="E60" s="142" t="s">
        <v>178</v>
      </c>
      <c r="F60" s="147">
        <v>42810</v>
      </c>
      <c r="G60" s="114"/>
    </row>
    <row r="61" spans="1:7" s="117" customFormat="1" ht="15" hidden="1" x14ac:dyDescent="0.2">
      <c r="A61" s="149">
        <v>6017</v>
      </c>
      <c r="B61" s="142" t="s">
        <v>3134</v>
      </c>
      <c r="C61" s="142" t="s">
        <v>1447</v>
      </c>
      <c r="D61" s="142" t="s">
        <v>1198</v>
      </c>
      <c r="E61" s="142" t="s">
        <v>1727</v>
      </c>
      <c r="F61" s="147">
        <v>42810</v>
      </c>
      <c r="G61" s="114"/>
    </row>
    <row r="62" spans="1:7" s="117" customFormat="1" ht="15" hidden="1" x14ac:dyDescent="0.2">
      <c r="A62" s="149">
        <v>6117</v>
      </c>
      <c r="B62" s="142" t="s">
        <v>3135</v>
      </c>
      <c r="C62" s="142" t="s">
        <v>1138</v>
      </c>
      <c r="D62" s="142" t="s">
        <v>1198</v>
      </c>
      <c r="E62" s="142" t="s">
        <v>1183</v>
      </c>
      <c r="F62" s="147">
        <v>42810</v>
      </c>
      <c r="G62" s="114"/>
    </row>
    <row r="63" spans="1:7" s="117" customFormat="1" ht="15" hidden="1" x14ac:dyDescent="0.2">
      <c r="A63" s="149">
        <v>6217</v>
      </c>
      <c r="B63" s="142" t="s">
        <v>2907</v>
      </c>
      <c r="C63" s="142" t="s">
        <v>1666</v>
      </c>
      <c r="D63" s="142" t="s">
        <v>1198</v>
      </c>
      <c r="E63" s="142" t="s">
        <v>1716</v>
      </c>
      <c r="F63" s="147">
        <v>42811</v>
      </c>
      <c r="G63" s="114"/>
    </row>
    <row r="64" spans="1:7" s="117" customFormat="1" ht="15" hidden="1" x14ac:dyDescent="0.2">
      <c r="A64" s="149">
        <v>6317</v>
      </c>
      <c r="B64" s="142" t="s">
        <v>2908</v>
      </c>
      <c r="C64" s="142" t="s">
        <v>1138</v>
      </c>
      <c r="D64" s="142" t="s">
        <v>862</v>
      </c>
      <c r="E64" s="142" t="s">
        <v>487</v>
      </c>
      <c r="F64" s="147">
        <v>42811</v>
      </c>
      <c r="G64" s="114"/>
    </row>
    <row r="65" spans="1:7" s="117" customFormat="1" ht="15" hidden="1" x14ac:dyDescent="0.2">
      <c r="A65" s="149">
        <v>6417</v>
      </c>
      <c r="B65" s="142" t="s">
        <v>2909</v>
      </c>
      <c r="C65" s="142" t="s">
        <v>1138</v>
      </c>
      <c r="D65" s="142" t="s">
        <v>862</v>
      </c>
      <c r="E65" s="142" t="s">
        <v>814</v>
      </c>
      <c r="F65" s="147">
        <v>42811</v>
      </c>
      <c r="G65" s="114"/>
    </row>
    <row r="66" spans="1:7" s="117" customFormat="1" ht="15" hidden="1" x14ac:dyDescent="0.2">
      <c r="A66" s="149">
        <v>6517</v>
      </c>
      <c r="B66" s="142" t="s">
        <v>2910</v>
      </c>
      <c r="C66" s="142" t="s">
        <v>991</v>
      </c>
      <c r="D66" s="142" t="s">
        <v>862</v>
      </c>
      <c r="E66" s="142" t="s">
        <v>808</v>
      </c>
      <c r="F66" s="147">
        <v>42811</v>
      </c>
      <c r="G66" s="114"/>
    </row>
    <row r="67" spans="1:7" s="117" customFormat="1" ht="15" hidden="1" x14ac:dyDescent="0.2">
      <c r="A67" s="149">
        <v>6617</v>
      </c>
      <c r="B67" s="142" t="s">
        <v>2911</v>
      </c>
      <c r="C67" s="142" t="s">
        <v>991</v>
      </c>
      <c r="D67" s="142" t="s">
        <v>862</v>
      </c>
      <c r="E67" s="142" t="s">
        <v>808</v>
      </c>
      <c r="F67" s="147">
        <v>42811</v>
      </c>
      <c r="G67" s="114"/>
    </row>
    <row r="68" spans="1:7" s="117" customFormat="1" ht="15" hidden="1" x14ac:dyDescent="0.2">
      <c r="A68" s="149">
        <v>6717</v>
      </c>
      <c r="B68" s="142" t="s">
        <v>2912</v>
      </c>
      <c r="C68" s="142" t="s">
        <v>994</v>
      </c>
      <c r="D68" s="142" t="s">
        <v>862</v>
      </c>
      <c r="E68" s="142" t="s">
        <v>740</v>
      </c>
      <c r="F68" s="147">
        <v>42814</v>
      </c>
      <c r="G68" s="114"/>
    </row>
    <row r="69" spans="1:7" s="117" customFormat="1" ht="15" hidden="1" x14ac:dyDescent="0.2">
      <c r="A69" s="149">
        <v>6817</v>
      </c>
      <c r="B69" s="142" t="s">
        <v>2913</v>
      </c>
      <c r="C69" s="142" t="s">
        <v>994</v>
      </c>
      <c r="D69" s="142" t="s">
        <v>862</v>
      </c>
      <c r="E69" s="142" t="s">
        <v>816</v>
      </c>
      <c r="F69" s="147">
        <v>42814</v>
      </c>
      <c r="G69" s="114"/>
    </row>
    <row r="70" spans="1:7" s="117" customFormat="1" ht="15" hidden="1" x14ac:dyDescent="0.2">
      <c r="A70" s="149">
        <v>6917</v>
      </c>
      <c r="B70" s="142" t="s">
        <v>2914</v>
      </c>
      <c r="C70" s="142" t="s">
        <v>994</v>
      </c>
      <c r="D70" s="142" t="s">
        <v>862</v>
      </c>
      <c r="E70" s="142" t="s">
        <v>1727</v>
      </c>
      <c r="F70" s="147">
        <v>42814</v>
      </c>
      <c r="G70" s="114"/>
    </row>
    <row r="71" spans="1:7" s="117" customFormat="1" ht="15" hidden="1" x14ac:dyDescent="0.2">
      <c r="A71" s="149">
        <v>7017</v>
      </c>
      <c r="B71" s="142" t="s">
        <v>2915</v>
      </c>
      <c r="C71" s="142" t="s">
        <v>994</v>
      </c>
      <c r="D71" s="142" t="s">
        <v>862</v>
      </c>
      <c r="E71" s="142" t="s">
        <v>2034</v>
      </c>
      <c r="F71" s="147">
        <v>42814</v>
      </c>
      <c r="G71" s="114"/>
    </row>
    <row r="72" spans="1:7" s="117" customFormat="1" ht="15" hidden="1" x14ac:dyDescent="0.2">
      <c r="A72" s="149">
        <v>7117</v>
      </c>
      <c r="B72" s="142" t="s">
        <v>2916</v>
      </c>
      <c r="C72" s="142" t="s">
        <v>994</v>
      </c>
      <c r="D72" s="142" t="s">
        <v>862</v>
      </c>
      <c r="E72" s="142" t="s">
        <v>2683</v>
      </c>
      <c r="F72" s="147">
        <v>42814</v>
      </c>
      <c r="G72" s="114"/>
    </row>
    <row r="73" spans="1:7" s="117" customFormat="1" ht="15" hidden="1" x14ac:dyDescent="0.2">
      <c r="A73" s="149">
        <v>7217</v>
      </c>
      <c r="B73" s="142" t="s">
        <v>2917</v>
      </c>
      <c r="C73" s="142" t="s">
        <v>198</v>
      </c>
      <c r="D73" s="142" t="s">
        <v>862</v>
      </c>
      <c r="E73" s="142" t="s">
        <v>2643</v>
      </c>
      <c r="F73" s="147">
        <v>42814</v>
      </c>
      <c r="G73" s="114"/>
    </row>
    <row r="74" spans="1:7" s="117" customFormat="1" ht="15" hidden="1" x14ac:dyDescent="0.2">
      <c r="A74" s="149">
        <v>7317</v>
      </c>
      <c r="B74" s="142" t="s">
        <v>2918</v>
      </c>
      <c r="C74" s="142" t="s">
        <v>1669</v>
      </c>
      <c r="D74" s="142" t="s">
        <v>862</v>
      </c>
      <c r="E74" s="142" t="s">
        <v>2683</v>
      </c>
      <c r="F74" s="147">
        <v>42815</v>
      </c>
      <c r="G74" s="114"/>
    </row>
    <row r="75" spans="1:7" s="117" customFormat="1" ht="15" hidden="1" x14ac:dyDescent="0.2">
      <c r="A75" s="149">
        <v>7417</v>
      </c>
      <c r="B75" s="142" t="s">
        <v>2919</v>
      </c>
      <c r="C75" s="142" t="s">
        <v>2619</v>
      </c>
      <c r="D75" s="142" t="s">
        <v>862</v>
      </c>
      <c r="E75" s="142" t="s">
        <v>1213</v>
      </c>
      <c r="F75" s="147">
        <v>42815</v>
      </c>
      <c r="G75" s="114"/>
    </row>
    <row r="76" spans="1:7" s="117" customFormat="1" ht="15" hidden="1" x14ac:dyDescent="0.2">
      <c r="A76" s="149">
        <v>7517</v>
      </c>
      <c r="B76" s="142" t="s">
        <v>2920</v>
      </c>
      <c r="C76" s="142" t="s">
        <v>2921</v>
      </c>
      <c r="D76" s="142" t="s">
        <v>1198</v>
      </c>
      <c r="E76" s="142" t="s">
        <v>487</v>
      </c>
      <c r="F76" s="147">
        <v>42816</v>
      </c>
      <c r="G76" s="114"/>
    </row>
    <row r="77" spans="1:7" s="117" customFormat="1" ht="15" hidden="1" x14ac:dyDescent="0.2">
      <c r="A77" s="149">
        <v>7617</v>
      </c>
      <c r="B77" s="142" t="s">
        <v>2922</v>
      </c>
      <c r="C77" s="142" t="s">
        <v>2921</v>
      </c>
      <c r="D77" s="142" t="s">
        <v>1198</v>
      </c>
      <c r="E77" s="142" t="s">
        <v>814</v>
      </c>
      <c r="F77" s="147">
        <v>42816</v>
      </c>
      <c r="G77" s="114"/>
    </row>
    <row r="78" spans="1:7" s="117" customFormat="1" ht="15" hidden="1" x14ac:dyDescent="0.2">
      <c r="A78" s="149">
        <v>7717</v>
      </c>
      <c r="B78" s="142" t="s">
        <v>2923</v>
      </c>
      <c r="C78" s="142" t="s">
        <v>196</v>
      </c>
      <c r="D78" s="142" t="s">
        <v>862</v>
      </c>
      <c r="E78" s="142" t="s">
        <v>2683</v>
      </c>
      <c r="F78" s="147">
        <v>42817</v>
      </c>
      <c r="G78" s="114"/>
    </row>
    <row r="79" spans="1:7" s="117" customFormat="1" ht="15" hidden="1" x14ac:dyDescent="0.2">
      <c r="A79" s="149">
        <v>7817</v>
      </c>
      <c r="B79" s="142" t="s">
        <v>2924</v>
      </c>
      <c r="C79" s="142" t="s">
        <v>731</v>
      </c>
      <c r="D79" s="142" t="s">
        <v>862</v>
      </c>
      <c r="E79" s="142" t="s">
        <v>2862</v>
      </c>
      <c r="F79" s="147">
        <v>42817</v>
      </c>
      <c r="G79" s="114"/>
    </row>
    <row r="80" spans="1:7" s="117" customFormat="1" ht="15" hidden="1" x14ac:dyDescent="0.2">
      <c r="A80" s="149">
        <v>7917</v>
      </c>
      <c r="B80" s="142" t="s">
        <v>2925</v>
      </c>
      <c r="C80" s="142" t="s">
        <v>1146</v>
      </c>
      <c r="D80" s="142" t="s">
        <v>862</v>
      </c>
      <c r="E80" s="142" t="s">
        <v>2683</v>
      </c>
      <c r="F80" s="147">
        <v>42817</v>
      </c>
      <c r="G80" s="114"/>
    </row>
    <row r="81" spans="1:7" s="117" customFormat="1" ht="15" hidden="1" x14ac:dyDescent="0.2">
      <c r="A81" s="149">
        <v>8017</v>
      </c>
      <c r="B81" s="142" t="s">
        <v>2926</v>
      </c>
      <c r="C81" s="142" t="s">
        <v>3117</v>
      </c>
      <c r="D81" s="142" t="s">
        <v>863</v>
      </c>
      <c r="E81" s="142" t="s">
        <v>797</v>
      </c>
      <c r="F81" s="147">
        <v>42822</v>
      </c>
      <c r="G81" s="114"/>
    </row>
    <row r="82" spans="1:7" s="117" customFormat="1" ht="15" hidden="1" x14ac:dyDescent="0.2">
      <c r="A82" s="149">
        <v>8117</v>
      </c>
      <c r="B82" s="142" t="s">
        <v>2927</v>
      </c>
      <c r="C82" s="142" t="s">
        <v>1666</v>
      </c>
      <c r="D82" s="142" t="s">
        <v>862</v>
      </c>
      <c r="E82" s="142" t="s">
        <v>552</v>
      </c>
      <c r="F82" s="147">
        <v>42823</v>
      </c>
      <c r="G82" s="114"/>
    </row>
    <row r="83" spans="1:7" s="117" customFormat="1" ht="15" hidden="1" x14ac:dyDescent="0.2">
      <c r="A83" s="149">
        <v>8217</v>
      </c>
      <c r="B83" s="142" t="s">
        <v>2928</v>
      </c>
      <c r="C83" s="142" t="s">
        <v>1666</v>
      </c>
      <c r="D83" s="142" t="s">
        <v>862</v>
      </c>
      <c r="E83" s="142" t="s">
        <v>720</v>
      </c>
      <c r="F83" s="147">
        <v>42823</v>
      </c>
      <c r="G83" s="114"/>
    </row>
    <row r="84" spans="1:7" s="117" customFormat="1" ht="15" hidden="1" x14ac:dyDescent="0.2">
      <c r="A84" s="149">
        <v>8317</v>
      </c>
      <c r="B84" s="142" t="s">
        <v>2929</v>
      </c>
      <c r="C84" s="142" t="s">
        <v>3131</v>
      </c>
      <c r="D84" s="142" t="s">
        <v>863</v>
      </c>
      <c r="E84" s="142" t="s">
        <v>803</v>
      </c>
      <c r="F84" s="147">
        <v>42823</v>
      </c>
      <c r="G84" s="114"/>
    </row>
    <row r="85" spans="1:7" s="117" customFormat="1" ht="15" hidden="1" x14ac:dyDescent="0.2">
      <c r="A85" s="149">
        <v>8417</v>
      </c>
      <c r="B85" s="142" t="s">
        <v>2930</v>
      </c>
      <c r="C85" s="142" t="s">
        <v>1669</v>
      </c>
      <c r="D85" s="142" t="s">
        <v>862</v>
      </c>
      <c r="E85" s="142" t="s">
        <v>3048</v>
      </c>
      <c r="F85" s="147">
        <v>42825</v>
      </c>
      <c r="G85" s="114"/>
    </row>
    <row r="86" spans="1:7" s="117" customFormat="1" ht="15" hidden="1" x14ac:dyDescent="0.2">
      <c r="A86" s="149">
        <v>8517</v>
      </c>
      <c r="B86" s="142" t="s">
        <v>2931</v>
      </c>
      <c r="C86" s="142" t="s">
        <v>843</v>
      </c>
      <c r="D86" s="142" t="s">
        <v>1198</v>
      </c>
      <c r="E86" s="142" t="s">
        <v>3143</v>
      </c>
      <c r="F86" s="147">
        <v>42825</v>
      </c>
      <c r="G86" s="114"/>
    </row>
    <row r="87" spans="1:7" s="117" customFormat="1" ht="15" hidden="1" x14ac:dyDescent="0.2">
      <c r="A87" s="149">
        <v>8617</v>
      </c>
      <c r="B87" s="142" t="s">
        <v>2933</v>
      </c>
      <c r="C87" s="142" t="s">
        <v>843</v>
      </c>
      <c r="D87" s="142" t="s">
        <v>1198</v>
      </c>
      <c r="E87" s="142" t="s">
        <v>3143</v>
      </c>
      <c r="F87" s="147">
        <v>42825</v>
      </c>
      <c r="G87" s="114"/>
    </row>
    <row r="88" spans="1:7" s="117" customFormat="1" ht="15" hidden="1" x14ac:dyDescent="0.2">
      <c r="A88" s="149">
        <v>8717</v>
      </c>
      <c r="B88" s="142" t="s">
        <v>2932</v>
      </c>
      <c r="C88" s="142" t="s">
        <v>843</v>
      </c>
      <c r="D88" s="142" t="s">
        <v>1198</v>
      </c>
      <c r="E88" s="142" t="s">
        <v>3143</v>
      </c>
      <c r="F88" s="147">
        <v>42825</v>
      </c>
      <c r="G88" s="114"/>
    </row>
    <row r="89" spans="1:7" s="117" customFormat="1" ht="15" hidden="1" x14ac:dyDescent="0.2">
      <c r="A89" s="149">
        <v>8817</v>
      </c>
      <c r="B89" s="142" t="s">
        <v>2934</v>
      </c>
      <c r="C89" s="142" t="s">
        <v>1666</v>
      </c>
      <c r="D89" s="142" t="s">
        <v>1198</v>
      </c>
      <c r="E89" s="142" t="s">
        <v>1183</v>
      </c>
      <c r="F89" s="147">
        <v>42825</v>
      </c>
      <c r="G89" s="114"/>
    </row>
    <row r="90" spans="1:7" s="117" customFormat="1" ht="15" hidden="1" x14ac:dyDescent="0.2">
      <c r="A90" s="149">
        <v>8917</v>
      </c>
      <c r="B90" s="142" t="s">
        <v>2935</v>
      </c>
      <c r="C90" s="142" t="s">
        <v>1806</v>
      </c>
      <c r="D90" s="142" t="s">
        <v>863</v>
      </c>
      <c r="E90" s="142" t="s">
        <v>870</v>
      </c>
      <c r="F90" s="147">
        <v>42825</v>
      </c>
      <c r="G90" s="114"/>
    </row>
    <row r="91" spans="1:7" s="117" customFormat="1" ht="15" hidden="1" x14ac:dyDescent="0.2">
      <c r="A91" s="150">
        <v>9017</v>
      </c>
      <c r="B91" s="136" t="s">
        <v>2936</v>
      </c>
      <c r="C91" s="125" t="s">
        <v>724</v>
      </c>
      <c r="D91" s="136" t="s">
        <v>3163</v>
      </c>
      <c r="E91" s="136" t="s">
        <v>3148</v>
      </c>
      <c r="F91" s="151">
        <v>42825</v>
      </c>
      <c r="G91" s="114"/>
    </row>
    <row r="92" spans="1:7" s="117" customFormat="1" ht="15" hidden="1" x14ac:dyDescent="0.2">
      <c r="A92" s="149">
        <v>9117</v>
      </c>
      <c r="B92" s="142" t="s">
        <v>2937</v>
      </c>
      <c r="C92" s="142" t="s">
        <v>1669</v>
      </c>
      <c r="D92" s="142" t="s">
        <v>862</v>
      </c>
      <c r="E92" s="142" t="s">
        <v>2683</v>
      </c>
      <c r="F92" s="147">
        <v>42825</v>
      </c>
      <c r="G92" s="114"/>
    </row>
    <row r="93" spans="1:7" s="117" customFormat="1" ht="15" hidden="1" x14ac:dyDescent="0.2">
      <c r="A93" s="149">
        <v>9217</v>
      </c>
      <c r="B93" s="142" t="s">
        <v>2938</v>
      </c>
      <c r="C93" s="142" t="s">
        <v>859</v>
      </c>
      <c r="D93" s="142" t="s">
        <v>862</v>
      </c>
      <c r="E93" s="142" t="s">
        <v>2332</v>
      </c>
      <c r="F93" s="147">
        <v>42825</v>
      </c>
      <c r="G93" s="114"/>
    </row>
    <row r="94" spans="1:7" s="117" customFormat="1" ht="15" hidden="1" x14ac:dyDescent="0.2">
      <c r="A94" s="149">
        <v>9317</v>
      </c>
      <c r="B94" s="142" t="s">
        <v>2939</v>
      </c>
      <c r="C94" s="142" t="s">
        <v>859</v>
      </c>
      <c r="D94" s="142" t="s">
        <v>862</v>
      </c>
      <c r="E94" s="142" t="s">
        <v>720</v>
      </c>
      <c r="F94" s="147">
        <v>42825</v>
      </c>
      <c r="G94" s="114"/>
    </row>
    <row r="95" spans="1:7" s="117" customFormat="1" ht="15" hidden="1" x14ac:dyDescent="0.2">
      <c r="A95" s="149">
        <v>9417</v>
      </c>
      <c r="B95" s="142" t="s">
        <v>2940</v>
      </c>
      <c r="C95" s="142" t="s">
        <v>3118</v>
      </c>
      <c r="D95" s="142" t="s">
        <v>863</v>
      </c>
      <c r="E95" s="142" t="s">
        <v>797</v>
      </c>
      <c r="F95" s="147">
        <v>42830</v>
      </c>
      <c r="G95" s="114"/>
    </row>
    <row r="96" spans="1:7" s="117" customFormat="1" ht="15" hidden="1" x14ac:dyDescent="0.2">
      <c r="A96" s="149">
        <v>9517</v>
      </c>
      <c r="B96" s="142" t="s">
        <v>2941</v>
      </c>
      <c r="C96" s="142" t="s">
        <v>3130</v>
      </c>
      <c r="D96" s="142" t="s">
        <v>863</v>
      </c>
      <c r="E96" s="142" t="s">
        <v>797</v>
      </c>
      <c r="F96" s="147">
        <v>42835</v>
      </c>
      <c r="G96" s="114"/>
    </row>
    <row r="97" spans="1:7" s="117" customFormat="1" ht="15" hidden="1" x14ac:dyDescent="0.2">
      <c r="A97" s="149">
        <v>9617</v>
      </c>
      <c r="B97" s="142" t="s">
        <v>2942</v>
      </c>
      <c r="C97" s="142" t="s">
        <v>1138</v>
      </c>
      <c r="D97" s="142" t="s">
        <v>1198</v>
      </c>
      <c r="E97" s="142" t="s">
        <v>1189</v>
      </c>
      <c r="F97" s="147">
        <v>42838</v>
      </c>
      <c r="G97" s="114"/>
    </row>
    <row r="98" spans="1:7" s="117" customFormat="1" ht="15" hidden="1" x14ac:dyDescent="0.2">
      <c r="A98" s="149">
        <v>9717</v>
      </c>
      <c r="B98" s="142" t="s">
        <v>1951</v>
      </c>
      <c r="C98" s="142" t="s">
        <v>732</v>
      </c>
      <c r="D98" s="142" t="s">
        <v>863</v>
      </c>
      <c r="E98" s="142" t="s">
        <v>3355</v>
      </c>
      <c r="F98" s="147">
        <v>42842</v>
      </c>
      <c r="G98" s="114"/>
    </row>
    <row r="99" spans="1:7" s="117" customFormat="1" ht="15" hidden="1" x14ac:dyDescent="0.2">
      <c r="A99" s="149">
        <v>9817</v>
      </c>
      <c r="B99" s="142" t="s">
        <v>2943</v>
      </c>
      <c r="C99" s="142" t="s">
        <v>1142</v>
      </c>
      <c r="D99" s="142" t="s">
        <v>862</v>
      </c>
      <c r="E99" s="142" t="s">
        <v>1189</v>
      </c>
      <c r="F99" s="147">
        <v>42844</v>
      </c>
      <c r="G99" s="114"/>
    </row>
    <row r="100" spans="1:7" s="117" customFormat="1" ht="15" hidden="1" x14ac:dyDescent="0.2">
      <c r="A100" s="149">
        <v>9917</v>
      </c>
      <c r="B100" s="142" t="s">
        <v>2944</v>
      </c>
      <c r="C100" s="133" t="s">
        <v>2245</v>
      </c>
      <c r="D100" s="142" t="s">
        <v>1198</v>
      </c>
      <c r="E100" s="142" t="s">
        <v>1716</v>
      </c>
      <c r="F100" s="147">
        <v>42834</v>
      </c>
      <c r="G100" s="114"/>
    </row>
    <row r="101" spans="1:7" s="117" customFormat="1" ht="15" hidden="1" x14ac:dyDescent="0.2">
      <c r="A101" s="149">
        <v>10017</v>
      </c>
      <c r="B101" s="142" t="s">
        <v>2945</v>
      </c>
      <c r="C101" s="142" t="s">
        <v>839</v>
      </c>
      <c r="D101" s="142" t="s">
        <v>1198</v>
      </c>
      <c r="E101" s="142" t="s">
        <v>1727</v>
      </c>
      <c r="F101" s="147">
        <v>42834</v>
      </c>
      <c r="G101" s="114"/>
    </row>
    <row r="102" spans="1:7" s="117" customFormat="1" ht="15" hidden="1" x14ac:dyDescent="0.2">
      <c r="A102" s="149">
        <v>10117</v>
      </c>
      <c r="B102" s="142" t="s">
        <v>2946</v>
      </c>
      <c r="C102" s="142" t="s">
        <v>1148</v>
      </c>
      <c r="D102" s="142" t="s">
        <v>862</v>
      </c>
      <c r="E102" s="142" t="s">
        <v>1727</v>
      </c>
      <c r="F102" s="147">
        <v>42845</v>
      </c>
      <c r="G102" s="114"/>
    </row>
    <row r="103" spans="1:7" s="117" customFormat="1" ht="15" hidden="1" x14ac:dyDescent="0.2">
      <c r="A103" s="149">
        <v>10217</v>
      </c>
      <c r="B103" s="142" t="s">
        <v>2947</v>
      </c>
      <c r="C103" s="142" t="s">
        <v>2794</v>
      </c>
      <c r="D103" s="142" t="s">
        <v>1198</v>
      </c>
      <c r="E103" s="142" t="s">
        <v>818</v>
      </c>
      <c r="F103" s="147">
        <v>42845</v>
      </c>
      <c r="G103" s="114"/>
    </row>
    <row r="104" spans="1:7" s="117" customFormat="1" ht="15" hidden="1" x14ac:dyDescent="0.2">
      <c r="A104" s="149">
        <v>10317</v>
      </c>
      <c r="B104" s="142" t="s">
        <v>2950</v>
      </c>
      <c r="C104" s="142" t="s">
        <v>1138</v>
      </c>
      <c r="D104" s="142" t="s">
        <v>1198</v>
      </c>
      <c r="E104" s="142" t="s">
        <v>797</v>
      </c>
      <c r="F104" s="147">
        <v>42849</v>
      </c>
      <c r="G104" s="114"/>
    </row>
    <row r="105" spans="1:7" s="117" customFormat="1" ht="15" hidden="1" x14ac:dyDescent="0.2">
      <c r="A105" s="149">
        <v>10417</v>
      </c>
      <c r="B105" s="142" t="s">
        <v>2948</v>
      </c>
      <c r="C105" s="142" t="s">
        <v>1179</v>
      </c>
      <c r="D105" s="142" t="s">
        <v>862</v>
      </c>
      <c r="E105" s="142" t="s">
        <v>720</v>
      </c>
      <c r="F105" s="147">
        <v>42849</v>
      </c>
      <c r="G105" s="114"/>
    </row>
    <row r="106" spans="1:7" s="117" customFormat="1" ht="15" hidden="1" x14ac:dyDescent="0.2">
      <c r="A106" s="149">
        <v>10517</v>
      </c>
      <c r="B106" s="142" t="s">
        <v>2949</v>
      </c>
      <c r="C106" s="142" t="s">
        <v>1179</v>
      </c>
      <c r="D106" s="142" t="s">
        <v>862</v>
      </c>
      <c r="E106" s="142" t="s">
        <v>2332</v>
      </c>
      <c r="F106" s="147">
        <v>42849</v>
      </c>
      <c r="G106" s="114"/>
    </row>
    <row r="107" spans="1:7" s="117" customFormat="1" ht="15" hidden="1" x14ac:dyDescent="0.2">
      <c r="A107" s="149">
        <v>10617</v>
      </c>
      <c r="B107" s="142" t="s">
        <v>2951</v>
      </c>
      <c r="C107" s="142" t="s">
        <v>1142</v>
      </c>
      <c r="D107" s="142" t="s">
        <v>862</v>
      </c>
      <c r="E107" s="142" t="s">
        <v>240</v>
      </c>
      <c r="F107" s="147">
        <v>42850</v>
      </c>
      <c r="G107" s="114"/>
    </row>
    <row r="108" spans="1:7" s="117" customFormat="1" ht="15" hidden="1" x14ac:dyDescent="0.2">
      <c r="A108" s="149">
        <v>10717</v>
      </c>
      <c r="B108" s="142" t="s">
        <v>2952</v>
      </c>
      <c r="C108" s="142" t="s">
        <v>859</v>
      </c>
      <c r="D108" s="142" t="s">
        <v>862</v>
      </c>
      <c r="E108" s="142" t="s">
        <v>1183</v>
      </c>
      <c r="F108" s="147">
        <v>42851</v>
      </c>
      <c r="G108" s="114"/>
    </row>
    <row r="109" spans="1:7" s="117" customFormat="1" ht="15" hidden="1" x14ac:dyDescent="0.2">
      <c r="A109" s="149">
        <v>10817</v>
      </c>
      <c r="B109" s="142" t="s">
        <v>2953</v>
      </c>
      <c r="C109" s="142" t="s">
        <v>859</v>
      </c>
      <c r="D109" s="142" t="s">
        <v>862</v>
      </c>
      <c r="E109" s="142" t="s">
        <v>1183</v>
      </c>
      <c r="F109" s="147">
        <v>42851</v>
      </c>
      <c r="G109" s="114"/>
    </row>
    <row r="110" spans="1:7" s="117" customFormat="1" ht="15" hidden="1" x14ac:dyDescent="0.2">
      <c r="A110" s="149">
        <v>10917</v>
      </c>
      <c r="B110" s="142" t="s">
        <v>2954</v>
      </c>
      <c r="C110" s="142" t="s">
        <v>196</v>
      </c>
      <c r="D110" s="142" t="s">
        <v>862</v>
      </c>
      <c r="E110" s="142" t="s">
        <v>2643</v>
      </c>
      <c r="F110" s="147">
        <v>42852</v>
      </c>
      <c r="G110" s="114"/>
    </row>
    <row r="111" spans="1:7" s="117" customFormat="1" ht="15" hidden="1" x14ac:dyDescent="0.2">
      <c r="A111" s="149">
        <v>11017</v>
      </c>
      <c r="B111" s="142" t="s">
        <v>2955</v>
      </c>
      <c r="C111" s="142" t="s">
        <v>1171</v>
      </c>
      <c r="D111" s="142" t="s">
        <v>1198</v>
      </c>
      <c r="E111" s="142" t="s">
        <v>2857</v>
      </c>
      <c r="F111" s="147">
        <v>42853</v>
      </c>
      <c r="G111" s="114"/>
    </row>
    <row r="112" spans="1:7" s="117" customFormat="1" ht="15" hidden="1" x14ac:dyDescent="0.2">
      <c r="A112" s="149">
        <v>11117</v>
      </c>
      <c r="B112" s="142" t="s">
        <v>2956</v>
      </c>
      <c r="C112" s="142" t="s">
        <v>327</v>
      </c>
      <c r="D112" s="142" t="s">
        <v>1198</v>
      </c>
      <c r="E112" s="142" t="s">
        <v>814</v>
      </c>
      <c r="F112" s="147">
        <v>42853</v>
      </c>
      <c r="G112" s="114"/>
    </row>
    <row r="113" spans="1:7" s="117" customFormat="1" ht="15" hidden="1" x14ac:dyDescent="0.2">
      <c r="A113" s="149">
        <v>11217</v>
      </c>
      <c r="B113" s="142" t="s">
        <v>2957</v>
      </c>
      <c r="C113" s="142" t="s">
        <v>1171</v>
      </c>
      <c r="D113" s="142" t="s">
        <v>1198</v>
      </c>
      <c r="E113" s="142" t="s">
        <v>2857</v>
      </c>
      <c r="F113" s="147">
        <v>42853</v>
      </c>
      <c r="G113" s="114"/>
    </row>
    <row r="114" spans="1:7" s="117" customFormat="1" ht="15" hidden="1" x14ac:dyDescent="0.2">
      <c r="A114" s="149">
        <v>11317</v>
      </c>
      <c r="B114" s="142" t="s">
        <v>2958</v>
      </c>
      <c r="C114" s="142" t="s">
        <v>1171</v>
      </c>
      <c r="D114" s="142" t="s">
        <v>1198</v>
      </c>
      <c r="E114" s="142" t="s">
        <v>2857</v>
      </c>
      <c r="F114" s="147">
        <v>42853</v>
      </c>
      <c r="G114" s="114"/>
    </row>
    <row r="115" spans="1:7" s="117" customFormat="1" ht="15" hidden="1" x14ac:dyDescent="0.2">
      <c r="A115" s="149">
        <v>11417</v>
      </c>
      <c r="B115" s="142" t="s">
        <v>2959</v>
      </c>
      <c r="C115" s="142" t="s">
        <v>1666</v>
      </c>
      <c r="D115" s="142" t="s">
        <v>1198</v>
      </c>
      <c r="E115" s="142" t="s">
        <v>557</v>
      </c>
      <c r="F115" s="147">
        <v>42857</v>
      </c>
      <c r="G115" s="114"/>
    </row>
    <row r="116" spans="1:7" s="117" customFormat="1" ht="15" hidden="1" x14ac:dyDescent="0.2">
      <c r="A116" s="149">
        <v>11517</v>
      </c>
      <c r="B116" s="142" t="s">
        <v>2960</v>
      </c>
      <c r="C116" s="142" t="s">
        <v>196</v>
      </c>
      <c r="D116" s="142" t="s">
        <v>1198</v>
      </c>
      <c r="E116" s="142" t="s">
        <v>797</v>
      </c>
      <c r="F116" s="147">
        <v>42857</v>
      </c>
      <c r="G116" s="114"/>
    </row>
    <row r="117" spans="1:7" s="117" customFormat="1" ht="15" hidden="1" x14ac:dyDescent="0.2">
      <c r="A117" s="150">
        <v>11617</v>
      </c>
      <c r="B117" s="136" t="s">
        <v>2961</v>
      </c>
      <c r="C117" s="136" t="s">
        <v>3144</v>
      </c>
      <c r="D117" s="136" t="s">
        <v>3163</v>
      </c>
      <c r="E117" s="136" t="s">
        <v>2962</v>
      </c>
      <c r="F117" s="151">
        <v>42859</v>
      </c>
      <c r="G117" s="114"/>
    </row>
    <row r="118" spans="1:7" s="117" customFormat="1" ht="15" hidden="1" x14ac:dyDescent="0.2">
      <c r="A118" s="149">
        <v>11717</v>
      </c>
      <c r="B118" s="142" t="s">
        <v>2963</v>
      </c>
      <c r="C118" s="142" t="s">
        <v>3129</v>
      </c>
      <c r="D118" s="142" t="s">
        <v>1198</v>
      </c>
      <c r="E118" s="142" t="s">
        <v>797</v>
      </c>
      <c r="F118" s="147">
        <v>42860</v>
      </c>
      <c r="G118" s="114"/>
    </row>
    <row r="119" spans="1:7" s="117" customFormat="1" ht="15" hidden="1" x14ac:dyDescent="0.2">
      <c r="A119" s="149">
        <v>11817</v>
      </c>
      <c r="B119" s="142" t="s">
        <v>2964</v>
      </c>
      <c r="C119" s="142" t="s">
        <v>1671</v>
      </c>
      <c r="D119" s="142" t="s">
        <v>1198</v>
      </c>
      <c r="E119" s="142" t="s">
        <v>1189</v>
      </c>
      <c r="F119" s="147">
        <v>42860</v>
      </c>
      <c r="G119" s="114"/>
    </row>
    <row r="120" spans="1:7" s="117" customFormat="1" ht="15" hidden="1" x14ac:dyDescent="0.2">
      <c r="A120" s="149">
        <v>11917</v>
      </c>
      <c r="B120" s="142" t="s">
        <v>2965</v>
      </c>
      <c r="C120" s="142" t="s">
        <v>3119</v>
      </c>
      <c r="D120" s="142" t="s">
        <v>863</v>
      </c>
      <c r="E120" s="142" t="s">
        <v>870</v>
      </c>
      <c r="F120" s="147">
        <v>42860</v>
      </c>
      <c r="G120" s="114"/>
    </row>
    <row r="121" spans="1:7" s="117" customFormat="1" ht="15" hidden="1" x14ac:dyDescent="0.2">
      <c r="A121" s="149">
        <v>12017</v>
      </c>
      <c r="B121" s="142" t="s">
        <v>2966</v>
      </c>
      <c r="C121" s="142" t="s">
        <v>3142</v>
      </c>
      <c r="D121" s="142" t="s">
        <v>863</v>
      </c>
      <c r="E121" s="142" t="s">
        <v>797</v>
      </c>
      <c r="F121" s="147">
        <v>42863</v>
      </c>
      <c r="G121" s="114"/>
    </row>
    <row r="122" spans="1:7" s="117" customFormat="1" ht="15" hidden="1" x14ac:dyDescent="0.2">
      <c r="A122" s="149">
        <v>12117</v>
      </c>
      <c r="B122" s="142" t="s">
        <v>2968</v>
      </c>
      <c r="C122" s="142" t="s">
        <v>2967</v>
      </c>
      <c r="D122" s="142" t="s">
        <v>863</v>
      </c>
      <c r="E122" s="142" t="s">
        <v>797</v>
      </c>
      <c r="F122" s="147">
        <v>42863</v>
      </c>
      <c r="G122" s="114"/>
    </row>
    <row r="123" spans="1:7" s="117" customFormat="1" ht="15" hidden="1" x14ac:dyDescent="0.2">
      <c r="A123" s="149">
        <v>12217</v>
      </c>
      <c r="B123" s="142" t="s">
        <v>2969</v>
      </c>
      <c r="C123" s="142" t="s">
        <v>327</v>
      </c>
      <c r="D123" s="142" t="s">
        <v>1198</v>
      </c>
      <c r="E123" s="142" t="s">
        <v>1183</v>
      </c>
      <c r="F123" s="147">
        <v>42864</v>
      </c>
      <c r="G123" s="114"/>
    </row>
    <row r="124" spans="1:7" s="117" customFormat="1" ht="15" hidden="1" x14ac:dyDescent="0.2">
      <c r="A124" s="149">
        <v>12317</v>
      </c>
      <c r="B124" s="142" t="s">
        <v>2970</v>
      </c>
      <c r="C124" s="142" t="s">
        <v>854</v>
      </c>
      <c r="D124" s="142" t="s">
        <v>1198</v>
      </c>
      <c r="E124" s="142" t="s">
        <v>2683</v>
      </c>
      <c r="F124" s="147">
        <v>42865</v>
      </c>
      <c r="G124" s="114"/>
    </row>
    <row r="125" spans="1:7" s="117" customFormat="1" ht="15" hidden="1" x14ac:dyDescent="0.2">
      <c r="A125" s="149">
        <v>12417</v>
      </c>
      <c r="B125" s="142" t="s">
        <v>2974</v>
      </c>
      <c r="C125" s="142" t="s">
        <v>847</v>
      </c>
      <c r="D125" s="142" t="s">
        <v>862</v>
      </c>
      <c r="E125" s="142" t="s">
        <v>1183</v>
      </c>
      <c r="F125" s="147">
        <v>42865</v>
      </c>
      <c r="G125" s="114"/>
    </row>
    <row r="126" spans="1:7" s="117" customFormat="1" ht="15" hidden="1" x14ac:dyDescent="0.2">
      <c r="A126" s="149">
        <v>12517</v>
      </c>
      <c r="B126" s="142" t="s">
        <v>2971</v>
      </c>
      <c r="C126" s="142" t="s">
        <v>2972</v>
      </c>
      <c r="D126" s="142" t="s">
        <v>862</v>
      </c>
      <c r="E126" s="142" t="s">
        <v>2643</v>
      </c>
      <c r="F126" s="147">
        <v>42866</v>
      </c>
      <c r="G126" s="114"/>
    </row>
    <row r="127" spans="1:7" s="117" customFormat="1" ht="15" hidden="1" x14ac:dyDescent="0.2">
      <c r="A127" s="149">
        <v>12617</v>
      </c>
      <c r="B127" s="142" t="s">
        <v>2973</v>
      </c>
      <c r="C127" s="142" t="s">
        <v>847</v>
      </c>
      <c r="D127" s="142" t="s">
        <v>862</v>
      </c>
      <c r="E127" s="142" t="s">
        <v>240</v>
      </c>
      <c r="F127" s="147">
        <v>42866</v>
      </c>
      <c r="G127" s="114"/>
    </row>
    <row r="128" spans="1:7" s="117" customFormat="1" ht="15" hidden="1" x14ac:dyDescent="0.2">
      <c r="A128" s="149">
        <v>12717</v>
      </c>
      <c r="B128" s="142" t="s">
        <v>2976</v>
      </c>
      <c r="C128" s="142" t="s">
        <v>847</v>
      </c>
      <c r="D128" s="142" t="s">
        <v>862</v>
      </c>
      <c r="E128" s="148" t="s">
        <v>2420</v>
      </c>
      <c r="F128" s="147">
        <v>42867</v>
      </c>
      <c r="G128" s="114"/>
    </row>
    <row r="129" spans="1:7" s="117" customFormat="1" ht="15" hidden="1" x14ac:dyDescent="0.2">
      <c r="A129" s="149">
        <v>12817</v>
      </c>
      <c r="B129" s="142" t="s">
        <v>2975</v>
      </c>
      <c r="C129" s="142" t="s">
        <v>847</v>
      </c>
      <c r="D129" s="142" t="s">
        <v>862</v>
      </c>
      <c r="E129" s="148" t="s">
        <v>2420</v>
      </c>
      <c r="F129" s="147">
        <v>42867</v>
      </c>
      <c r="G129" s="114"/>
    </row>
    <row r="130" spans="1:7" s="117" customFormat="1" ht="15" hidden="1" x14ac:dyDescent="0.2">
      <c r="A130" s="149">
        <v>12917</v>
      </c>
      <c r="B130" s="142" t="s">
        <v>2977</v>
      </c>
      <c r="C130" s="142" t="s">
        <v>1171</v>
      </c>
      <c r="D130" s="142" t="s">
        <v>1198</v>
      </c>
      <c r="E130" s="142" t="s">
        <v>1213</v>
      </c>
      <c r="F130" s="147">
        <v>42870</v>
      </c>
      <c r="G130" s="114"/>
    </row>
    <row r="131" spans="1:7" s="117" customFormat="1" ht="15" hidden="1" x14ac:dyDescent="0.2">
      <c r="A131" s="149">
        <v>13017</v>
      </c>
      <c r="B131" s="142" t="s">
        <v>2978</v>
      </c>
      <c r="C131" s="142" t="s">
        <v>3150</v>
      </c>
      <c r="D131" s="142" t="s">
        <v>1198</v>
      </c>
      <c r="E131" s="142" t="s">
        <v>2332</v>
      </c>
      <c r="F131" s="147">
        <v>42871</v>
      </c>
      <c r="G131" s="114"/>
    </row>
    <row r="132" spans="1:7" s="117" customFormat="1" ht="15" hidden="1" x14ac:dyDescent="0.2">
      <c r="A132" s="149">
        <v>13117</v>
      </c>
      <c r="B132" s="142" t="s">
        <v>2979</v>
      </c>
      <c r="C132" s="142" t="s">
        <v>859</v>
      </c>
      <c r="D132" s="142" t="s">
        <v>862</v>
      </c>
      <c r="E132" s="142" t="s">
        <v>557</v>
      </c>
      <c r="F132" s="147">
        <v>42873</v>
      </c>
      <c r="G132" s="114"/>
    </row>
    <row r="133" spans="1:7" s="117" customFormat="1" ht="15" hidden="1" x14ac:dyDescent="0.2">
      <c r="A133" s="149">
        <v>13217</v>
      </c>
      <c r="B133" s="142" t="s">
        <v>2980</v>
      </c>
      <c r="C133" s="142" t="s">
        <v>3123</v>
      </c>
      <c r="D133" s="142" t="s">
        <v>1198</v>
      </c>
      <c r="E133" s="142" t="s">
        <v>1182</v>
      </c>
      <c r="F133" s="147">
        <v>42876</v>
      </c>
      <c r="G133" s="114"/>
    </row>
    <row r="134" spans="1:7" s="117" customFormat="1" ht="15" hidden="1" x14ac:dyDescent="0.2">
      <c r="A134" s="149">
        <v>13317</v>
      </c>
      <c r="B134" s="142" t="s">
        <v>2981</v>
      </c>
      <c r="C134" s="142" t="s">
        <v>3123</v>
      </c>
      <c r="D134" s="142" t="s">
        <v>1198</v>
      </c>
      <c r="E134" s="142" t="s">
        <v>1182</v>
      </c>
      <c r="F134" s="147">
        <v>42876</v>
      </c>
      <c r="G134" s="114"/>
    </row>
    <row r="135" spans="1:7" s="117" customFormat="1" ht="15" hidden="1" x14ac:dyDescent="0.2">
      <c r="A135" s="149">
        <v>13417</v>
      </c>
      <c r="B135" s="142" t="s">
        <v>2982</v>
      </c>
      <c r="C135" s="142" t="s">
        <v>3120</v>
      </c>
      <c r="D135" s="142" t="s">
        <v>1198</v>
      </c>
      <c r="E135" s="142" t="s">
        <v>2332</v>
      </c>
      <c r="F135" s="147">
        <v>42877</v>
      </c>
      <c r="G135" s="114"/>
    </row>
    <row r="136" spans="1:7" s="117" customFormat="1" ht="15" hidden="1" x14ac:dyDescent="0.2">
      <c r="A136" s="149">
        <v>13517</v>
      </c>
      <c r="B136" s="142" t="s">
        <v>2983</v>
      </c>
      <c r="C136" s="142" t="s">
        <v>121</v>
      </c>
      <c r="D136" s="142" t="s">
        <v>862</v>
      </c>
      <c r="E136" s="142" t="s">
        <v>240</v>
      </c>
      <c r="F136" s="147">
        <v>42878</v>
      </c>
      <c r="G136" s="114"/>
    </row>
    <row r="137" spans="1:7" s="117" customFormat="1" ht="15" hidden="1" x14ac:dyDescent="0.2">
      <c r="A137" s="149">
        <v>13617</v>
      </c>
      <c r="B137" s="142" t="s">
        <v>2984</v>
      </c>
      <c r="C137" s="142" t="s">
        <v>310</v>
      </c>
      <c r="D137" s="142" t="s">
        <v>862</v>
      </c>
      <c r="E137" s="142" t="s">
        <v>2643</v>
      </c>
      <c r="F137" s="147">
        <v>42878</v>
      </c>
      <c r="G137" s="114"/>
    </row>
    <row r="138" spans="1:7" s="117" customFormat="1" ht="15" hidden="1" x14ac:dyDescent="0.2">
      <c r="A138" s="149">
        <v>13717</v>
      </c>
      <c r="B138" s="142" t="s">
        <v>2985</v>
      </c>
      <c r="C138" s="142" t="s">
        <v>2686</v>
      </c>
      <c r="D138" s="142" t="s">
        <v>1198</v>
      </c>
      <c r="E138" s="142" t="s">
        <v>831</v>
      </c>
      <c r="F138" s="147">
        <v>42878</v>
      </c>
      <c r="G138" s="114"/>
    </row>
    <row r="139" spans="1:7" s="117" customFormat="1" ht="15" hidden="1" x14ac:dyDescent="0.2">
      <c r="A139" s="150">
        <v>13817</v>
      </c>
      <c r="B139" s="136" t="s">
        <v>3114</v>
      </c>
      <c r="C139" s="125" t="s">
        <v>3140</v>
      </c>
      <c r="D139" s="136" t="s">
        <v>3163</v>
      </c>
      <c r="E139" s="136" t="s">
        <v>624</v>
      </c>
      <c r="F139" s="151">
        <v>42879</v>
      </c>
      <c r="G139" s="114"/>
    </row>
    <row r="140" spans="1:7" s="117" customFormat="1" ht="15" hidden="1" x14ac:dyDescent="0.2">
      <c r="A140" s="149">
        <v>13917</v>
      </c>
      <c r="B140" s="142" t="s">
        <v>2986</v>
      </c>
      <c r="C140" s="142" t="s">
        <v>1138</v>
      </c>
      <c r="D140" s="142" t="s">
        <v>1198</v>
      </c>
      <c r="E140" s="142" t="s">
        <v>1189</v>
      </c>
      <c r="F140" s="147">
        <v>42881</v>
      </c>
      <c r="G140" s="114"/>
    </row>
    <row r="141" spans="1:7" s="117" customFormat="1" ht="15" hidden="1" x14ac:dyDescent="0.2">
      <c r="A141" s="149">
        <v>14017</v>
      </c>
      <c r="B141" s="142" t="s">
        <v>3175</v>
      </c>
      <c r="C141" s="142" t="s">
        <v>327</v>
      </c>
      <c r="D141" s="142" t="s">
        <v>1199</v>
      </c>
      <c r="E141" s="142" t="s">
        <v>2332</v>
      </c>
      <c r="F141" s="147">
        <v>42881</v>
      </c>
      <c r="G141" s="114"/>
    </row>
    <row r="142" spans="1:7" s="117" customFormat="1" ht="15" hidden="1" x14ac:dyDescent="0.2">
      <c r="A142" s="149">
        <v>14117</v>
      </c>
      <c r="B142" s="142" t="s">
        <v>2987</v>
      </c>
      <c r="C142" s="142" t="s">
        <v>1005</v>
      </c>
      <c r="D142" s="142" t="s">
        <v>862</v>
      </c>
      <c r="E142" s="142" t="s">
        <v>557</v>
      </c>
      <c r="F142" s="147">
        <v>42884</v>
      </c>
      <c r="G142" s="114"/>
    </row>
    <row r="143" spans="1:7" s="117" customFormat="1" ht="15" hidden="1" x14ac:dyDescent="0.2">
      <c r="A143" s="149">
        <v>14217</v>
      </c>
      <c r="B143" s="142" t="s">
        <v>2988</v>
      </c>
      <c r="C143" s="142" t="s">
        <v>1671</v>
      </c>
      <c r="D143" s="142" t="s">
        <v>862</v>
      </c>
      <c r="E143" s="142" t="s">
        <v>2332</v>
      </c>
      <c r="F143" s="147">
        <v>42885</v>
      </c>
      <c r="G143" s="114"/>
    </row>
    <row r="144" spans="1:7" s="117" customFormat="1" ht="15" hidden="1" x14ac:dyDescent="0.2">
      <c r="A144" s="149">
        <v>14317</v>
      </c>
      <c r="B144" s="142" t="s">
        <v>2989</v>
      </c>
      <c r="C144" s="142" t="s">
        <v>195</v>
      </c>
      <c r="D144" s="142" t="s">
        <v>862</v>
      </c>
      <c r="E144" s="142" t="s">
        <v>2332</v>
      </c>
      <c r="F144" s="147">
        <v>42885</v>
      </c>
      <c r="G144" s="114"/>
    </row>
    <row r="145" spans="1:7" s="117" customFormat="1" ht="15" x14ac:dyDescent="0.2">
      <c r="A145" s="149">
        <v>14417</v>
      </c>
      <c r="B145" s="142" t="s">
        <v>2990</v>
      </c>
      <c r="C145" s="148" t="s">
        <v>3040</v>
      </c>
      <c r="D145" s="142" t="s">
        <v>1026</v>
      </c>
      <c r="E145" s="142" t="s">
        <v>878</v>
      </c>
      <c r="F145" s="147">
        <v>42885</v>
      </c>
      <c r="G145" s="114"/>
    </row>
    <row r="146" spans="1:7" s="117" customFormat="1" ht="15" hidden="1" x14ac:dyDescent="0.2">
      <c r="A146" s="150">
        <v>14517</v>
      </c>
      <c r="B146" s="136" t="s">
        <v>2991</v>
      </c>
      <c r="C146" s="125" t="s">
        <v>724</v>
      </c>
      <c r="D146" s="136" t="s">
        <v>3163</v>
      </c>
      <c r="E146" s="136" t="s">
        <v>2992</v>
      </c>
      <c r="F146" s="151">
        <v>42886</v>
      </c>
      <c r="G146" s="114"/>
    </row>
    <row r="147" spans="1:7" s="117" customFormat="1" ht="15" hidden="1" x14ac:dyDescent="0.2">
      <c r="A147" s="149">
        <v>14617</v>
      </c>
      <c r="B147" s="142" t="s">
        <v>2993</v>
      </c>
      <c r="C147" s="142" t="s">
        <v>3132</v>
      </c>
      <c r="D147" s="142" t="s">
        <v>1198</v>
      </c>
      <c r="E147" s="142" t="s">
        <v>1213</v>
      </c>
      <c r="F147" s="147">
        <v>42887</v>
      </c>
      <c r="G147" s="114"/>
    </row>
    <row r="148" spans="1:7" s="117" customFormat="1" ht="15" hidden="1" x14ac:dyDescent="0.2">
      <c r="A148" s="149">
        <v>14717</v>
      </c>
      <c r="B148" s="142" t="s">
        <v>2994</v>
      </c>
      <c r="C148" s="142" t="s">
        <v>195</v>
      </c>
      <c r="D148" s="142" t="s">
        <v>862</v>
      </c>
      <c r="E148" s="142" t="s">
        <v>2054</v>
      </c>
      <c r="F148" s="147">
        <v>42887</v>
      </c>
      <c r="G148" s="114"/>
    </row>
    <row r="149" spans="1:7" s="117" customFormat="1" ht="15" hidden="1" x14ac:dyDescent="0.2">
      <c r="A149" s="149">
        <v>14817</v>
      </c>
      <c r="B149" s="142" t="s">
        <v>2995</v>
      </c>
      <c r="C149" s="142" t="s">
        <v>1148</v>
      </c>
      <c r="D149" s="142" t="s">
        <v>862</v>
      </c>
      <c r="E149" s="142" t="s">
        <v>2857</v>
      </c>
      <c r="F149" s="147">
        <v>42891</v>
      </c>
      <c r="G149" s="114"/>
    </row>
    <row r="150" spans="1:7" s="117" customFormat="1" ht="15" x14ac:dyDescent="0.2">
      <c r="A150" s="149">
        <v>14917</v>
      </c>
      <c r="B150" s="142" t="s">
        <v>2996</v>
      </c>
      <c r="C150" s="142" t="s">
        <v>2997</v>
      </c>
      <c r="D150" s="142" t="s">
        <v>1026</v>
      </c>
      <c r="E150" s="142" t="s">
        <v>803</v>
      </c>
      <c r="F150" s="147">
        <v>42891</v>
      </c>
      <c r="G150" s="114"/>
    </row>
    <row r="151" spans="1:7" s="117" customFormat="1" ht="15" hidden="1" x14ac:dyDescent="0.2">
      <c r="A151" s="149">
        <v>15017</v>
      </c>
      <c r="B151" s="142" t="s">
        <v>2998</v>
      </c>
      <c r="C151" s="142" t="s">
        <v>2999</v>
      </c>
      <c r="D151" s="142" t="s">
        <v>863</v>
      </c>
      <c r="E151" s="142" t="s">
        <v>3145</v>
      </c>
      <c r="F151" s="147">
        <v>42895</v>
      </c>
      <c r="G151" s="114"/>
    </row>
    <row r="152" spans="1:7" s="117" customFormat="1" ht="15" hidden="1" x14ac:dyDescent="0.2">
      <c r="A152" s="149">
        <v>15117</v>
      </c>
      <c r="B152" s="142" t="s">
        <v>3000</v>
      </c>
      <c r="C152" s="142" t="s">
        <v>1163</v>
      </c>
      <c r="D152" s="142" t="s">
        <v>863</v>
      </c>
      <c r="E152" s="142" t="s">
        <v>795</v>
      </c>
      <c r="F152" s="147">
        <v>42895</v>
      </c>
      <c r="G152" s="114"/>
    </row>
    <row r="153" spans="1:7" s="117" customFormat="1" ht="15" hidden="1" x14ac:dyDescent="0.2">
      <c r="A153" s="149">
        <v>15217</v>
      </c>
      <c r="B153" s="142" t="s">
        <v>3001</v>
      </c>
      <c r="C153" s="142" t="s">
        <v>1666</v>
      </c>
      <c r="D153" s="142" t="s">
        <v>862</v>
      </c>
      <c r="E153" s="142" t="s">
        <v>814</v>
      </c>
      <c r="F153" s="147">
        <v>42899</v>
      </c>
      <c r="G153" s="114"/>
    </row>
    <row r="154" spans="1:7" s="117" customFormat="1" ht="15" hidden="1" x14ac:dyDescent="0.2">
      <c r="A154" s="149">
        <v>15317</v>
      </c>
      <c r="B154" s="142" t="s">
        <v>3002</v>
      </c>
      <c r="C154" s="142" t="s">
        <v>1666</v>
      </c>
      <c r="D154" s="142" t="s">
        <v>862</v>
      </c>
      <c r="E154" s="142" t="s">
        <v>2641</v>
      </c>
      <c r="F154" s="147">
        <v>42900</v>
      </c>
      <c r="G154" s="114"/>
    </row>
    <row r="155" spans="1:7" s="117" customFormat="1" ht="15" hidden="1" x14ac:dyDescent="0.2">
      <c r="A155" s="149">
        <v>15417</v>
      </c>
      <c r="B155" s="142" t="s">
        <v>3156</v>
      </c>
      <c r="C155" s="142" t="s">
        <v>258</v>
      </c>
      <c r="D155" s="142" t="s">
        <v>1198</v>
      </c>
      <c r="E155" s="142" t="s">
        <v>740</v>
      </c>
      <c r="F155" s="147">
        <v>42900</v>
      </c>
      <c r="G155" s="114"/>
    </row>
    <row r="156" spans="1:7" s="117" customFormat="1" ht="15" hidden="1" x14ac:dyDescent="0.2">
      <c r="A156" s="149">
        <v>15517</v>
      </c>
      <c r="B156" s="142" t="s">
        <v>3003</v>
      </c>
      <c r="C156" s="142" t="s">
        <v>1666</v>
      </c>
      <c r="D156" s="142" t="s">
        <v>862</v>
      </c>
      <c r="E156" s="148" t="s">
        <v>2420</v>
      </c>
      <c r="F156" s="147">
        <v>42900</v>
      </c>
      <c r="G156" s="114"/>
    </row>
    <row r="157" spans="1:7" s="117" customFormat="1" ht="15" hidden="1" x14ac:dyDescent="0.2">
      <c r="A157" s="149">
        <v>15617</v>
      </c>
      <c r="B157" s="142" t="s">
        <v>3004</v>
      </c>
      <c r="C157" s="142" t="s">
        <v>1666</v>
      </c>
      <c r="D157" s="142" t="s">
        <v>862</v>
      </c>
      <c r="E157" s="142" t="s">
        <v>487</v>
      </c>
      <c r="F157" s="147">
        <v>42900</v>
      </c>
      <c r="G157" s="114"/>
    </row>
    <row r="158" spans="1:7" s="117" customFormat="1" ht="15" hidden="1" x14ac:dyDescent="0.2">
      <c r="A158" s="149">
        <v>15717</v>
      </c>
      <c r="B158" s="142" t="s">
        <v>3005</v>
      </c>
      <c r="C158" s="142" t="s">
        <v>1138</v>
      </c>
      <c r="D158" s="142" t="s">
        <v>1198</v>
      </c>
      <c r="E158" s="142" t="s">
        <v>720</v>
      </c>
      <c r="F158" s="147">
        <v>42902</v>
      </c>
      <c r="G158" s="114"/>
    </row>
    <row r="159" spans="1:7" s="117" customFormat="1" ht="15" hidden="1" x14ac:dyDescent="0.2">
      <c r="A159" s="149">
        <v>15817</v>
      </c>
      <c r="B159" s="142" t="s">
        <v>3006</v>
      </c>
      <c r="C159" s="142" t="s">
        <v>3123</v>
      </c>
      <c r="D159" s="142" t="s">
        <v>1198</v>
      </c>
      <c r="E159" s="142" t="s">
        <v>3342</v>
      </c>
      <c r="F159" s="147">
        <v>42902</v>
      </c>
      <c r="G159" s="114"/>
    </row>
    <row r="160" spans="1:7" s="117" customFormat="1" ht="15" hidden="1" x14ac:dyDescent="0.2">
      <c r="A160" s="149">
        <v>15917</v>
      </c>
      <c r="B160" s="142" t="s">
        <v>3007</v>
      </c>
      <c r="C160" s="142" t="s">
        <v>2071</v>
      </c>
      <c r="D160" s="142" t="s">
        <v>1198</v>
      </c>
      <c r="E160" s="142" t="s">
        <v>487</v>
      </c>
      <c r="F160" s="147">
        <v>42907</v>
      </c>
      <c r="G160" s="114"/>
    </row>
    <row r="161" spans="1:7" s="117" customFormat="1" ht="15" hidden="1" x14ac:dyDescent="0.2">
      <c r="A161" s="149">
        <v>16017</v>
      </c>
      <c r="B161" s="142" t="s">
        <v>3008</v>
      </c>
      <c r="C161" s="142" t="s">
        <v>839</v>
      </c>
      <c r="D161" s="142" t="s">
        <v>1198</v>
      </c>
      <c r="E161" s="142" t="s">
        <v>800</v>
      </c>
      <c r="F161" s="147">
        <v>42907</v>
      </c>
      <c r="G161" s="114"/>
    </row>
    <row r="162" spans="1:7" s="117" customFormat="1" ht="15" hidden="1" x14ac:dyDescent="0.2">
      <c r="A162" s="149">
        <v>16117</v>
      </c>
      <c r="B162" s="142" t="s">
        <v>3009</v>
      </c>
      <c r="C162" s="142" t="s">
        <v>859</v>
      </c>
      <c r="D162" s="142" t="s">
        <v>1198</v>
      </c>
      <c r="E162" s="142" t="s">
        <v>2683</v>
      </c>
      <c r="F162" s="147">
        <v>42907</v>
      </c>
      <c r="G162" s="114"/>
    </row>
    <row r="163" spans="1:7" s="117" customFormat="1" ht="15" hidden="1" x14ac:dyDescent="0.2">
      <c r="A163" s="149">
        <v>16217</v>
      </c>
      <c r="B163" s="142" t="s">
        <v>3012</v>
      </c>
      <c r="C163" s="139" t="s">
        <v>3013</v>
      </c>
      <c r="D163" s="142" t="s">
        <v>3162</v>
      </c>
      <c r="E163" s="148" t="s">
        <v>194</v>
      </c>
      <c r="F163" s="147">
        <v>42908</v>
      </c>
      <c r="G163" s="114"/>
    </row>
    <row r="164" spans="1:7" s="117" customFormat="1" ht="15" hidden="1" x14ac:dyDescent="0.2">
      <c r="A164" s="149">
        <v>16317</v>
      </c>
      <c r="B164" s="142" t="s">
        <v>3014</v>
      </c>
      <c r="C164" s="142" t="s">
        <v>2071</v>
      </c>
      <c r="D164" s="142" t="s">
        <v>1198</v>
      </c>
      <c r="E164" s="142" t="s">
        <v>814</v>
      </c>
      <c r="F164" s="147">
        <v>42908</v>
      </c>
      <c r="G164" s="114"/>
    </row>
    <row r="165" spans="1:7" s="117" customFormat="1" ht="15" hidden="1" x14ac:dyDescent="0.2">
      <c r="A165" s="149">
        <v>16417</v>
      </c>
      <c r="B165" s="142" t="s">
        <v>3010</v>
      </c>
      <c r="C165" s="142" t="s">
        <v>3011</v>
      </c>
      <c r="D165" s="142" t="s">
        <v>1198</v>
      </c>
      <c r="E165" s="142" t="s">
        <v>800</v>
      </c>
      <c r="F165" s="147">
        <v>42908</v>
      </c>
      <c r="G165" s="114"/>
    </row>
    <row r="166" spans="1:7" s="117" customFormat="1" ht="15" hidden="1" x14ac:dyDescent="0.2">
      <c r="A166" s="150">
        <v>16517</v>
      </c>
      <c r="B166" s="136" t="s">
        <v>3015</v>
      </c>
      <c r="C166" s="125" t="s">
        <v>2323</v>
      </c>
      <c r="D166" s="136" t="s">
        <v>3163</v>
      </c>
      <c r="E166" s="136" t="s">
        <v>3146</v>
      </c>
      <c r="F166" s="151">
        <v>42908</v>
      </c>
      <c r="G166" s="114"/>
    </row>
    <row r="167" spans="1:7" s="117" customFormat="1" ht="15" hidden="1" x14ac:dyDescent="0.2">
      <c r="A167" s="149">
        <v>16617</v>
      </c>
      <c r="B167" s="142" t="s">
        <v>3016</v>
      </c>
      <c r="C167" s="133" t="s">
        <v>3301</v>
      </c>
      <c r="D167" s="142" t="s">
        <v>863</v>
      </c>
      <c r="E167" s="142" t="s">
        <v>795</v>
      </c>
      <c r="F167" s="147">
        <v>42909</v>
      </c>
      <c r="G167" s="114"/>
    </row>
    <row r="168" spans="1:7" s="117" customFormat="1" ht="15.75" hidden="1" customHeight="1" x14ac:dyDescent="0.2">
      <c r="A168" s="149">
        <v>16717</v>
      </c>
      <c r="B168" s="142" t="s">
        <v>3017</v>
      </c>
      <c r="C168" s="142" t="s">
        <v>857</v>
      </c>
      <c r="D168" s="142" t="s">
        <v>1198</v>
      </c>
      <c r="E168" s="142" t="s">
        <v>1731</v>
      </c>
      <c r="F168" s="147">
        <v>42914</v>
      </c>
      <c r="G168" s="114"/>
    </row>
    <row r="169" spans="1:7" s="117" customFormat="1" ht="15" hidden="1" x14ac:dyDescent="0.2">
      <c r="A169" s="149">
        <v>16817</v>
      </c>
      <c r="B169" s="142" t="s">
        <v>3018</v>
      </c>
      <c r="C169" s="142" t="s">
        <v>1460</v>
      </c>
      <c r="D169" s="142" t="s">
        <v>1198</v>
      </c>
      <c r="E169" s="142" t="s">
        <v>2683</v>
      </c>
      <c r="F169" s="147">
        <v>42915</v>
      </c>
      <c r="G169" s="114"/>
    </row>
    <row r="170" spans="1:7" s="117" customFormat="1" ht="15" hidden="1" x14ac:dyDescent="0.2">
      <c r="A170" s="149">
        <v>16917</v>
      </c>
      <c r="B170" s="142" t="s">
        <v>3019</v>
      </c>
      <c r="C170" s="139" t="s">
        <v>3020</v>
      </c>
      <c r="D170" s="142" t="s">
        <v>3162</v>
      </c>
      <c r="E170" s="142" t="s">
        <v>870</v>
      </c>
      <c r="F170" s="147">
        <v>42915</v>
      </c>
      <c r="G170" s="114"/>
    </row>
    <row r="171" spans="1:7" s="117" customFormat="1" ht="15" hidden="1" x14ac:dyDescent="0.2">
      <c r="A171" s="149">
        <v>17017</v>
      </c>
      <c r="B171" s="142" t="s">
        <v>3021</v>
      </c>
      <c r="C171" s="142" t="s">
        <v>1138</v>
      </c>
      <c r="D171" s="142" t="s">
        <v>1198</v>
      </c>
      <c r="E171" s="142" t="s">
        <v>720</v>
      </c>
      <c r="F171" s="147">
        <v>42916</v>
      </c>
      <c r="G171" s="114"/>
    </row>
    <row r="172" spans="1:7" s="117" customFormat="1" ht="15" hidden="1" x14ac:dyDescent="0.2">
      <c r="A172" s="149">
        <v>17117</v>
      </c>
      <c r="B172" s="142" t="s">
        <v>3022</v>
      </c>
      <c r="C172" s="142" t="s">
        <v>469</v>
      </c>
      <c r="D172" s="142" t="s">
        <v>862</v>
      </c>
      <c r="E172" s="142" t="s">
        <v>2683</v>
      </c>
      <c r="F172" s="147">
        <v>42916</v>
      </c>
      <c r="G172" s="114"/>
    </row>
    <row r="173" spans="1:7" s="117" customFormat="1" ht="15" hidden="1" x14ac:dyDescent="0.2">
      <c r="A173" s="149">
        <v>17217</v>
      </c>
      <c r="B173" s="142" t="s">
        <v>3023</v>
      </c>
      <c r="C173" s="142" t="s">
        <v>1460</v>
      </c>
      <c r="D173" s="142" t="s">
        <v>862</v>
      </c>
      <c r="E173" s="142" t="s">
        <v>1727</v>
      </c>
      <c r="F173" s="147">
        <v>42919</v>
      </c>
      <c r="G173" s="114"/>
    </row>
    <row r="174" spans="1:7" s="117" customFormat="1" ht="15" hidden="1" x14ac:dyDescent="0.2">
      <c r="A174" s="149">
        <v>17317</v>
      </c>
      <c r="B174" s="142" t="s">
        <v>3024</v>
      </c>
      <c r="C174" s="142" t="s">
        <v>1460</v>
      </c>
      <c r="D174" s="142" t="s">
        <v>862</v>
      </c>
      <c r="E174" s="142" t="s">
        <v>1213</v>
      </c>
      <c r="F174" s="147">
        <v>42919</v>
      </c>
      <c r="G174" s="114"/>
    </row>
    <row r="175" spans="1:7" s="117" customFormat="1" ht="15" hidden="1" x14ac:dyDescent="0.2">
      <c r="A175" s="149">
        <v>17417</v>
      </c>
      <c r="B175" s="142" t="s">
        <v>3025</v>
      </c>
      <c r="C175" s="142" t="s">
        <v>1460</v>
      </c>
      <c r="D175" s="142" t="s">
        <v>862</v>
      </c>
      <c r="E175" s="142" t="s">
        <v>2332</v>
      </c>
      <c r="F175" s="147">
        <v>42919</v>
      </c>
      <c r="G175" s="114"/>
    </row>
    <row r="176" spans="1:7" s="117" customFormat="1" ht="15" hidden="1" x14ac:dyDescent="0.2">
      <c r="A176" s="149">
        <v>17517</v>
      </c>
      <c r="B176" s="142" t="s">
        <v>3026</v>
      </c>
      <c r="C176" s="142" t="s">
        <v>198</v>
      </c>
      <c r="D176" s="142" t="s">
        <v>1198</v>
      </c>
      <c r="E176" s="142" t="s">
        <v>1183</v>
      </c>
      <c r="F176" s="147">
        <v>42921</v>
      </c>
      <c r="G176" s="114"/>
    </row>
    <row r="177" spans="1:7" s="117" customFormat="1" ht="15" hidden="1" x14ac:dyDescent="0.2">
      <c r="A177" s="149">
        <v>17617</v>
      </c>
      <c r="B177" s="142" t="s">
        <v>3027</v>
      </c>
      <c r="C177" s="142" t="s">
        <v>3028</v>
      </c>
      <c r="D177" s="142" t="s">
        <v>862</v>
      </c>
      <c r="E177" s="142" t="s">
        <v>831</v>
      </c>
      <c r="F177" s="147">
        <v>42921</v>
      </c>
      <c r="G177" s="114"/>
    </row>
    <row r="178" spans="1:7" s="117" customFormat="1" ht="15" hidden="1" x14ac:dyDescent="0.2">
      <c r="A178" s="149">
        <v>17717</v>
      </c>
      <c r="B178" s="142" t="s">
        <v>3029</v>
      </c>
      <c r="C178" s="142" t="s">
        <v>3028</v>
      </c>
      <c r="D178" s="142" t="s">
        <v>862</v>
      </c>
      <c r="E178" s="148" t="s">
        <v>2420</v>
      </c>
      <c r="F178" s="147">
        <v>42922</v>
      </c>
      <c r="G178" s="114"/>
    </row>
    <row r="179" spans="1:7" s="117" customFormat="1" ht="15" hidden="1" x14ac:dyDescent="0.2">
      <c r="A179" s="149">
        <v>17817</v>
      </c>
      <c r="B179" s="142" t="s">
        <v>3030</v>
      </c>
      <c r="C179" s="142" t="s">
        <v>2071</v>
      </c>
      <c r="D179" s="142" t="s">
        <v>1198</v>
      </c>
      <c r="E179" s="142" t="s">
        <v>829</v>
      </c>
      <c r="F179" s="147">
        <v>42922</v>
      </c>
      <c r="G179" s="114"/>
    </row>
    <row r="180" spans="1:7" s="117" customFormat="1" ht="15" hidden="1" x14ac:dyDescent="0.2">
      <c r="A180" s="149">
        <v>17917</v>
      </c>
      <c r="B180" s="142" t="s">
        <v>3031</v>
      </c>
      <c r="C180" s="142" t="s">
        <v>3028</v>
      </c>
      <c r="D180" s="142" t="s">
        <v>862</v>
      </c>
      <c r="E180" s="142" t="s">
        <v>808</v>
      </c>
      <c r="F180" s="147">
        <v>42922</v>
      </c>
      <c r="G180" s="114"/>
    </row>
    <row r="181" spans="1:7" s="117" customFormat="1" ht="15" hidden="1" x14ac:dyDescent="0.2">
      <c r="A181" s="149">
        <v>18017</v>
      </c>
      <c r="B181" s="142" t="s">
        <v>3032</v>
      </c>
      <c r="C181" s="142" t="s">
        <v>469</v>
      </c>
      <c r="D181" s="142" t="s">
        <v>862</v>
      </c>
      <c r="E181" s="142" t="s">
        <v>2643</v>
      </c>
      <c r="F181" s="147">
        <v>42923</v>
      </c>
      <c r="G181" s="114"/>
    </row>
    <row r="182" spans="1:7" s="117" customFormat="1" ht="15" hidden="1" x14ac:dyDescent="0.2">
      <c r="A182" s="149">
        <v>18117</v>
      </c>
      <c r="B182" s="142" t="s">
        <v>3033</v>
      </c>
      <c r="C182" s="142" t="s">
        <v>469</v>
      </c>
      <c r="D182" s="142" t="s">
        <v>862</v>
      </c>
      <c r="E182" s="142" t="s">
        <v>831</v>
      </c>
      <c r="F182" s="147">
        <v>42923</v>
      </c>
      <c r="G182" s="114"/>
    </row>
    <row r="183" spans="1:7" s="117" customFormat="1" ht="15" hidden="1" x14ac:dyDescent="0.2">
      <c r="A183" s="149">
        <v>18217</v>
      </c>
      <c r="B183" s="142" t="s">
        <v>3034</v>
      </c>
      <c r="C183" s="142" t="s">
        <v>1666</v>
      </c>
      <c r="D183" s="142" t="s">
        <v>862</v>
      </c>
      <c r="E183" s="148" t="s">
        <v>2868</v>
      </c>
      <c r="F183" s="147">
        <v>42923</v>
      </c>
      <c r="G183" s="114"/>
    </row>
    <row r="184" spans="1:7" s="117" customFormat="1" ht="14.25" hidden="1" customHeight="1" x14ac:dyDescent="0.2">
      <c r="A184" s="149">
        <v>18317</v>
      </c>
      <c r="B184" s="142" t="s">
        <v>3035</v>
      </c>
      <c r="C184" s="142" t="s">
        <v>469</v>
      </c>
      <c r="D184" s="142" t="s">
        <v>1198</v>
      </c>
      <c r="E184" s="142" t="s">
        <v>831</v>
      </c>
      <c r="F184" s="147">
        <v>42923</v>
      </c>
      <c r="G184" s="114"/>
    </row>
    <row r="185" spans="1:7" s="117" customFormat="1" ht="15" hidden="1" x14ac:dyDescent="0.2">
      <c r="A185" s="149">
        <v>18417</v>
      </c>
      <c r="B185" s="142" t="s">
        <v>3036</v>
      </c>
      <c r="C185" s="142" t="s">
        <v>258</v>
      </c>
      <c r="D185" s="142" t="s">
        <v>862</v>
      </c>
      <c r="E185" s="148" t="s">
        <v>2420</v>
      </c>
      <c r="F185" s="147">
        <v>42928</v>
      </c>
      <c r="G185" s="114"/>
    </row>
    <row r="186" spans="1:7" s="117" customFormat="1" ht="15" hidden="1" x14ac:dyDescent="0.2">
      <c r="A186" s="149">
        <v>18517</v>
      </c>
      <c r="B186" s="142" t="s">
        <v>3037</v>
      </c>
      <c r="C186" s="142" t="s">
        <v>2921</v>
      </c>
      <c r="D186" s="142" t="s">
        <v>862</v>
      </c>
      <c r="E186" s="142" t="s">
        <v>808</v>
      </c>
      <c r="F186" s="147">
        <v>42928</v>
      </c>
      <c r="G186" s="114"/>
    </row>
    <row r="187" spans="1:7" s="117" customFormat="1" ht="15" hidden="1" x14ac:dyDescent="0.2">
      <c r="A187" s="149">
        <v>18617</v>
      </c>
      <c r="B187" s="142" t="s">
        <v>3038</v>
      </c>
      <c r="C187" s="142" t="s">
        <v>3115</v>
      </c>
      <c r="D187" s="142" t="s">
        <v>1198</v>
      </c>
      <c r="E187" s="142" t="s">
        <v>1213</v>
      </c>
      <c r="F187" s="147">
        <v>42929</v>
      </c>
      <c r="G187" s="114"/>
    </row>
    <row r="188" spans="1:7" s="117" customFormat="1" ht="15" hidden="1" x14ac:dyDescent="0.2">
      <c r="A188" s="149">
        <v>18717</v>
      </c>
      <c r="B188" s="142" t="s">
        <v>3039</v>
      </c>
      <c r="C188" s="142" t="s">
        <v>1669</v>
      </c>
      <c r="D188" s="142" t="s">
        <v>862</v>
      </c>
      <c r="E188" s="142" t="s">
        <v>3245</v>
      </c>
      <c r="F188" s="147">
        <v>42929</v>
      </c>
      <c r="G188" s="114"/>
    </row>
    <row r="189" spans="1:7" s="117" customFormat="1" ht="15" hidden="1" x14ac:dyDescent="0.2">
      <c r="A189" s="149">
        <v>18817</v>
      </c>
      <c r="B189" s="142" t="s">
        <v>3139</v>
      </c>
      <c r="C189" s="148" t="s">
        <v>3040</v>
      </c>
      <c r="D189" s="142" t="s">
        <v>863</v>
      </c>
      <c r="E189" s="142" t="s">
        <v>878</v>
      </c>
      <c r="F189" s="147">
        <v>42930</v>
      </c>
      <c r="G189" s="114"/>
    </row>
    <row r="190" spans="1:7" s="117" customFormat="1" ht="15" hidden="1" x14ac:dyDescent="0.2">
      <c r="A190" s="149">
        <v>18917</v>
      </c>
      <c r="B190" s="142" t="s">
        <v>3127</v>
      </c>
      <c r="C190" s="142" t="s">
        <v>469</v>
      </c>
      <c r="D190" s="142" t="s">
        <v>1198</v>
      </c>
      <c r="E190" s="142" t="s">
        <v>1189</v>
      </c>
      <c r="F190" s="147">
        <v>42933</v>
      </c>
      <c r="G190" s="114"/>
    </row>
    <row r="191" spans="1:7" s="117" customFormat="1" ht="15" hidden="1" x14ac:dyDescent="0.2">
      <c r="A191" s="149">
        <v>19017</v>
      </c>
      <c r="B191" s="142" t="s">
        <v>3161</v>
      </c>
      <c r="C191" s="142" t="s">
        <v>196</v>
      </c>
      <c r="D191" s="142" t="s">
        <v>1198</v>
      </c>
      <c r="E191" s="142" t="s">
        <v>2683</v>
      </c>
      <c r="F191" s="147">
        <v>42935</v>
      </c>
      <c r="G191" s="114"/>
    </row>
    <row r="192" spans="1:7" s="117" customFormat="1" ht="15" hidden="1" x14ac:dyDescent="0.2">
      <c r="A192" s="149">
        <v>19117</v>
      </c>
      <c r="B192" s="142" t="s">
        <v>3041</v>
      </c>
      <c r="C192" s="142" t="s">
        <v>1890</v>
      </c>
      <c r="D192" s="142" t="s">
        <v>862</v>
      </c>
      <c r="E192" s="142" t="s">
        <v>240</v>
      </c>
      <c r="F192" s="147">
        <v>42935</v>
      </c>
      <c r="G192" s="114"/>
    </row>
    <row r="193" spans="1:7" s="117" customFormat="1" ht="15" hidden="1" x14ac:dyDescent="0.2">
      <c r="A193" s="149">
        <v>19217</v>
      </c>
      <c r="B193" s="142" t="s">
        <v>3155</v>
      </c>
      <c r="C193" s="142" t="s">
        <v>2334</v>
      </c>
      <c r="D193" s="142" t="s">
        <v>1198</v>
      </c>
      <c r="E193" s="142" t="s">
        <v>720</v>
      </c>
      <c r="F193" s="147">
        <v>42936</v>
      </c>
      <c r="G193" s="114"/>
    </row>
    <row r="194" spans="1:7" s="117" customFormat="1" ht="15" hidden="1" x14ac:dyDescent="0.2">
      <c r="A194" s="149">
        <v>19317</v>
      </c>
      <c r="B194" s="142" t="s">
        <v>3154</v>
      </c>
      <c r="C194" s="142" t="s">
        <v>2334</v>
      </c>
      <c r="D194" s="142" t="s">
        <v>1198</v>
      </c>
      <c r="E194" s="142" t="s">
        <v>720</v>
      </c>
      <c r="F194" s="147">
        <v>42936</v>
      </c>
      <c r="G194" s="114"/>
    </row>
    <row r="195" spans="1:7" s="117" customFormat="1" ht="15" hidden="1" x14ac:dyDescent="0.2">
      <c r="A195" s="149">
        <v>19417</v>
      </c>
      <c r="B195" s="142" t="s">
        <v>3153</v>
      </c>
      <c r="C195" s="142" t="s">
        <v>2334</v>
      </c>
      <c r="D195" s="142" t="s">
        <v>1198</v>
      </c>
      <c r="E195" s="142" t="s">
        <v>720</v>
      </c>
      <c r="F195" s="147">
        <v>42936</v>
      </c>
      <c r="G195" s="114"/>
    </row>
    <row r="196" spans="1:7" s="117" customFormat="1" ht="15" hidden="1" x14ac:dyDescent="0.2">
      <c r="A196" s="149">
        <v>19517</v>
      </c>
      <c r="B196" s="142" t="s">
        <v>3152</v>
      </c>
      <c r="C196" s="142" t="s">
        <v>2542</v>
      </c>
      <c r="D196" s="142" t="s">
        <v>1198</v>
      </c>
      <c r="E196" s="142" t="s">
        <v>816</v>
      </c>
      <c r="F196" s="147">
        <v>42936</v>
      </c>
      <c r="G196" s="114"/>
    </row>
    <row r="197" spans="1:7" s="117" customFormat="1" ht="15" hidden="1" x14ac:dyDescent="0.2">
      <c r="A197" s="149">
        <v>19617</v>
      </c>
      <c r="B197" s="148" t="s">
        <v>3137</v>
      </c>
      <c r="C197" s="148" t="s">
        <v>1671</v>
      </c>
      <c r="D197" s="142" t="s">
        <v>1198</v>
      </c>
      <c r="E197" s="142" t="s">
        <v>1189</v>
      </c>
      <c r="F197" s="147">
        <v>42940</v>
      </c>
      <c r="G197" s="114"/>
    </row>
    <row r="198" spans="1:7" s="117" customFormat="1" ht="15" hidden="1" x14ac:dyDescent="0.2">
      <c r="A198" s="149">
        <v>19717</v>
      </c>
      <c r="B198" s="148" t="s">
        <v>3113</v>
      </c>
      <c r="C198" s="142" t="s">
        <v>469</v>
      </c>
      <c r="D198" s="142" t="s">
        <v>1199</v>
      </c>
      <c r="E198" s="142" t="s">
        <v>870</v>
      </c>
      <c r="F198" s="147">
        <v>42941</v>
      </c>
      <c r="G198" s="114"/>
    </row>
    <row r="199" spans="1:7" s="117" customFormat="1" ht="15" hidden="1" x14ac:dyDescent="0.2">
      <c r="A199" s="149">
        <v>19817</v>
      </c>
      <c r="B199" s="142" t="s">
        <v>3042</v>
      </c>
      <c r="C199" s="142" t="s">
        <v>2071</v>
      </c>
      <c r="D199" s="142" t="s">
        <v>1198</v>
      </c>
      <c r="E199" s="142" t="s">
        <v>2683</v>
      </c>
      <c r="F199" s="147">
        <v>42947</v>
      </c>
      <c r="G199" s="114"/>
    </row>
    <row r="200" spans="1:7" s="117" customFormat="1" ht="15" hidden="1" x14ac:dyDescent="0.2">
      <c r="A200" s="149">
        <v>19917</v>
      </c>
      <c r="B200" s="142" t="s">
        <v>3043</v>
      </c>
      <c r="C200" s="142" t="s">
        <v>1139</v>
      </c>
      <c r="D200" s="142" t="s">
        <v>1198</v>
      </c>
      <c r="E200" s="142" t="s">
        <v>816</v>
      </c>
      <c r="F200" s="147">
        <v>42947</v>
      </c>
      <c r="G200" s="114"/>
    </row>
    <row r="201" spans="1:7" s="117" customFormat="1" ht="15" hidden="1" x14ac:dyDescent="0.2">
      <c r="A201" s="149">
        <v>20017</v>
      </c>
      <c r="B201" s="142" t="s">
        <v>3044</v>
      </c>
      <c r="C201" s="142" t="s">
        <v>1138</v>
      </c>
      <c r="D201" s="142" t="s">
        <v>863</v>
      </c>
      <c r="E201" s="142" t="s">
        <v>633</v>
      </c>
      <c r="F201" s="147">
        <v>42947</v>
      </c>
      <c r="G201" s="114"/>
    </row>
    <row r="202" spans="1:7" s="117" customFormat="1" ht="15" hidden="1" x14ac:dyDescent="0.2">
      <c r="A202" s="149">
        <v>20117</v>
      </c>
      <c r="B202" s="142" t="s">
        <v>3045</v>
      </c>
      <c r="C202" s="142" t="s">
        <v>731</v>
      </c>
      <c r="D202" s="142" t="s">
        <v>862</v>
      </c>
      <c r="E202" s="142" t="s">
        <v>2857</v>
      </c>
      <c r="F202" s="147">
        <v>42947</v>
      </c>
      <c r="G202" s="114"/>
    </row>
    <row r="203" spans="1:7" s="117" customFormat="1" ht="15" hidden="1" x14ac:dyDescent="0.2">
      <c r="A203" s="149">
        <v>20217</v>
      </c>
      <c r="B203" s="142" t="s">
        <v>3046</v>
      </c>
      <c r="C203" s="142" t="s">
        <v>731</v>
      </c>
      <c r="D203" s="142" t="s">
        <v>862</v>
      </c>
      <c r="E203" s="142" t="s">
        <v>2643</v>
      </c>
      <c r="F203" s="147">
        <v>42947</v>
      </c>
      <c r="G203" s="114"/>
    </row>
    <row r="204" spans="1:7" s="117" customFormat="1" ht="15" hidden="1" x14ac:dyDescent="0.2">
      <c r="A204" s="149">
        <v>20317</v>
      </c>
      <c r="B204" s="142" t="s">
        <v>3047</v>
      </c>
      <c r="C204" s="142" t="s">
        <v>731</v>
      </c>
      <c r="D204" s="142" t="s">
        <v>862</v>
      </c>
      <c r="E204" s="142" t="s">
        <v>3048</v>
      </c>
      <c r="F204" s="147">
        <v>42947</v>
      </c>
      <c r="G204" s="114"/>
    </row>
    <row r="205" spans="1:7" s="117" customFormat="1" ht="15" hidden="1" x14ac:dyDescent="0.2">
      <c r="A205" s="149">
        <v>20417</v>
      </c>
      <c r="B205" s="142" t="s">
        <v>3049</v>
      </c>
      <c r="C205" s="142" t="s">
        <v>731</v>
      </c>
      <c r="D205" s="142" t="s">
        <v>862</v>
      </c>
      <c r="E205" s="142" t="s">
        <v>2332</v>
      </c>
      <c r="F205" s="147">
        <v>42948</v>
      </c>
      <c r="G205" s="114"/>
    </row>
    <row r="206" spans="1:7" s="117" customFormat="1" ht="15" hidden="1" x14ac:dyDescent="0.2">
      <c r="A206" s="149">
        <v>20517</v>
      </c>
      <c r="B206" s="142" t="s">
        <v>3050</v>
      </c>
      <c r="C206" s="142" t="s">
        <v>731</v>
      </c>
      <c r="D206" s="142" t="s">
        <v>862</v>
      </c>
      <c r="E206" s="142" t="s">
        <v>740</v>
      </c>
      <c r="F206" s="147">
        <v>42948</v>
      </c>
      <c r="G206" s="114"/>
    </row>
    <row r="207" spans="1:7" s="117" customFormat="1" ht="15" hidden="1" x14ac:dyDescent="0.2">
      <c r="A207" s="149">
        <v>20617</v>
      </c>
      <c r="B207" s="142" t="s">
        <v>3051</v>
      </c>
      <c r="C207" s="142" t="s">
        <v>3128</v>
      </c>
      <c r="D207" s="142" t="s">
        <v>863</v>
      </c>
      <c r="E207" s="142" t="s">
        <v>2332</v>
      </c>
      <c r="F207" s="147">
        <v>42948</v>
      </c>
      <c r="G207" s="114"/>
    </row>
    <row r="208" spans="1:7" s="117" customFormat="1" ht="15" hidden="1" x14ac:dyDescent="0.2">
      <c r="A208" s="149">
        <v>20717</v>
      </c>
      <c r="B208" s="142" t="s">
        <v>3052</v>
      </c>
      <c r="C208" s="142" t="s">
        <v>854</v>
      </c>
      <c r="D208" s="142" t="s">
        <v>1198</v>
      </c>
      <c r="E208" s="142" t="s">
        <v>2683</v>
      </c>
      <c r="F208" s="147">
        <v>42949</v>
      </c>
      <c r="G208" s="114"/>
    </row>
    <row r="209" spans="1:7" s="117" customFormat="1" ht="15" hidden="1" x14ac:dyDescent="0.2">
      <c r="A209" s="149">
        <v>20817</v>
      </c>
      <c r="B209" s="142" t="s">
        <v>3053</v>
      </c>
      <c r="C209" s="142" t="s">
        <v>854</v>
      </c>
      <c r="D209" s="142" t="s">
        <v>1198</v>
      </c>
      <c r="E209" s="142" t="s">
        <v>2683</v>
      </c>
      <c r="F209" s="147">
        <v>42949</v>
      </c>
      <c r="G209" s="114"/>
    </row>
    <row r="210" spans="1:7" s="117" customFormat="1" ht="15" hidden="1" x14ac:dyDescent="0.2">
      <c r="A210" s="149">
        <v>20917</v>
      </c>
      <c r="B210" s="142" t="s">
        <v>3054</v>
      </c>
      <c r="C210" s="142" t="s">
        <v>854</v>
      </c>
      <c r="D210" s="142" t="s">
        <v>1198</v>
      </c>
      <c r="E210" s="142" t="s">
        <v>2683</v>
      </c>
      <c r="F210" s="147">
        <v>42949</v>
      </c>
      <c r="G210" s="114"/>
    </row>
    <row r="211" spans="1:7" s="117" customFormat="1" ht="15" hidden="1" x14ac:dyDescent="0.2">
      <c r="A211" s="149">
        <v>21017</v>
      </c>
      <c r="B211" s="142" t="s">
        <v>3124</v>
      </c>
      <c r="C211" s="142" t="s">
        <v>3123</v>
      </c>
      <c r="D211" s="142" t="s">
        <v>1198</v>
      </c>
      <c r="E211" s="142" t="s">
        <v>1727</v>
      </c>
      <c r="F211" s="147">
        <v>42949</v>
      </c>
      <c r="G211" s="114"/>
    </row>
    <row r="212" spans="1:7" s="117" customFormat="1" ht="15" hidden="1" x14ac:dyDescent="0.2">
      <c r="A212" s="149">
        <v>21117</v>
      </c>
      <c r="B212" s="142" t="s">
        <v>3138</v>
      </c>
      <c r="C212" s="148" t="s">
        <v>3040</v>
      </c>
      <c r="D212" s="142" t="s">
        <v>863</v>
      </c>
      <c r="E212" s="142" t="s">
        <v>878</v>
      </c>
      <c r="F212" s="147">
        <v>42949</v>
      </c>
      <c r="G212" s="114"/>
    </row>
    <row r="213" spans="1:7" s="117" customFormat="1" ht="15" hidden="1" x14ac:dyDescent="0.2">
      <c r="A213" s="149">
        <v>21217</v>
      </c>
      <c r="B213" s="142" t="s">
        <v>3055</v>
      </c>
      <c r="C213" s="142" t="s">
        <v>3056</v>
      </c>
      <c r="D213" s="142" t="s">
        <v>862</v>
      </c>
      <c r="E213" s="142" t="s">
        <v>2332</v>
      </c>
      <c r="F213" s="147">
        <v>42949</v>
      </c>
      <c r="G213" s="114"/>
    </row>
    <row r="214" spans="1:7" s="117" customFormat="1" ht="15" hidden="1" x14ac:dyDescent="0.2">
      <c r="A214" s="149">
        <v>21317</v>
      </c>
      <c r="B214" s="142" t="s">
        <v>3057</v>
      </c>
      <c r="C214" s="142" t="s">
        <v>3058</v>
      </c>
      <c r="D214" s="142" t="s">
        <v>862</v>
      </c>
      <c r="E214" s="142" t="s">
        <v>240</v>
      </c>
      <c r="F214" s="147">
        <v>42950</v>
      </c>
      <c r="G214" s="114"/>
    </row>
    <row r="215" spans="1:7" s="117" customFormat="1" ht="15" hidden="1" x14ac:dyDescent="0.2">
      <c r="A215" s="149">
        <v>21417</v>
      </c>
      <c r="B215" s="142" t="s">
        <v>3059</v>
      </c>
      <c r="C215" s="142" t="s">
        <v>1138</v>
      </c>
      <c r="D215" s="142" t="s">
        <v>862</v>
      </c>
      <c r="E215" s="142" t="s">
        <v>1734</v>
      </c>
      <c r="F215" s="147">
        <v>42950</v>
      </c>
      <c r="G215" s="114"/>
    </row>
    <row r="216" spans="1:7" s="117" customFormat="1" ht="15" hidden="1" x14ac:dyDescent="0.2">
      <c r="A216" s="149">
        <v>21517</v>
      </c>
      <c r="B216" s="142" t="s">
        <v>3060</v>
      </c>
      <c r="C216" s="142" t="s">
        <v>1666</v>
      </c>
      <c r="D216" s="142" t="s">
        <v>1198</v>
      </c>
      <c r="E216" s="142" t="s">
        <v>831</v>
      </c>
      <c r="F216" s="147">
        <v>42951</v>
      </c>
      <c r="G216" s="114"/>
    </row>
    <row r="217" spans="1:7" s="117" customFormat="1" ht="15" hidden="1" x14ac:dyDescent="0.2">
      <c r="A217" s="149">
        <v>21617</v>
      </c>
      <c r="B217" s="142" t="s">
        <v>3061</v>
      </c>
      <c r="C217" s="142" t="s">
        <v>2619</v>
      </c>
      <c r="D217" s="142" t="s">
        <v>1198</v>
      </c>
      <c r="E217" s="142" t="s">
        <v>1213</v>
      </c>
      <c r="F217" s="147">
        <v>42951</v>
      </c>
      <c r="G217" s="114"/>
    </row>
    <row r="218" spans="1:7" s="117" customFormat="1" ht="15" hidden="1" x14ac:dyDescent="0.2">
      <c r="A218" s="149">
        <v>21717</v>
      </c>
      <c r="B218" s="142" t="s">
        <v>3062</v>
      </c>
      <c r="C218" s="142" t="s">
        <v>196</v>
      </c>
      <c r="D218" s="142" t="s">
        <v>1198</v>
      </c>
      <c r="E218" s="142" t="s">
        <v>808</v>
      </c>
      <c r="F218" s="147">
        <v>42951</v>
      </c>
      <c r="G218" s="114"/>
    </row>
    <row r="219" spans="1:7" s="117" customFormat="1" ht="15" hidden="1" x14ac:dyDescent="0.2">
      <c r="A219" s="149">
        <v>21817</v>
      </c>
      <c r="B219" s="142" t="s">
        <v>3063</v>
      </c>
      <c r="C219" s="142" t="s">
        <v>2997</v>
      </c>
      <c r="D219" s="142" t="s">
        <v>1198</v>
      </c>
      <c r="E219" s="142" t="s">
        <v>803</v>
      </c>
      <c r="F219" s="147">
        <v>42956</v>
      </c>
      <c r="G219" s="114"/>
    </row>
    <row r="220" spans="1:7" s="117" customFormat="1" ht="15" hidden="1" x14ac:dyDescent="0.2">
      <c r="A220" s="149">
        <v>21917</v>
      </c>
      <c r="B220" s="142" t="s">
        <v>3064</v>
      </c>
      <c r="C220" s="142" t="s">
        <v>1454</v>
      </c>
      <c r="D220" s="142" t="s">
        <v>862</v>
      </c>
      <c r="E220" s="142" t="s">
        <v>240</v>
      </c>
      <c r="F220" s="147">
        <v>42957</v>
      </c>
      <c r="G220" s="114"/>
    </row>
    <row r="221" spans="1:7" s="117" customFormat="1" ht="15" hidden="1" x14ac:dyDescent="0.2">
      <c r="A221" s="149">
        <v>22017</v>
      </c>
      <c r="B221" s="142" t="s">
        <v>3065</v>
      </c>
      <c r="C221" s="142" t="s">
        <v>1454</v>
      </c>
      <c r="D221" s="142" t="s">
        <v>862</v>
      </c>
      <c r="E221" s="142" t="s">
        <v>1183</v>
      </c>
      <c r="F221" s="147">
        <v>42957</v>
      </c>
      <c r="G221" s="114"/>
    </row>
    <row r="222" spans="1:7" s="117" customFormat="1" ht="15" hidden="1" x14ac:dyDescent="0.2">
      <c r="A222" s="149">
        <v>22117</v>
      </c>
      <c r="B222" s="142" t="s">
        <v>3066</v>
      </c>
      <c r="C222" s="142" t="s">
        <v>1139</v>
      </c>
      <c r="D222" s="142" t="s">
        <v>1198</v>
      </c>
      <c r="E222" s="142" t="s">
        <v>816</v>
      </c>
      <c r="F222" s="147">
        <v>42961</v>
      </c>
      <c r="G222" s="114"/>
    </row>
    <row r="223" spans="1:7" s="117" customFormat="1" ht="15" hidden="1" x14ac:dyDescent="0.2">
      <c r="A223" s="149">
        <v>22217</v>
      </c>
      <c r="B223" s="142" t="s">
        <v>3069</v>
      </c>
      <c r="C223" s="142" t="s">
        <v>3068</v>
      </c>
      <c r="D223" s="142" t="s">
        <v>863</v>
      </c>
      <c r="E223" s="142" t="s">
        <v>178</v>
      </c>
      <c r="F223" s="147">
        <v>42962</v>
      </c>
      <c r="G223" s="114"/>
    </row>
    <row r="224" spans="1:7" s="117" customFormat="1" ht="15" hidden="1" x14ac:dyDescent="0.2">
      <c r="A224" s="149">
        <v>22317</v>
      </c>
      <c r="B224" s="142" t="s">
        <v>3067</v>
      </c>
      <c r="C224" s="142" t="s">
        <v>3068</v>
      </c>
      <c r="D224" s="142" t="s">
        <v>863</v>
      </c>
      <c r="E224" s="142" t="s">
        <v>178</v>
      </c>
      <c r="F224" s="147">
        <v>42962</v>
      </c>
      <c r="G224" s="114"/>
    </row>
    <row r="225" spans="1:7" s="117" customFormat="1" ht="15" hidden="1" x14ac:dyDescent="0.2">
      <c r="A225" s="149">
        <v>22417</v>
      </c>
      <c r="B225" s="142" t="s">
        <v>3070</v>
      </c>
      <c r="C225" s="142" t="s">
        <v>3068</v>
      </c>
      <c r="D225" s="142" t="s">
        <v>863</v>
      </c>
      <c r="E225" s="142" t="s">
        <v>178</v>
      </c>
      <c r="F225" s="147">
        <v>42962</v>
      </c>
      <c r="G225" s="114"/>
    </row>
    <row r="226" spans="1:7" s="117" customFormat="1" ht="15" hidden="1" x14ac:dyDescent="0.2">
      <c r="A226" s="149">
        <v>22517</v>
      </c>
      <c r="B226" s="142" t="s">
        <v>3071</v>
      </c>
      <c r="C226" s="142" t="s">
        <v>1666</v>
      </c>
      <c r="D226" s="142" t="s">
        <v>1198</v>
      </c>
      <c r="E226" s="142" t="s">
        <v>831</v>
      </c>
      <c r="F226" s="147">
        <v>42963</v>
      </c>
      <c r="G226" s="114"/>
    </row>
    <row r="227" spans="1:7" s="117" customFormat="1" ht="15" hidden="1" x14ac:dyDescent="0.2">
      <c r="A227" s="149">
        <v>22617</v>
      </c>
      <c r="B227" s="142" t="s">
        <v>3151</v>
      </c>
      <c r="C227" s="142" t="s">
        <v>3068</v>
      </c>
      <c r="D227" s="142" t="s">
        <v>863</v>
      </c>
      <c r="E227" s="142" t="s">
        <v>178</v>
      </c>
      <c r="F227" s="147">
        <v>42963</v>
      </c>
      <c r="G227" s="114"/>
    </row>
    <row r="228" spans="1:7" s="117" customFormat="1" ht="15" hidden="1" x14ac:dyDescent="0.2">
      <c r="A228" s="149">
        <v>22717</v>
      </c>
      <c r="B228" s="142" t="s">
        <v>3072</v>
      </c>
      <c r="C228" s="142" t="s">
        <v>2071</v>
      </c>
      <c r="D228" s="142" t="s">
        <v>1198</v>
      </c>
      <c r="E228" s="142" t="s">
        <v>2683</v>
      </c>
      <c r="F228" s="147">
        <v>42965</v>
      </c>
      <c r="G228" s="114"/>
    </row>
    <row r="229" spans="1:7" s="117" customFormat="1" ht="15" hidden="1" x14ac:dyDescent="0.2">
      <c r="A229" s="149">
        <v>22817</v>
      </c>
      <c r="B229" s="142" t="s">
        <v>3073</v>
      </c>
      <c r="C229" s="142" t="s">
        <v>3122</v>
      </c>
      <c r="D229" s="142" t="s">
        <v>863</v>
      </c>
      <c r="E229" s="142" t="s">
        <v>812</v>
      </c>
      <c r="F229" s="147">
        <v>42965</v>
      </c>
      <c r="G229" s="114"/>
    </row>
    <row r="230" spans="1:7" s="117" customFormat="1" ht="15" hidden="1" x14ac:dyDescent="0.2">
      <c r="A230" s="149">
        <v>22917</v>
      </c>
      <c r="B230" s="142" t="s">
        <v>3074</v>
      </c>
      <c r="C230" s="142" t="s">
        <v>3122</v>
      </c>
      <c r="D230" s="142" t="s">
        <v>863</v>
      </c>
      <c r="E230" s="142" t="s">
        <v>812</v>
      </c>
      <c r="F230" s="147">
        <v>42968</v>
      </c>
      <c r="G230" s="114"/>
    </row>
    <row r="231" spans="1:7" s="117" customFormat="1" ht="15" hidden="1" x14ac:dyDescent="0.2">
      <c r="A231" s="149">
        <v>23017</v>
      </c>
      <c r="B231" s="142" t="s">
        <v>2057</v>
      </c>
      <c r="C231" s="139" t="s">
        <v>3075</v>
      </c>
      <c r="D231" s="142" t="s">
        <v>3162</v>
      </c>
      <c r="E231" s="142" t="s">
        <v>3147</v>
      </c>
      <c r="F231" s="147">
        <v>42970</v>
      </c>
      <c r="G231" s="114"/>
    </row>
    <row r="232" spans="1:7" s="117" customFormat="1" ht="15" hidden="1" x14ac:dyDescent="0.2">
      <c r="A232" s="149">
        <v>23117</v>
      </c>
      <c r="B232" s="142" t="s">
        <v>3076</v>
      </c>
      <c r="C232" s="142" t="s">
        <v>1676</v>
      </c>
      <c r="D232" s="142" t="s">
        <v>862</v>
      </c>
      <c r="E232" s="142" t="s">
        <v>2332</v>
      </c>
      <c r="F232" s="147">
        <v>42976</v>
      </c>
      <c r="G232" s="114"/>
    </row>
    <row r="233" spans="1:7" s="117" customFormat="1" ht="15" hidden="1" x14ac:dyDescent="0.2">
      <c r="A233" s="149">
        <v>23217</v>
      </c>
      <c r="B233" s="142" t="s">
        <v>3077</v>
      </c>
      <c r="C233" s="142" t="s">
        <v>864</v>
      </c>
      <c r="D233" s="142" t="s">
        <v>862</v>
      </c>
      <c r="E233" s="142" t="s">
        <v>1189</v>
      </c>
      <c r="F233" s="147">
        <v>42976</v>
      </c>
      <c r="G233" s="114"/>
    </row>
    <row r="234" spans="1:7" s="117" customFormat="1" ht="15" hidden="1" x14ac:dyDescent="0.2">
      <c r="A234" s="149">
        <v>23317</v>
      </c>
      <c r="B234" s="142" t="s">
        <v>3078</v>
      </c>
      <c r="C234" s="142" t="s">
        <v>2334</v>
      </c>
      <c r="D234" s="142" t="s">
        <v>862</v>
      </c>
      <c r="E234" s="142" t="s">
        <v>1716</v>
      </c>
      <c r="F234" s="147">
        <v>42976</v>
      </c>
      <c r="G234" s="114"/>
    </row>
    <row r="235" spans="1:7" s="117" customFormat="1" ht="15" hidden="1" x14ac:dyDescent="0.2">
      <c r="A235" s="149">
        <v>23417</v>
      </c>
      <c r="B235" s="142" t="s">
        <v>3079</v>
      </c>
      <c r="C235" s="142" t="s">
        <v>2334</v>
      </c>
      <c r="D235" s="142" t="s">
        <v>862</v>
      </c>
      <c r="E235" s="142" t="s">
        <v>1183</v>
      </c>
      <c r="F235" s="147">
        <v>42976</v>
      </c>
      <c r="G235" s="114"/>
    </row>
    <row r="236" spans="1:7" s="117" customFormat="1" ht="15" hidden="1" x14ac:dyDescent="0.2">
      <c r="A236" s="149">
        <v>23517</v>
      </c>
      <c r="B236" s="142" t="s">
        <v>3080</v>
      </c>
      <c r="C236" s="142" t="s">
        <v>3112</v>
      </c>
      <c r="D236" s="142" t="s">
        <v>1198</v>
      </c>
      <c r="E236" s="142" t="s">
        <v>1213</v>
      </c>
      <c r="F236" s="147">
        <v>42976</v>
      </c>
      <c r="G236" s="114"/>
    </row>
    <row r="237" spans="1:7" s="117" customFormat="1" ht="15" hidden="1" x14ac:dyDescent="0.2">
      <c r="A237" s="149">
        <v>23617</v>
      </c>
      <c r="B237" s="142" t="s">
        <v>3081</v>
      </c>
      <c r="C237" s="142" t="s">
        <v>3082</v>
      </c>
      <c r="D237" s="142" t="s">
        <v>862</v>
      </c>
      <c r="E237" s="142" t="s">
        <v>803</v>
      </c>
      <c r="F237" s="147">
        <v>42976</v>
      </c>
      <c r="G237" s="114"/>
    </row>
    <row r="238" spans="1:7" s="117" customFormat="1" ht="15" hidden="1" x14ac:dyDescent="0.2">
      <c r="A238" s="149">
        <v>23717</v>
      </c>
      <c r="B238" s="142" t="s">
        <v>3083</v>
      </c>
      <c r="C238" s="142" t="s">
        <v>1676</v>
      </c>
      <c r="D238" s="142" t="s">
        <v>862</v>
      </c>
      <c r="E238" s="142" t="s">
        <v>2683</v>
      </c>
      <c r="F238" s="147">
        <v>42976</v>
      </c>
      <c r="G238" s="114"/>
    </row>
    <row r="239" spans="1:7" s="117" customFormat="1" ht="15" hidden="1" x14ac:dyDescent="0.2">
      <c r="A239" s="150">
        <v>23817</v>
      </c>
      <c r="B239" s="136" t="s">
        <v>3084</v>
      </c>
      <c r="C239" s="125" t="s">
        <v>466</v>
      </c>
      <c r="D239" s="136" t="s">
        <v>3163</v>
      </c>
      <c r="E239" s="136" t="s">
        <v>3146</v>
      </c>
      <c r="F239" s="151">
        <v>42976</v>
      </c>
      <c r="G239" s="114"/>
    </row>
    <row r="240" spans="1:7" s="117" customFormat="1" ht="15" hidden="1" x14ac:dyDescent="0.2">
      <c r="A240" s="149">
        <v>23917</v>
      </c>
      <c r="B240" s="142" t="s">
        <v>3085</v>
      </c>
      <c r="C240" s="142" t="s">
        <v>198</v>
      </c>
      <c r="D240" s="142" t="s">
        <v>862</v>
      </c>
      <c r="E240" s="142" t="s">
        <v>814</v>
      </c>
      <c r="F240" s="147">
        <v>42976</v>
      </c>
      <c r="G240" s="114"/>
    </row>
    <row r="241" spans="1:7" s="117" customFormat="1" ht="15" hidden="1" x14ac:dyDescent="0.2">
      <c r="A241" s="149">
        <v>24017</v>
      </c>
      <c r="B241" s="142" t="s">
        <v>3125</v>
      </c>
      <c r="C241" s="142" t="s">
        <v>3122</v>
      </c>
      <c r="D241" s="142" t="s">
        <v>863</v>
      </c>
      <c r="E241" s="142" t="s">
        <v>812</v>
      </c>
      <c r="F241" s="147">
        <v>42990</v>
      </c>
      <c r="G241" s="114"/>
    </row>
    <row r="242" spans="1:7" s="117" customFormat="1" ht="15" hidden="1" x14ac:dyDescent="0.2">
      <c r="A242" s="149">
        <v>24117</v>
      </c>
      <c r="B242" s="142" t="s">
        <v>3126</v>
      </c>
      <c r="C242" s="142" t="s">
        <v>3121</v>
      </c>
      <c r="D242" s="142" t="s">
        <v>863</v>
      </c>
      <c r="E242" s="142" t="s">
        <v>803</v>
      </c>
      <c r="F242" s="147">
        <v>43005</v>
      </c>
      <c r="G242" s="114"/>
    </row>
    <row r="243" spans="1:7" s="117" customFormat="1" ht="15" hidden="1" x14ac:dyDescent="0.2">
      <c r="A243" s="149">
        <v>24217</v>
      </c>
      <c r="B243" s="142" t="s">
        <v>3086</v>
      </c>
      <c r="C243" s="142" t="s">
        <v>1676</v>
      </c>
      <c r="D243" s="142" t="s">
        <v>862</v>
      </c>
      <c r="E243" s="142" t="s">
        <v>3087</v>
      </c>
      <c r="F243" s="147">
        <v>43007</v>
      </c>
      <c r="G243" s="114"/>
    </row>
    <row r="244" spans="1:7" s="117" customFormat="1" ht="15" hidden="1" x14ac:dyDescent="0.2">
      <c r="A244" s="149">
        <v>24317</v>
      </c>
      <c r="B244" s="142" t="s">
        <v>3088</v>
      </c>
      <c r="C244" s="142" t="s">
        <v>1676</v>
      </c>
      <c r="D244" s="142" t="s">
        <v>862</v>
      </c>
      <c r="E244" s="142" t="s">
        <v>1189</v>
      </c>
      <c r="F244" s="147">
        <v>43007</v>
      </c>
      <c r="G244" s="114"/>
    </row>
    <row r="245" spans="1:7" s="117" customFormat="1" ht="15" hidden="1" x14ac:dyDescent="0.2">
      <c r="A245" s="149">
        <v>24417</v>
      </c>
      <c r="B245" s="142" t="s">
        <v>3089</v>
      </c>
      <c r="C245" s="142" t="s">
        <v>196</v>
      </c>
      <c r="D245" s="142" t="s">
        <v>863</v>
      </c>
      <c r="E245" s="142" t="s">
        <v>1189</v>
      </c>
      <c r="F245" s="147">
        <v>43010</v>
      </c>
      <c r="G245" s="114"/>
    </row>
    <row r="246" spans="1:7" s="117" customFormat="1" ht="15" hidden="1" x14ac:dyDescent="0.2">
      <c r="A246" s="149">
        <v>24517</v>
      </c>
      <c r="B246" s="142" t="s">
        <v>3090</v>
      </c>
      <c r="C246" s="142" t="s">
        <v>1666</v>
      </c>
      <c r="D246" s="142" t="s">
        <v>1198</v>
      </c>
      <c r="E246" s="142" t="s">
        <v>2332</v>
      </c>
      <c r="F246" s="147">
        <v>43010</v>
      </c>
      <c r="G246" s="114"/>
    </row>
    <row r="247" spans="1:7" s="117" customFormat="1" ht="15" hidden="1" x14ac:dyDescent="0.2">
      <c r="A247" s="149">
        <v>24617</v>
      </c>
      <c r="B247" s="142" t="s">
        <v>3091</v>
      </c>
      <c r="C247" s="142" t="s">
        <v>1676</v>
      </c>
      <c r="D247" s="142" t="s">
        <v>862</v>
      </c>
      <c r="E247" s="142" t="s">
        <v>3092</v>
      </c>
      <c r="F247" s="147">
        <v>43010</v>
      </c>
      <c r="G247" s="114"/>
    </row>
    <row r="248" spans="1:7" s="117" customFormat="1" ht="15" hidden="1" x14ac:dyDescent="0.2">
      <c r="A248" s="149">
        <v>24717</v>
      </c>
      <c r="B248" s="142" t="s">
        <v>3093</v>
      </c>
      <c r="C248" s="142" t="s">
        <v>1676</v>
      </c>
      <c r="D248" s="142" t="s">
        <v>862</v>
      </c>
      <c r="E248" s="142" t="s">
        <v>1213</v>
      </c>
      <c r="F248" s="147">
        <v>43010</v>
      </c>
      <c r="G248" s="114"/>
    </row>
    <row r="249" spans="1:7" s="117" customFormat="1" ht="15" hidden="1" x14ac:dyDescent="0.2">
      <c r="A249" s="149">
        <v>24817</v>
      </c>
      <c r="B249" s="142" t="s">
        <v>3094</v>
      </c>
      <c r="C249" s="142" t="s">
        <v>1676</v>
      </c>
      <c r="D249" s="142" t="s">
        <v>862</v>
      </c>
      <c r="E249" s="142" t="s">
        <v>2857</v>
      </c>
      <c r="F249" s="147">
        <v>43011</v>
      </c>
      <c r="G249" s="114"/>
    </row>
    <row r="250" spans="1:7" s="117" customFormat="1" ht="15" hidden="1" x14ac:dyDescent="0.2">
      <c r="A250" s="149">
        <v>24917</v>
      </c>
      <c r="B250" s="142" t="s">
        <v>3095</v>
      </c>
      <c r="C250" s="142" t="s">
        <v>843</v>
      </c>
      <c r="D250" s="142" t="s">
        <v>862</v>
      </c>
      <c r="E250" s="142" t="s">
        <v>675</v>
      </c>
      <c r="F250" s="147">
        <v>43011</v>
      </c>
      <c r="G250" s="114"/>
    </row>
    <row r="251" spans="1:7" s="117" customFormat="1" ht="15" hidden="1" x14ac:dyDescent="0.2">
      <c r="A251" s="149">
        <v>25017</v>
      </c>
      <c r="B251" s="142" t="s">
        <v>3096</v>
      </c>
      <c r="C251" s="142" t="s">
        <v>843</v>
      </c>
      <c r="D251" s="142" t="s">
        <v>862</v>
      </c>
      <c r="E251" s="142" t="s">
        <v>2683</v>
      </c>
      <c r="F251" s="147">
        <v>43011</v>
      </c>
      <c r="G251" s="114"/>
    </row>
    <row r="252" spans="1:7" s="117" customFormat="1" ht="15" hidden="1" x14ac:dyDescent="0.2">
      <c r="A252" s="149">
        <v>25117</v>
      </c>
      <c r="B252" s="142" t="s">
        <v>3097</v>
      </c>
      <c r="C252" s="142" t="s">
        <v>843</v>
      </c>
      <c r="D252" s="142" t="s">
        <v>862</v>
      </c>
      <c r="E252" s="142" t="s">
        <v>831</v>
      </c>
      <c r="F252" s="147">
        <v>43011</v>
      </c>
      <c r="G252" s="114"/>
    </row>
    <row r="253" spans="1:7" s="117" customFormat="1" ht="15" hidden="1" x14ac:dyDescent="0.2">
      <c r="A253" s="149">
        <v>25217</v>
      </c>
      <c r="B253" s="142" t="s">
        <v>3098</v>
      </c>
      <c r="C253" s="142" t="s">
        <v>843</v>
      </c>
      <c r="D253" s="142" t="s">
        <v>862</v>
      </c>
      <c r="E253" s="142" t="s">
        <v>2332</v>
      </c>
      <c r="F253" s="147">
        <v>43011</v>
      </c>
      <c r="G253" s="114"/>
    </row>
    <row r="254" spans="1:7" s="117" customFormat="1" ht="15" hidden="1" x14ac:dyDescent="0.2">
      <c r="A254" s="149">
        <v>25317</v>
      </c>
      <c r="B254" s="142" t="s">
        <v>3099</v>
      </c>
      <c r="C254" s="142" t="s">
        <v>1669</v>
      </c>
      <c r="D254" s="142" t="s">
        <v>862</v>
      </c>
      <c r="E254" s="142" t="s">
        <v>1183</v>
      </c>
      <c r="F254" s="147">
        <v>43019</v>
      </c>
      <c r="G254" s="114"/>
    </row>
    <row r="255" spans="1:7" s="117" customFormat="1" ht="15" hidden="1" x14ac:dyDescent="0.2">
      <c r="A255" s="149">
        <v>25417</v>
      </c>
      <c r="B255" s="142" t="s">
        <v>3100</v>
      </c>
      <c r="C255" s="142" t="s">
        <v>859</v>
      </c>
      <c r="D255" s="142" t="s">
        <v>1198</v>
      </c>
      <c r="E255" s="142" t="s">
        <v>808</v>
      </c>
      <c r="F255" s="147">
        <v>43019</v>
      </c>
      <c r="G255" s="114"/>
    </row>
    <row r="256" spans="1:7" s="117" customFormat="1" ht="15" hidden="1" x14ac:dyDescent="0.2">
      <c r="A256" s="149">
        <v>25517</v>
      </c>
      <c r="B256" s="142" t="s">
        <v>3101</v>
      </c>
      <c r="C256" s="142" t="s">
        <v>843</v>
      </c>
      <c r="D256" s="142" t="s">
        <v>862</v>
      </c>
      <c r="E256" s="142" t="s">
        <v>829</v>
      </c>
      <c r="F256" s="147">
        <v>43019</v>
      </c>
      <c r="G256" s="114"/>
    </row>
    <row r="257" spans="1:7" s="117" customFormat="1" ht="15" hidden="1" x14ac:dyDescent="0.2">
      <c r="A257" s="149">
        <v>25617</v>
      </c>
      <c r="B257" s="142" t="s">
        <v>3102</v>
      </c>
      <c r="C257" s="142" t="s">
        <v>1447</v>
      </c>
      <c r="D257" s="142" t="s">
        <v>862</v>
      </c>
      <c r="E257" s="142" t="s">
        <v>814</v>
      </c>
      <c r="F257" s="147">
        <v>43025</v>
      </c>
      <c r="G257" s="114"/>
    </row>
    <row r="258" spans="1:7" s="117" customFormat="1" ht="15" hidden="1" x14ac:dyDescent="0.2">
      <c r="A258" s="149">
        <v>25717</v>
      </c>
      <c r="B258" s="142" t="s">
        <v>3103</v>
      </c>
      <c r="C258" s="142" t="s">
        <v>1138</v>
      </c>
      <c r="D258" s="142" t="s">
        <v>862</v>
      </c>
      <c r="E258" s="142" t="s">
        <v>2683</v>
      </c>
      <c r="F258" s="147">
        <v>43028</v>
      </c>
      <c r="G258" s="114"/>
    </row>
    <row r="259" spans="1:7" s="117" customFormat="1" ht="15" hidden="1" x14ac:dyDescent="0.2">
      <c r="A259" s="149">
        <v>25817</v>
      </c>
      <c r="B259" s="142" t="s">
        <v>3104</v>
      </c>
      <c r="C259" s="142" t="s">
        <v>1138</v>
      </c>
      <c r="D259" s="142" t="s">
        <v>862</v>
      </c>
      <c r="E259" s="142" t="s">
        <v>2683</v>
      </c>
      <c r="F259" s="147">
        <v>43028</v>
      </c>
      <c r="G259" s="114"/>
    </row>
    <row r="260" spans="1:7" s="117" customFormat="1" ht="15" hidden="1" x14ac:dyDescent="0.2">
      <c r="A260" s="149">
        <v>25917</v>
      </c>
      <c r="B260" s="142" t="s">
        <v>3105</v>
      </c>
      <c r="C260" s="142" t="s">
        <v>1447</v>
      </c>
      <c r="D260" s="142" t="s">
        <v>862</v>
      </c>
      <c r="E260" s="142" t="s">
        <v>487</v>
      </c>
      <c r="F260" s="147">
        <v>43028</v>
      </c>
      <c r="G260" s="114"/>
    </row>
    <row r="261" spans="1:7" s="117" customFormat="1" ht="15" hidden="1" x14ac:dyDescent="0.2">
      <c r="A261" s="149">
        <v>26017</v>
      </c>
      <c r="B261" s="142" t="s">
        <v>3106</v>
      </c>
      <c r="C261" s="142" t="s">
        <v>198</v>
      </c>
      <c r="D261" s="142" t="s">
        <v>1198</v>
      </c>
      <c r="E261" s="148" t="s">
        <v>2420</v>
      </c>
      <c r="F261" s="147">
        <v>43031</v>
      </c>
      <c r="G261" s="114"/>
    </row>
    <row r="262" spans="1:7" s="117" customFormat="1" ht="15" hidden="1" x14ac:dyDescent="0.2">
      <c r="A262" s="149">
        <v>26117</v>
      </c>
      <c r="B262" s="142" t="s">
        <v>3177</v>
      </c>
      <c r="C262" s="142" t="s">
        <v>1454</v>
      </c>
      <c r="D262" s="142" t="s">
        <v>1198</v>
      </c>
      <c r="E262" s="142" t="s">
        <v>1731</v>
      </c>
      <c r="F262" s="147">
        <v>43039</v>
      </c>
      <c r="G262" s="114"/>
    </row>
    <row r="263" spans="1:7" s="117" customFormat="1" ht="15" hidden="1" x14ac:dyDescent="0.2">
      <c r="A263" s="149">
        <v>26217</v>
      </c>
      <c r="B263" s="142" t="s">
        <v>3107</v>
      </c>
      <c r="C263" s="142" t="s">
        <v>3028</v>
      </c>
      <c r="D263" s="142" t="s">
        <v>863</v>
      </c>
      <c r="E263" s="142" t="s">
        <v>831</v>
      </c>
      <c r="F263" s="147">
        <v>43031</v>
      </c>
      <c r="G263" s="114"/>
    </row>
    <row r="264" spans="1:7" s="117" customFormat="1" ht="15" hidden="1" x14ac:dyDescent="0.2">
      <c r="A264" s="149">
        <v>26317</v>
      </c>
      <c r="B264" s="142" t="s">
        <v>3110</v>
      </c>
      <c r="C264" s="142" t="s">
        <v>2921</v>
      </c>
      <c r="D264" s="142" t="s">
        <v>1198</v>
      </c>
      <c r="E264" s="142" t="s">
        <v>808</v>
      </c>
      <c r="F264" s="147">
        <v>43032</v>
      </c>
      <c r="G264" s="114"/>
    </row>
    <row r="265" spans="1:7" s="117" customFormat="1" ht="15" hidden="1" x14ac:dyDescent="0.2">
      <c r="A265" s="149">
        <v>26417</v>
      </c>
      <c r="B265" s="142" t="s">
        <v>3109</v>
      </c>
      <c r="C265" s="148" t="s">
        <v>3028</v>
      </c>
      <c r="D265" s="142" t="s">
        <v>1198</v>
      </c>
      <c r="E265" s="142" t="s">
        <v>808</v>
      </c>
      <c r="F265" s="147">
        <v>43032</v>
      </c>
      <c r="G265" s="114"/>
    </row>
    <row r="266" spans="1:7" s="117" customFormat="1" ht="15" hidden="1" x14ac:dyDescent="0.2">
      <c r="A266" s="149">
        <v>26517</v>
      </c>
      <c r="B266" s="142" t="s">
        <v>3111</v>
      </c>
      <c r="C266" s="142" t="s">
        <v>1669</v>
      </c>
      <c r="D266" s="142" t="s">
        <v>1198</v>
      </c>
      <c r="E266" s="142" t="s">
        <v>2430</v>
      </c>
      <c r="F266" s="147">
        <v>43032</v>
      </c>
      <c r="G266" s="114"/>
    </row>
    <row r="267" spans="1:7" s="117" customFormat="1" ht="15" hidden="1" x14ac:dyDescent="0.2">
      <c r="A267" s="149">
        <v>26617</v>
      </c>
      <c r="B267" s="142" t="s">
        <v>3108</v>
      </c>
      <c r="C267" s="148" t="s">
        <v>3112</v>
      </c>
      <c r="D267" s="142" t="s">
        <v>1198</v>
      </c>
      <c r="E267" s="142" t="s">
        <v>1213</v>
      </c>
      <c r="F267" s="147">
        <v>43032</v>
      </c>
      <c r="G267" s="114"/>
    </row>
    <row r="268" spans="1:7" s="117" customFormat="1" ht="15" hidden="1" x14ac:dyDescent="0.2">
      <c r="A268" s="149">
        <v>26717</v>
      </c>
      <c r="B268" s="142" t="s">
        <v>3168</v>
      </c>
      <c r="C268" s="142" t="s">
        <v>3028</v>
      </c>
      <c r="D268" s="142" t="s">
        <v>863</v>
      </c>
      <c r="E268" s="142" t="s">
        <v>831</v>
      </c>
      <c r="F268" s="147">
        <v>43033</v>
      </c>
      <c r="G268" s="114"/>
    </row>
    <row r="269" spans="1:7" s="117" customFormat="1" ht="15" hidden="1" x14ac:dyDescent="0.2">
      <c r="A269" s="149">
        <v>26817</v>
      </c>
      <c r="B269" s="142" t="s">
        <v>3169</v>
      </c>
      <c r="C269" s="142" t="s">
        <v>198</v>
      </c>
      <c r="D269" s="142" t="s">
        <v>1198</v>
      </c>
      <c r="E269" s="142" t="s">
        <v>2420</v>
      </c>
      <c r="F269" s="147">
        <v>43033</v>
      </c>
      <c r="G269" s="114"/>
    </row>
    <row r="270" spans="1:7" s="117" customFormat="1" ht="15" hidden="1" x14ac:dyDescent="0.2">
      <c r="A270" s="149">
        <v>26917</v>
      </c>
      <c r="B270" s="142" t="s">
        <v>3170</v>
      </c>
      <c r="C270" s="142" t="s">
        <v>1454</v>
      </c>
      <c r="D270" s="142" t="s">
        <v>1198</v>
      </c>
      <c r="E270" s="142" t="s">
        <v>1731</v>
      </c>
      <c r="F270" s="147">
        <v>43033</v>
      </c>
      <c r="G270" s="114"/>
    </row>
    <row r="271" spans="1:7" s="117" customFormat="1" ht="15" hidden="1" x14ac:dyDescent="0.2">
      <c r="A271" s="149">
        <v>27017</v>
      </c>
      <c r="B271" s="142" t="s">
        <v>3171</v>
      </c>
      <c r="C271" s="142" t="s">
        <v>3172</v>
      </c>
      <c r="D271" s="142" t="s">
        <v>1198</v>
      </c>
      <c r="E271" s="142" t="s">
        <v>870</v>
      </c>
      <c r="F271" s="147">
        <v>43033</v>
      </c>
      <c r="G271" s="114"/>
    </row>
    <row r="272" spans="1:7" s="117" customFormat="1" ht="15" hidden="1" x14ac:dyDescent="0.2">
      <c r="A272" s="149">
        <v>27117</v>
      </c>
      <c r="B272" s="142" t="s">
        <v>3173</v>
      </c>
      <c r="C272" s="142" t="s">
        <v>3058</v>
      </c>
      <c r="D272" s="142" t="s">
        <v>862</v>
      </c>
      <c r="E272" s="142" t="s">
        <v>1213</v>
      </c>
      <c r="F272" s="147" t="s">
        <v>3174</v>
      </c>
      <c r="G272" s="114"/>
    </row>
    <row r="273" spans="1:7" s="117" customFormat="1" ht="15" hidden="1" x14ac:dyDescent="0.2">
      <c r="A273" s="149">
        <v>27217</v>
      </c>
      <c r="B273" s="142" t="s">
        <v>3178</v>
      </c>
      <c r="C273" s="142" t="s">
        <v>1454</v>
      </c>
      <c r="D273" s="142" t="s">
        <v>1198</v>
      </c>
      <c r="E273" s="142" t="s">
        <v>1213</v>
      </c>
      <c r="F273" s="147">
        <v>43039</v>
      </c>
      <c r="G273" s="114"/>
    </row>
    <row r="274" spans="1:7" s="117" customFormat="1" ht="15" hidden="1" x14ac:dyDescent="0.2">
      <c r="A274" s="149">
        <v>27317</v>
      </c>
      <c r="B274" s="142" t="s">
        <v>3179</v>
      </c>
      <c r="C274" s="142" t="s">
        <v>1454</v>
      </c>
      <c r="D274" s="142" t="s">
        <v>1198</v>
      </c>
      <c r="E274" s="142" t="s">
        <v>1213</v>
      </c>
      <c r="F274" s="147">
        <v>43040</v>
      </c>
      <c r="G274" s="114"/>
    </row>
    <row r="275" spans="1:7" s="117" customFormat="1" ht="15" hidden="1" x14ac:dyDescent="0.2">
      <c r="A275" s="149">
        <v>27417</v>
      </c>
      <c r="B275" s="142" t="s">
        <v>3180</v>
      </c>
      <c r="C275" s="142" t="s">
        <v>843</v>
      </c>
      <c r="D275" s="142" t="s">
        <v>1198</v>
      </c>
      <c r="E275" s="142" t="s">
        <v>1188</v>
      </c>
      <c r="F275" s="147">
        <v>43040</v>
      </c>
      <c r="G275" s="114"/>
    </row>
    <row r="276" spans="1:7" s="117" customFormat="1" ht="15" hidden="1" x14ac:dyDescent="0.2">
      <c r="A276" s="149">
        <v>27517</v>
      </c>
      <c r="B276" s="142" t="s">
        <v>3182</v>
      </c>
      <c r="C276" s="142" t="s">
        <v>3181</v>
      </c>
      <c r="D276" s="142" t="s">
        <v>863</v>
      </c>
      <c r="E276" s="142" t="s">
        <v>3087</v>
      </c>
      <c r="F276" s="147">
        <v>43040</v>
      </c>
      <c r="G276" s="114"/>
    </row>
    <row r="277" spans="1:7" s="117" customFormat="1" ht="15" hidden="1" x14ac:dyDescent="0.2">
      <c r="A277" s="149">
        <v>27617</v>
      </c>
      <c r="B277" s="142" t="s">
        <v>3183</v>
      </c>
      <c r="C277" s="142" t="s">
        <v>2306</v>
      </c>
      <c r="D277" s="142" t="s">
        <v>1198</v>
      </c>
      <c r="E277" s="142" t="s">
        <v>1213</v>
      </c>
      <c r="F277" s="147">
        <v>43040</v>
      </c>
      <c r="G277" s="114"/>
    </row>
    <row r="278" spans="1:7" s="117" customFormat="1" ht="15" hidden="1" x14ac:dyDescent="0.2">
      <c r="A278" s="149">
        <v>27717</v>
      </c>
      <c r="B278" s="142" t="s">
        <v>3184</v>
      </c>
      <c r="C278" s="142" t="s">
        <v>1666</v>
      </c>
      <c r="D278" s="142" t="s">
        <v>1198</v>
      </c>
      <c r="E278" s="142" t="s">
        <v>2683</v>
      </c>
      <c r="F278" s="147">
        <v>43040</v>
      </c>
      <c r="G278" s="114"/>
    </row>
    <row r="279" spans="1:7" s="117" customFormat="1" ht="15" hidden="1" x14ac:dyDescent="0.2">
      <c r="A279" s="149">
        <v>27817</v>
      </c>
      <c r="B279" s="142" t="s">
        <v>3185</v>
      </c>
      <c r="C279" s="142" t="s">
        <v>196</v>
      </c>
      <c r="D279" s="142" t="s">
        <v>1198</v>
      </c>
      <c r="E279" s="142" t="s">
        <v>2683</v>
      </c>
      <c r="F279" s="147">
        <v>43042</v>
      </c>
      <c r="G279" s="114"/>
    </row>
    <row r="280" spans="1:7" s="117" customFormat="1" ht="15" hidden="1" x14ac:dyDescent="0.2">
      <c r="A280" s="149">
        <v>27917</v>
      </c>
      <c r="B280" s="142" t="s">
        <v>3186</v>
      </c>
      <c r="C280" s="142" t="s">
        <v>196</v>
      </c>
      <c r="D280" s="142" t="s">
        <v>1198</v>
      </c>
      <c r="E280" s="142" t="s">
        <v>2683</v>
      </c>
      <c r="F280" s="147">
        <v>43045</v>
      </c>
      <c r="G280" s="114"/>
    </row>
    <row r="281" spans="1:7" s="117" customFormat="1" ht="15" hidden="1" x14ac:dyDescent="0.2">
      <c r="A281" s="149">
        <v>28017</v>
      </c>
      <c r="B281" s="142" t="s">
        <v>3187</v>
      </c>
      <c r="C281" s="142" t="s">
        <v>196</v>
      </c>
      <c r="D281" s="142" t="s">
        <v>1198</v>
      </c>
      <c r="E281" s="142" t="s">
        <v>2683</v>
      </c>
      <c r="F281" s="147">
        <v>43045</v>
      </c>
      <c r="G281" s="114"/>
    </row>
    <row r="282" spans="1:7" s="117" customFormat="1" ht="15" hidden="1" x14ac:dyDescent="0.2">
      <c r="A282" s="149">
        <v>28117</v>
      </c>
      <c r="B282" s="142" t="s">
        <v>3188</v>
      </c>
      <c r="C282" s="142" t="s">
        <v>196</v>
      </c>
      <c r="D282" s="142" t="s">
        <v>1198</v>
      </c>
      <c r="E282" s="142" t="s">
        <v>2683</v>
      </c>
      <c r="F282" s="147">
        <v>43045</v>
      </c>
      <c r="G282" s="114"/>
    </row>
    <row r="283" spans="1:7" s="117" customFormat="1" ht="15" hidden="1" x14ac:dyDescent="0.2">
      <c r="A283" s="150">
        <v>28217</v>
      </c>
      <c r="B283" s="136" t="s">
        <v>3304</v>
      </c>
      <c r="C283" s="125" t="s">
        <v>756</v>
      </c>
      <c r="D283" s="136" t="s">
        <v>3163</v>
      </c>
      <c r="E283" s="136" t="s">
        <v>194</v>
      </c>
      <c r="F283" s="151">
        <v>43045</v>
      </c>
      <c r="G283" s="114"/>
    </row>
    <row r="284" spans="1:7" s="117" customFormat="1" ht="15" hidden="1" x14ac:dyDescent="0.2">
      <c r="A284" s="149">
        <v>28317</v>
      </c>
      <c r="B284" s="142" t="s">
        <v>3189</v>
      </c>
      <c r="C284" s="142" t="s">
        <v>1890</v>
      </c>
      <c r="D284" s="142" t="s">
        <v>862</v>
      </c>
      <c r="E284" s="142" t="s">
        <v>569</v>
      </c>
      <c r="F284" s="147">
        <v>43046</v>
      </c>
      <c r="G284" s="114"/>
    </row>
    <row r="285" spans="1:7" s="117" customFormat="1" ht="15" hidden="1" x14ac:dyDescent="0.2">
      <c r="A285" s="149">
        <v>28417</v>
      </c>
      <c r="B285" s="142" t="s">
        <v>3190</v>
      </c>
      <c r="C285" s="142" t="s">
        <v>843</v>
      </c>
      <c r="D285" s="142" t="s">
        <v>862</v>
      </c>
      <c r="E285" s="142" t="s">
        <v>3048</v>
      </c>
      <c r="F285" s="147">
        <v>43046</v>
      </c>
      <c r="G285" s="114"/>
    </row>
    <row r="286" spans="1:7" s="117" customFormat="1" ht="15" hidden="1" x14ac:dyDescent="0.2">
      <c r="A286" s="149">
        <v>28517</v>
      </c>
      <c r="B286" s="142" t="s">
        <v>3191</v>
      </c>
      <c r="C286" s="142" t="s">
        <v>859</v>
      </c>
      <c r="D286" s="142" t="s">
        <v>1198</v>
      </c>
      <c r="E286" s="142" t="s">
        <v>797</v>
      </c>
      <c r="F286" s="147">
        <v>43047</v>
      </c>
      <c r="G286" s="114"/>
    </row>
    <row r="287" spans="1:7" s="117" customFormat="1" ht="15" hidden="1" x14ac:dyDescent="0.2">
      <c r="A287" s="149">
        <v>28617</v>
      </c>
      <c r="B287" s="142" t="s">
        <v>3192</v>
      </c>
      <c r="C287" s="128" t="s">
        <v>3315</v>
      </c>
      <c r="D287" s="142" t="s">
        <v>3162</v>
      </c>
      <c r="E287" s="142" t="s">
        <v>194</v>
      </c>
      <c r="F287" s="147">
        <v>43047</v>
      </c>
      <c r="G287" s="114"/>
    </row>
    <row r="288" spans="1:7" s="117" customFormat="1" ht="15" hidden="1" x14ac:dyDescent="0.2">
      <c r="A288" s="149">
        <v>28717</v>
      </c>
      <c r="B288" s="142" t="s">
        <v>3194</v>
      </c>
      <c r="C288" s="142" t="s">
        <v>196</v>
      </c>
      <c r="D288" s="142" t="s">
        <v>1198</v>
      </c>
      <c r="E288" s="142" t="s">
        <v>1213</v>
      </c>
      <c r="F288" s="147">
        <v>43048</v>
      </c>
      <c r="G288" s="114"/>
    </row>
    <row r="289" spans="1:7" s="117" customFormat="1" ht="15" hidden="1" x14ac:dyDescent="0.2">
      <c r="A289" s="149">
        <v>28817</v>
      </c>
      <c r="B289" s="142" t="s">
        <v>3195</v>
      </c>
      <c r="C289" s="142" t="s">
        <v>3196</v>
      </c>
      <c r="D289" s="142" t="s">
        <v>863</v>
      </c>
      <c r="E289" s="142" t="s">
        <v>870</v>
      </c>
      <c r="F289" s="147">
        <v>43048</v>
      </c>
      <c r="G289" s="114"/>
    </row>
    <row r="290" spans="1:7" s="117" customFormat="1" ht="15" hidden="1" x14ac:dyDescent="0.2">
      <c r="A290" s="149">
        <v>28917</v>
      </c>
      <c r="B290" s="142" t="s">
        <v>3197</v>
      </c>
      <c r="C290" s="142" t="s">
        <v>327</v>
      </c>
      <c r="D290" s="142" t="s">
        <v>1198</v>
      </c>
      <c r="E290" s="142" t="s">
        <v>487</v>
      </c>
      <c r="F290" s="147">
        <v>43048</v>
      </c>
      <c r="G290" s="114"/>
    </row>
    <row r="291" spans="1:7" s="117" customFormat="1" ht="15" hidden="1" x14ac:dyDescent="0.2">
      <c r="A291" s="149">
        <v>29017</v>
      </c>
      <c r="B291" s="142" t="s">
        <v>3198</v>
      </c>
      <c r="C291" s="142" t="s">
        <v>1666</v>
      </c>
      <c r="D291" s="142" t="s">
        <v>1198</v>
      </c>
      <c r="E291" s="142" t="s">
        <v>2683</v>
      </c>
      <c r="F291" s="147">
        <v>43048</v>
      </c>
      <c r="G291" s="114"/>
    </row>
    <row r="292" spans="1:7" s="117" customFormat="1" ht="15" x14ac:dyDescent="0.2">
      <c r="A292" s="149">
        <v>29117</v>
      </c>
      <c r="B292" s="142" t="s">
        <v>3199</v>
      </c>
      <c r="C292" s="142" t="s">
        <v>3200</v>
      </c>
      <c r="D292" s="142" t="s">
        <v>1026</v>
      </c>
      <c r="E292" s="142" t="s">
        <v>870</v>
      </c>
      <c r="F292" s="147">
        <v>43048</v>
      </c>
      <c r="G292" s="114"/>
    </row>
    <row r="293" spans="1:7" s="117" customFormat="1" ht="15" hidden="1" x14ac:dyDescent="0.2">
      <c r="A293" s="149">
        <v>29217</v>
      </c>
      <c r="B293" s="142" t="s">
        <v>3201</v>
      </c>
      <c r="C293" s="142" t="s">
        <v>3202</v>
      </c>
      <c r="D293" s="142" t="s">
        <v>1198</v>
      </c>
      <c r="E293" s="142" t="s">
        <v>814</v>
      </c>
      <c r="F293" s="147">
        <v>43049</v>
      </c>
      <c r="G293" s="114"/>
    </row>
    <row r="294" spans="1:7" s="117" customFormat="1" ht="15" hidden="1" x14ac:dyDescent="0.2">
      <c r="A294" s="149">
        <v>29317</v>
      </c>
      <c r="B294" s="142" t="s">
        <v>3203</v>
      </c>
      <c r="C294" s="142" t="s">
        <v>146</v>
      </c>
      <c r="D294" s="142" t="s">
        <v>1198</v>
      </c>
      <c r="E294" s="142" t="s">
        <v>1831</v>
      </c>
      <c r="F294" s="147">
        <v>43049</v>
      </c>
      <c r="G294" s="114"/>
    </row>
    <row r="295" spans="1:7" s="117" customFormat="1" ht="15" hidden="1" x14ac:dyDescent="0.2">
      <c r="A295" s="149">
        <v>29417</v>
      </c>
      <c r="B295" s="142" t="s">
        <v>3204</v>
      </c>
      <c r="C295" s="142" t="s">
        <v>3202</v>
      </c>
      <c r="D295" s="142" t="s">
        <v>1198</v>
      </c>
      <c r="E295" s="142" t="s">
        <v>487</v>
      </c>
      <c r="F295" s="147">
        <v>43049</v>
      </c>
      <c r="G295" s="114"/>
    </row>
    <row r="296" spans="1:7" s="117" customFormat="1" ht="15" hidden="1" x14ac:dyDescent="0.2">
      <c r="A296" s="149">
        <v>29517</v>
      </c>
      <c r="B296" s="142" t="s">
        <v>3205</v>
      </c>
      <c r="C296" s="142" t="s">
        <v>3206</v>
      </c>
      <c r="D296" s="142" t="s">
        <v>1199</v>
      </c>
      <c r="E296" s="142" t="s">
        <v>870</v>
      </c>
      <c r="F296" s="147">
        <v>43049</v>
      </c>
      <c r="G296" s="114"/>
    </row>
    <row r="297" spans="1:7" s="117" customFormat="1" ht="15" hidden="1" x14ac:dyDescent="0.2">
      <c r="A297" s="149">
        <v>29617</v>
      </c>
      <c r="B297" s="142" t="s">
        <v>3207</v>
      </c>
      <c r="C297" s="142" t="s">
        <v>1139</v>
      </c>
      <c r="D297" s="142" t="s">
        <v>863</v>
      </c>
      <c r="E297" s="142" t="s">
        <v>1183</v>
      </c>
      <c r="F297" s="147">
        <v>43049</v>
      </c>
      <c r="G297" s="114"/>
    </row>
    <row r="298" spans="1:7" s="117" customFormat="1" ht="15" hidden="1" x14ac:dyDescent="0.2">
      <c r="A298" s="149">
        <v>29717</v>
      </c>
      <c r="B298" s="142" t="s">
        <v>3208</v>
      </c>
      <c r="C298" s="142" t="s">
        <v>146</v>
      </c>
      <c r="D298" s="142" t="s">
        <v>1198</v>
      </c>
      <c r="E298" s="142" t="s">
        <v>1213</v>
      </c>
      <c r="F298" s="147">
        <v>43049</v>
      </c>
      <c r="G298" s="114"/>
    </row>
    <row r="299" spans="1:7" s="117" customFormat="1" ht="15" hidden="1" x14ac:dyDescent="0.2">
      <c r="A299" s="149">
        <v>29817</v>
      </c>
      <c r="B299" s="142" t="s">
        <v>3209</v>
      </c>
      <c r="C299" s="142" t="s">
        <v>3200</v>
      </c>
      <c r="D299" s="142" t="s">
        <v>863</v>
      </c>
      <c r="E299" s="142" t="s">
        <v>870</v>
      </c>
      <c r="F299" s="147">
        <v>43052</v>
      </c>
      <c r="G299" s="114"/>
    </row>
    <row r="300" spans="1:7" s="117" customFormat="1" ht="15" hidden="1" x14ac:dyDescent="0.2">
      <c r="A300" s="149">
        <v>29917</v>
      </c>
      <c r="B300" s="142" t="s">
        <v>3210</v>
      </c>
      <c r="C300" s="142" t="s">
        <v>857</v>
      </c>
      <c r="D300" s="142" t="s">
        <v>1198</v>
      </c>
      <c r="E300" s="142" t="s">
        <v>1731</v>
      </c>
      <c r="F300" s="147">
        <v>43052</v>
      </c>
      <c r="G300" s="114"/>
    </row>
    <row r="301" spans="1:7" s="117" customFormat="1" ht="15" hidden="1" x14ac:dyDescent="0.2">
      <c r="A301" s="149">
        <v>30017</v>
      </c>
      <c r="B301" s="142" t="s">
        <v>3211</v>
      </c>
      <c r="C301" s="142" t="s">
        <v>1666</v>
      </c>
      <c r="D301" s="142" t="s">
        <v>863</v>
      </c>
      <c r="E301" s="142" t="s">
        <v>2332</v>
      </c>
      <c r="F301" s="147">
        <v>43052</v>
      </c>
      <c r="G301" s="114"/>
    </row>
    <row r="302" spans="1:7" s="117" customFormat="1" ht="15" hidden="1" x14ac:dyDescent="0.2">
      <c r="A302" s="149">
        <v>30117</v>
      </c>
      <c r="B302" s="142" t="s">
        <v>3213</v>
      </c>
      <c r="C302" s="142" t="s">
        <v>1447</v>
      </c>
      <c r="D302" s="142" t="s">
        <v>1198</v>
      </c>
      <c r="E302" s="142" t="s">
        <v>1716</v>
      </c>
      <c r="F302" s="147">
        <v>43053</v>
      </c>
      <c r="G302" s="114"/>
    </row>
    <row r="303" spans="1:7" s="117" customFormat="1" ht="15" hidden="1" x14ac:dyDescent="0.2">
      <c r="A303" s="149">
        <v>30217</v>
      </c>
      <c r="B303" s="133" t="s">
        <v>3212</v>
      </c>
      <c r="C303" s="133" t="s">
        <v>146</v>
      </c>
      <c r="D303" s="133" t="s">
        <v>1198</v>
      </c>
      <c r="E303" s="133" t="s">
        <v>1831</v>
      </c>
      <c r="F303" s="152">
        <v>43053</v>
      </c>
      <c r="G303" s="114"/>
    </row>
    <row r="304" spans="1:7" ht="15" hidden="1" x14ac:dyDescent="0.2">
      <c r="A304" s="149">
        <v>30317</v>
      </c>
      <c r="B304" s="133" t="s">
        <v>3214</v>
      </c>
      <c r="C304" s="133" t="s">
        <v>839</v>
      </c>
      <c r="D304" s="133" t="s">
        <v>863</v>
      </c>
      <c r="E304" s="133" t="s">
        <v>1183</v>
      </c>
      <c r="F304" s="152">
        <v>43053</v>
      </c>
    </row>
    <row r="305" spans="1:6" ht="15" hidden="1" x14ac:dyDescent="0.2">
      <c r="A305" s="149">
        <v>30417</v>
      </c>
      <c r="B305" s="133" t="s">
        <v>3215</v>
      </c>
      <c r="C305" s="133" t="s">
        <v>1460</v>
      </c>
      <c r="D305" s="133" t="s">
        <v>863</v>
      </c>
      <c r="E305" s="133" t="s">
        <v>816</v>
      </c>
      <c r="F305" s="152">
        <v>43053</v>
      </c>
    </row>
    <row r="306" spans="1:6" ht="15" hidden="1" x14ac:dyDescent="0.2">
      <c r="A306" s="149">
        <v>30517</v>
      </c>
      <c r="B306" s="133" t="s">
        <v>3216</v>
      </c>
      <c r="C306" s="133" t="s">
        <v>3217</v>
      </c>
      <c r="D306" s="133" t="s">
        <v>863</v>
      </c>
      <c r="E306" s="133" t="s">
        <v>816</v>
      </c>
      <c r="F306" s="152">
        <v>43053</v>
      </c>
    </row>
    <row r="307" spans="1:6" ht="15" hidden="1" x14ac:dyDescent="0.2">
      <c r="A307" s="149">
        <v>30617</v>
      </c>
      <c r="B307" s="133" t="s">
        <v>3218</v>
      </c>
      <c r="C307" s="133" t="s">
        <v>859</v>
      </c>
      <c r="D307" s="133" t="s">
        <v>863</v>
      </c>
      <c r="E307" s="133" t="s">
        <v>797</v>
      </c>
      <c r="F307" s="152">
        <v>43055</v>
      </c>
    </row>
    <row r="308" spans="1:6" ht="15" hidden="1" x14ac:dyDescent="0.2">
      <c r="A308" s="149">
        <v>30717</v>
      </c>
      <c r="B308" s="133" t="s">
        <v>3219</v>
      </c>
      <c r="C308" s="133" t="s">
        <v>3220</v>
      </c>
      <c r="D308" s="133" t="s">
        <v>863</v>
      </c>
      <c r="E308" s="133" t="s">
        <v>797</v>
      </c>
      <c r="F308" s="152">
        <v>43055</v>
      </c>
    </row>
    <row r="309" spans="1:6" ht="15" hidden="1" x14ac:dyDescent="0.2">
      <c r="A309" s="149">
        <v>30817</v>
      </c>
      <c r="B309" s="133" t="s">
        <v>3224</v>
      </c>
      <c r="C309" s="133" t="s">
        <v>3225</v>
      </c>
      <c r="D309" s="133" t="s">
        <v>863</v>
      </c>
      <c r="E309" s="133" t="s">
        <v>797</v>
      </c>
      <c r="F309" s="152">
        <v>43056</v>
      </c>
    </row>
    <row r="310" spans="1:6" ht="15" hidden="1" x14ac:dyDescent="0.2">
      <c r="A310" s="149">
        <v>30917</v>
      </c>
      <c r="B310" s="133" t="s">
        <v>3223</v>
      </c>
      <c r="C310" s="129" t="s">
        <v>3193</v>
      </c>
      <c r="D310" s="133" t="s">
        <v>3162</v>
      </c>
      <c r="E310" s="133" t="s">
        <v>194</v>
      </c>
      <c r="F310" s="152">
        <v>43056</v>
      </c>
    </row>
    <row r="311" spans="1:6" ht="15" hidden="1" x14ac:dyDescent="0.2">
      <c r="A311" s="149">
        <v>31017</v>
      </c>
      <c r="B311" s="133" t="s">
        <v>3226</v>
      </c>
      <c r="C311" s="133" t="s">
        <v>3227</v>
      </c>
      <c r="D311" s="133" t="s">
        <v>863</v>
      </c>
      <c r="E311" s="133" t="s">
        <v>1213</v>
      </c>
      <c r="F311" s="152">
        <v>43059</v>
      </c>
    </row>
    <row r="312" spans="1:6" ht="15" hidden="1" x14ac:dyDescent="0.2">
      <c r="A312" s="149">
        <v>31117</v>
      </c>
      <c r="B312" s="133" t="s">
        <v>3221</v>
      </c>
      <c r="C312" s="133" t="s">
        <v>3222</v>
      </c>
      <c r="D312" s="133" t="s">
        <v>863</v>
      </c>
      <c r="E312" s="133" t="s">
        <v>178</v>
      </c>
      <c r="F312" s="152">
        <v>43059</v>
      </c>
    </row>
    <row r="313" spans="1:6" ht="15" hidden="1" x14ac:dyDescent="0.2">
      <c r="A313" s="150">
        <v>31217</v>
      </c>
      <c r="B313" s="137" t="s">
        <v>2119</v>
      </c>
      <c r="C313" s="134" t="s">
        <v>1946</v>
      </c>
      <c r="D313" s="137" t="s">
        <v>3163</v>
      </c>
      <c r="E313" s="137" t="s">
        <v>2866</v>
      </c>
      <c r="F313" s="153">
        <v>43060</v>
      </c>
    </row>
    <row r="314" spans="1:6" ht="15" hidden="1" x14ac:dyDescent="0.2">
      <c r="A314" s="149">
        <v>31317</v>
      </c>
      <c r="B314" s="133" t="s">
        <v>3228</v>
      </c>
      <c r="C314" s="133" t="s">
        <v>3301</v>
      </c>
      <c r="D314" s="133" t="s">
        <v>863</v>
      </c>
      <c r="E314" s="133" t="s">
        <v>795</v>
      </c>
      <c r="F314" s="152">
        <v>43060</v>
      </c>
    </row>
    <row r="315" spans="1:6" ht="15" hidden="1" x14ac:dyDescent="0.2">
      <c r="A315" s="149">
        <v>31417</v>
      </c>
      <c r="B315" s="133" t="s">
        <v>3229</v>
      </c>
      <c r="C315" s="133" t="s">
        <v>3301</v>
      </c>
      <c r="D315" s="133" t="s">
        <v>863</v>
      </c>
      <c r="E315" s="133" t="s">
        <v>795</v>
      </c>
      <c r="F315" s="152">
        <v>43060</v>
      </c>
    </row>
    <row r="316" spans="1:6" ht="15" hidden="1" x14ac:dyDescent="0.2">
      <c r="A316" s="149">
        <v>31517</v>
      </c>
      <c r="B316" s="133" t="s">
        <v>3230</v>
      </c>
      <c r="C316" s="133" t="s">
        <v>3301</v>
      </c>
      <c r="D316" s="133" t="s">
        <v>863</v>
      </c>
      <c r="E316" s="133" t="s">
        <v>795</v>
      </c>
      <c r="F316" s="152">
        <v>43060</v>
      </c>
    </row>
    <row r="317" spans="1:6" ht="15" hidden="1" x14ac:dyDescent="0.2">
      <c r="A317" s="149">
        <v>31617</v>
      </c>
      <c r="B317" s="133" t="s">
        <v>3231</v>
      </c>
      <c r="C317" s="133" t="s">
        <v>3232</v>
      </c>
      <c r="D317" s="133" t="s">
        <v>863</v>
      </c>
      <c r="E317" s="133" t="s">
        <v>797</v>
      </c>
      <c r="F317" s="152">
        <v>43061</v>
      </c>
    </row>
    <row r="318" spans="1:6" ht="15" hidden="1" x14ac:dyDescent="0.2">
      <c r="A318" s="149">
        <v>31717</v>
      </c>
      <c r="B318" s="133" t="s">
        <v>3233</v>
      </c>
      <c r="C318" s="133" t="s">
        <v>1447</v>
      </c>
      <c r="D318" s="133" t="s">
        <v>1198</v>
      </c>
      <c r="E318" s="133" t="s">
        <v>3087</v>
      </c>
      <c r="F318" s="152">
        <v>43061</v>
      </c>
    </row>
    <row r="319" spans="1:6" ht="15" hidden="1" x14ac:dyDescent="0.2">
      <c r="A319" s="149">
        <v>31817</v>
      </c>
      <c r="B319" s="133" t="s">
        <v>3234</v>
      </c>
      <c r="C319" s="133" t="s">
        <v>1666</v>
      </c>
      <c r="D319" s="133" t="s">
        <v>1198</v>
      </c>
      <c r="E319" s="133" t="s">
        <v>2683</v>
      </c>
      <c r="F319" s="152">
        <v>43061</v>
      </c>
    </row>
    <row r="320" spans="1:6" ht="15" hidden="1" x14ac:dyDescent="0.2">
      <c r="A320" s="150">
        <v>31917</v>
      </c>
      <c r="B320" s="137" t="s">
        <v>3305</v>
      </c>
      <c r="C320" s="125" t="s">
        <v>724</v>
      </c>
      <c r="D320" s="137" t="s">
        <v>3163</v>
      </c>
      <c r="E320" s="137" t="s">
        <v>194</v>
      </c>
      <c r="F320" s="153">
        <v>43062</v>
      </c>
    </row>
    <row r="321" spans="1:8" ht="15" hidden="1" x14ac:dyDescent="0.2">
      <c r="A321" s="150">
        <v>32017</v>
      </c>
      <c r="B321" s="137" t="s">
        <v>3306</v>
      </c>
      <c r="C321" s="125" t="s">
        <v>724</v>
      </c>
      <c r="D321" s="137" t="s">
        <v>3163</v>
      </c>
      <c r="E321" s="137" t="s">
        <v>194</v>
      </c>
      <c r="F321" s="153">
        <v>43062</v>
      </c>
    </row>
    <row r="322" spans="1:8" ht="15" hidden="1" x14ac:dyDescent="0.2">
      <c r="A322" s="150">
        <v>32117</v>
      </c>
      <c r="B322" s="137" t="s">
        <v>3307</v>
      </c>
      <c r="C322" s="134" t="s">
        <v>1792</v>
      </c>
      <c r="D322" s="137" t="s">
        <v>3163</v>
      </c>
      <c r="E322" s="137" t="s">
        <v>194</v>
      </c>
      <c r="F322" s="153">
        <v>43063</v>
      </c>
    </row>
    <row r="323" spans="1:8" ht="15" hidden="1" x14ac:dyDescent="0.2">
      <c r="A323" s="150">
        <v>32217</v>
      </c>
      <c r="B323" s="137" t="s">
        <v>3308</v>
      </c>
      <c r="C323" s="134" t="s">
        <v>756</v>
      </c>
      <c r="D323" s="137" t="s">
        <v>3163</v>
      </c>
      <c r="E323" s="137" t="s">
        <v>194</v>
      </c>
      <c r="F323" s="153">
        <v>43063</v>
      </c>
    </row>
    <row r="324" spans="1:8" ht="15" hidden="1" x14ac:dyDescent="0.2">
      <c r="A324" s="150">
        <v>32317</v>
      </c>
      <c r="B324" s="137" t="s">
        <v>3309</v>
      </c>
      <c r="C324" s="134" t="s">
        <v>756</v>
      </c>
      <c r="D324" s="137" t="s">
        <v>3163</v>
      </c>
      <c r="E324" s="137" t="s">
        <v>194</v>
      </c>
      <c r="F324" s="153">
        <v>43063</v>
      </c>
    </row>
    <row r="325" spans="1:8" ht="15.75" hidden="1" x14ac:dyDescent="0.25">
      <c r="A325" s="150">
        <v>32417</v>
      </c>
      <c r="B325" s="137" t="s">
        <v>3310</v>
      </c>
      <c r="C325" s="134" t="s">
        <v>2440</v>
      </c>
      <c r="D325" s="137" t="s">
        <v>3163</v>
      </c>
      <c r="E325" s="137" t="s">
        <v>194</v>
      </c>
      <c r="F325" s="153">
        <v>43063</v>
      </c>
      <c r="H325" s="130"/>
    </row>
    <row r="326" spans="1:8" ht="15" hidden="1" x14ac:dyDescent="0.2">
      <c r="A326" s="150">
        <v>32517</v>
      </c>
      <c r="B326" s="137" t="s">
        <v>3235</v>
      </c>
      <c r="C326" s="134" t="s">
        <v>247</v>
      </c>
      <c r="D326" s="137" t="s">
        <v>3163</v>
      </c>
      <c r="E326" s="137" t="s">
        <v>194</v>
      </c>
      <c r="F326" s="153">
        <v>43063</v>
      </c>
    </row>
    <row r="327" spans="1:8" ht="15" hidden="1" x14ac:dyDescent="0.2">
      <c r="A327" s="150">
        <v>32617</v>
      </c>
      <c r="B327" s="137" t="s">
        <v>3311</v>
      </c>
      <c r="C327" s="125" t="s">
        <v>724</v>
      </c>
      <c r="D327" s="137" t="s">
        <v>3163</v>
      </c>
      <c r="E327" s="137" t="s">
        <v>1727</v>
      </c>
      <c r="F327" s="153">
        <v>43063</v>
      </c>
    </row>
    <row r="328" spans="1:8" ht="15" hidden="1" x14ac:dyDescent="0.2">
      <c r="A328" s="154">
        <v>32717</v>
      </c>
      <c r="B328" s="138" t="s">
        <v>3312</v>
      </c>
      <c r="C328" s="135" t="s">
        <v>2788</v>
      </c>
      <c r="D328" s="155" t="s">
        <v>3162</v>
      </c>
      <c r="E328" s="138" t="s">
        <v>803</v>
      </c>
      <c r="F328" s="156">
        <v>43068</v>
      </c>
    </row>
    <row r="329" spans="1:8" ht="15" hidden="1" x14ac:dyDescent="0.2">
      <c r="A329" s="149">
        <v>32817</v>
      </c>
      <c r="B329" s="133" t="s">
        <v>3313</v>
      </c>
      <c r="C329" s="129" t="s">
        <v>2788</v>
      </c>
      <c r="D329" s="142" t="s">
        <v>3162</v>
      </c>
      <c r="E329" s="133" t="s">
        <v>803</v>
      </c>
      <c r="F329" s="152">
        <v>43068</v>
      </c>
    </row>
    <row r="330" spans="1:8" ht="15" hidden="1" x14ac:dyDescent="0.2">
      <c r="A330" s="149">
        <v>32917</v>
      </c>
      <c r="B330" s="133" t="s">
        <v>3314</v>
      </c>
      <c r="C330" s="129" t="s">
        <v>2788</v>
      </c>
      <c r="D330" s="142" t="s">
        <v>3162</v>
      </c>
      <c r="E330" s="133" t="s">
        <v>803</v>
      </c>
      <c r="F330" s="152">
        <v>43068</v>
      </c>
    </row>
    <row r="331" spans="1:8" ht="15" hidden="1" x14ac:dyDescent="0.2">
      <c r="A331" s="149">
        <v>33017</v>
      </c>
      <c r="B331" s="133" t="s">
        <v>3236</v>
      </c>
      <c r="C331" s="133" t="s">
        <v>1890</v>
      </c>
      <c r="D331" s="133" t="s">
        <v>862</v>
      </c>
      <c r="E331" s="133" t="s">
        <v>3237</v>
      </c>
      <c r="F331" s="152">
        <v>43069</v>
      </c>
    </row>
    <row r="332" spans="1:8" ht="15" hidden="1" x14ac:dyDescent="0.2">
      <c r="A332" s="149">
        <v>33117</v>
      </c>
      <c r="B332" s="133" t="s">
        <v>3238</v>
      </c>
      <c r="C332" s="133" t="s">
        <v>1669</v>
      </c>
      <c r="D332" s="133" t="s">
        <v>862</v>
      </c>
      <c r="E332" s="133" t="s">
        <v>3239</v>
      </c>
      <c r="F332" s="152">
        <v>43069</v>
      </c>
    </row>
    <row r="333" spans="1:8" ht="15" hidden="1" x14ac:dyDescent="0.2">
      <c r="A333" s="149">
        <v>33217</v>
      </c>
      <c r="B333" s="133" t="s">
        <v>3240</v>
      </c>
      <c r="C333" s="133" t="s">
        <v>1146</v>
      </c>
      <c r="D333" s="133" t="s">
        <v>1198</v>
      </c>
      <c r="E333" s="133" t="s">
        <v>816</v>
      </c>
      <c r="F333" s="152">
        <v>43074</v>
      </c>
    </row>
    <row r="334" spans="1:8" ht="15" hidden="1" x14ac:dyDescent="0.2">
      <c r="A334" s="149">
        <v>33317</v>
      </c>
      <c r="B334" s="133" t="s">
        <v>3241</v>
      </c>
      <c r="C334" s="133" t="s">
        <v>1682</v>
      </c>
      <c r="D334" s="133" t="s">
        <v>862</v>
      </c>
      <c r="E334" s="133" t="s">
        <v>2332</v>
      </c>
      <c r="F334" s="152">
        <v>43075</v>
      </c>
    </row>
    <row r="335" spans="1:8" ht="15" hidden="1" x14ac:dyDescent="0.2">
      <c r="A335" s="149">
        <v>33417</v>
      </c>
      <c r="B335" s="133" t="s">
        <v>3242</v>
      </c>
      <c r="C335" s="133" t="s">
        <v>1682</v>
      </c>
      <c r="D335" s="133" t="s">
        <v>862</v>
      </c>
      <c r="E335" s="133" t="s">
        <v>720</v>
      </c>
      <c r="F335" s="152">
        <v>43075</v>
      </c>
    </row>
    <row r="336" spans="1:8" ht="15" hidden="1" x14ac:dyDescent="0.2">
      <c r="A336" s="149">
        <v>33517</v>
      </c>
      <c r="B336" s="133" t="s">
        <v>3243</v>
      </c>
      <c r="C336" s="133" t="s">
        <v>1682</v>
      </c>
      <c r="D336" s="133" t="s">
        <v>862</v>
      </c>
      <c r="E336" s="133" t="s">
        <v>1189</v>
      </c>
      <c r="F336" s="152">
        <v>43075</v>
      </c>
    </row>
    <row r="337" spans="1:6" ht="15" hidden="1" x14ac:dyDescent="0.2">
      <c r="A337" s="149">
        <v>33617</v>
      </c>
      <c r="B337" s="133" t="s">
        <v>3244</v>
      </c>
      <c r="C337" s="133" t="s">
        <v>991</v>
      </c>
      <c r="D337" s="133" t="s">
        <v>862</v>
      </c>
      <c r="E337" s="133" t="s">
        <v>3245</v>
      </c>
      <c r="F337" s="152">
        <v>43075</v>
      </c>
    </row>
    <row r="338" spans="1:6" ht="15" hidden="1" x14ac:dyDescent="0.2">
      <c r="A338" s="149">
        <v>33717</v>
      </c>
      <c r="B338" s="133" t="s">
        <v>3246</v>
      </c>
      <c r="C338" s="133" t="s">
        <v>991</v>
      </c>
      <c r="D338" s="133" t="s">
        <v>862</v>
      </c>
      <c r="E338" s="133" t="s">
        <v>1182</v>
      </c>
      <c r="F338" s="152">
        <v>43075</v>
      </c>
    </row>
    <row r="339" spans="1:6" ht="15" hidden="1" x14ac:dyDescent="0.2">
      <c r="A339" s="149">
        <v>33817</v>
      </c>
      <c r="B339" s="133" t="s">
        <v>3247</v>
      </c>
      <c r="C339" s="133" t="s">
        <v>991</v>
      </c>
      <c r="D339" s="133" t="s">
        <v>862</v>
      </c>
      <c r="E339" s="133" t="s">
        <v>1727</v>
      </c>
      <c r="F339" s="152">
        <v>43075</v>
      </c>
    </row>
    <row r="340" spans="1:6" ht="15" hidden="1" x14ac:dyDescent="0.2">
      <c r="A340" s="149">
        <v>33917</v>
      </c>
      <c r="B340" s="133" t="s">
        <v>3248</v>
      </c>
      <c r="C340" s="133" t="s">
        <v>1671</v>
      </c>
      <c r="D340" s="133" t="s">
        <v>862</v>
      </c>
      <c r="E340" s="133" t="s">
        <v>2420</v>
      </c>
      <c r="F340" s="152">
        <v>43075</v>
      </c>
    </row>
    <row r="341" spans="1:6" ht="15" hidden="1" x14ac:dyDescent="0.2">
      <c r="A341" s="149">
        <v>34017</v>
      </c>
      <c r="B341" s="133" t="s">
        <v>3249</v>
      </c>
      <c r="C341" s="133" t="s">
        <v>1671</v>
      </c>
      <c r="D341" s="133" t="s">
        <v>862</v>
      </c>
      <c r="E341" s="133" t="s">
        <v>2641</v>
      </c>
      <c r="F341" s="152">
        <v>43075</v>
      </c>
    </row>
    <row r="342" spans="1:6" ht="15" hidden="1" x14ac:dyDescent="0.2">
      <c r="A342" s="149">
        <v>34117</v>
      </c>
      <c r="B342" s="133" t="s">
        <v>3250</v>
      </c>
      <c r="C342" s="133" t="s">
        <v>1682</v>
      </c>
      <c r="D342" s="133" t="s">
        <v>862</v>
      </c>
      <c r="E342" s="133" t="s">
        <v>3251</v>
      </c>
      <c r="F342" s="152">
        <v>43075</v>
      </c>
    </row>
    <row r="343" spans="1:6" ht="15" hidden="1" x14ac:dyDescent="0.2">
      <c r="A343" s="149">
        <v>34217</v>
      </c>
      <c r="B343" s="133" t="s">
        <v>3354</v>
      </c>
      <c r="C343" s="133" t="s">
        <v>1666</v>
      </c>
      <c r="D343" s="133" t="s">
        <v>862</v>
      </c>
      <c r="E343" s="133" t="s">
        <v>3245</v>
      </c>
      <c r="F343" s="152">
        <v>43076</v>
      </c>
    </row>
    <row r="344" spans="1:6" ht="15" hidden="1" x14ac:dyDescent="0.2">
      <c r="A344" s="149">
        <v>34317</v>
      </c>
      <c r="B344" s="133" t="s">
        <v>3252</v>
      </c>
      <c r="C344" s="133" t="s">
        <v>1666</v>
      </c>
      <c r="D344" s="133" t="s">
        <v>862</v>
      </c>
      <c r="E344" s="133" t="s">
        <v>2336</v>
      </c>
      <c r="F344" s="152">
        <v>43076</v>
      </c>
    </row>
    <row r="345" spans="1:6" ht="15" hidden="1" x14ac:dyDescent="0.2">
      <c r="A345" s="149">
        <v>34417</v>
      </c>
      <c r="B345" s="133" t="s">
        <v>3253</v>
      </c>
      <c r="C345" s="133" t="s">
        <v>842</v>
      </c>
      <c r="D345" s="133" t="s">
        <v>862</v>
      </c>
      <c r="E345" s="133" t="s">
        <v>2430</v>
      </c>
      <c r="F345" s="152">
        <v>43076</v>
      </c>
    </row>
    <row r="346" spans="1:6" ht="15" hidden="1" x14ac:dyDescent="0.2">
      <c r="A346" s="149">
        <v>34517</v>
      </c>
      <c r="B346" s="133" t="s">
        <v>3254</v>
      </c>
      <c r="C346" s="133" t="s">
        <v>1460</v>
      </c>
      <c r="D346" s="133" t="s">
        <v>862</v>
      </c>
      <c r="E346" s="133" t="s">
        <v>1213</v>
      </c>
      <c r="F346" s="152">
        <v>43080</v>
      </c>
    </row>
    <row r="347" spans="1:6" ht="15" hidden="1" x14ac:dyDescent="0.2">
      <c r="A347" s="149">
        <v>34617</v>
      </c>
      <c r="B347" s="133" t="s">
        <v>3255</v>
      </c>
      <c r="C347" s="133" t="s">
        <v>1806</v>
      </c>
      <c r="D347" s="133" t="s">
        <v>862</v>
      </c>
      <c r="E347" s="133" t="s">
        <v>1716</v>
      </c>
      <c r="F347" s="152">
        <v>43080</v>
      </c>
    </row>
    <row r="348" spans="1:6" ht="15" hidden="1" x14ac:dyDescent="0.2">
      <c r="A348" s="149">
        <v>34717</v>
      </c>
      <c r="B348" s="133" t="s">
        <v>3256</v>
      </c>
      <c r="C348" s="133" t="s">
        <v>1806</v>
      </c>
      <c r="D348" s="133" t="s">
        <v>862</v>
      </c>
      <c r="E348" s="133" t="s">
        <v>1183</v>
      </c>
      <c r="F348" s="152">
        <v>43080</v>
      </c>
    </row>
    <row r="349" spans="1:6" ht="15" hidden="1" x14ac:dyDescent="0.2">
      <c r="A349" s="149">
        <v>34817</v>
      </c>
      <c r="B349" s="133" t="s">
        <v>3257</v>
      </c>
      <c r="C349" s="133" t="s">
        <v>1806</v>
      </c>
      <c r="D349" s="133" t="s">
        <v>862</v>
      </c>
      <c r="E349" s="133" t="s">
        <v>1189</v>
      </c>
      <c r="F349" s="152">
        <v>43081</v>
      </c>
    </row>
    <row r="350" spans="1:6" ht="15" hidden="1" x14ac:dyDescent="0.2">
      <c r="A350" s="149">
        <v>34917</v>
      </c>
      <c r="B350" s="133" t="s">
        <v>3258</v>
      </c>
      <c r="C350" s="133" t="s">
        <v>1806</v>
      </c>
      <c r="D350" s="133" t="s">
        <v>862</v>
      </c>
      <c r="E350" s="133" t="s">
        <v>1213</v>
      </c>
      <c r="F350" s="152">
        <v>43081</v>
      </c>
    </row>
    <row r="351" spans="1:6" ht="15" hidden="1" x14ac:dyDescent="0.2">
      <c r="A351" s="149">
        <v>35017</v>
      </c>
      <c r="B351" s="133" t="s">
        <v>3259</v>
      </c>
      <c r="C351" s="133" t="s">
        <v>1806</v>
      </c>
      <c r="D351" s="133" t="s">
        <v>862</v>
      </c>
      <c r="E351" s="133" t="s">
        <v>831</v>
      </c>
      <c r="F351" s="152">
        <v>43081</v>
      </c>
    </row>
    <row r="352" spans="1:6" ht="15" hidden="1" x14ac:dyDescent="0.2">
      <c r="A352" s="149">
        <v>35117</v>
      </c>
      <c r="B352" s="133" t="s">
        <v>3260</v>
      </c>
      <c r="C352" s="133" t="s">
        <v>1806</v>
      </c>
      <c r="D352" s="133" t="s">
        <v>862</v>
      </c>
      <c r="E352" s="133" t="s">
        <v>2641</v>
      </c>
      <c r="F352" s="152">
        <v>43081</v>
      </c>
    </row>
    <row r="353" spans="1:6" ht="15" hidden="1" x14ac:dyDescent="0.2">
      <c r="A353" s="149">
        <v>35217</v>
      </c>
      <c r="B353" s="133" t="s">
        <v>3261</v>
      </c>
      <c r="C353" s="133" t="s">
        <v>1806</v>
      </c>
      <c r="D353" s="133" t="s">
        <v>862</v>
      </c>
      <c r="E353" s="133" t="s">
        <v>1213</v>
      </c>
      <c r="F353" s="152">
        <v>43083</v>
      </c>
    </row>
    <row r="354" spans="1:6" ht="15" hidden="1" x14ac:dyDescent="0.2">
      <c r="A354" s="149">
        <v>35317</v>
      </c>
      <c r="B354" s="133" t="s">
        <v>3262</v>
      </c>
      <c r="C354" s="133" t="s">
        <v>1806</v>
      </c>
      <c r="D354" s="133" t="s">
        <v>862</v>
      </c>
      <c r="E354" s="133" t="s">
        <v>2868</v>
      </c>
      <c r="F354" s="152">
        <v>43083</v>
      </c>
    </row>
    <row r="355" spans="1:6" ht="15" hidden="1" x14ac:dyDescent="0.2">
      <c r="A355" s="149">
        <v>35417</v>
      </c>
      <c r="B355" s="133" t="s">
        <v>3263</v>
      </c>
      <c r="C355" s="133" t="s">
        <v>1806</v>
      </c>
      <c r="D355" s="133" t="s">
        <v>862</v>
      </c>
      <c r="E355" s="133" t="s">
        <v>1189</v>
      </c>
      <c r="F355" s="152">
        <v>43083</v>
      </c>
    </row>
    <row r="356" spans="1:6" ht="15" hidden="1" x14ac:dyDescent="0.2">
      <c r="A356" s="149">
        <v>35517</v>
      </c>
      <c r="B356" s="133" t="s">
        <v>3264</v>
      </c>
      <c r="C356" s="133" t="s">
        <v>1806</v>
      </c>
      <c r="D356" s="133" t="s">
        <v>862</v>
      </c>
      <c r="E356" s="133" t="s">
        <v>487</v>
      </c>
      <c r="F356" s="152">
        <v>43083</v>
      </c>
    </row>
    <row r="357" spans="1:6" ht="15" hidden="1" x14ac:dyDescent="0.2">
      <c r="A357" s="149">
        <v>35617</v>
      </c>
      <c r="B357" s="133" t="s">
        <v>3265</v>
      </c>
      <c r="C357" s="133" t="s">
        <v>839</v>
      </c>
      <c r="D357" s="133" t="s">
        <v>862</v>
      </c>
      <c r="E357" s="133" t="s">
        <v>720</v>
      </c>
      <c r="F357" s="152">
        <v>43083</v>
      </c>
    </row>
    <row r="358" spans="1:6" ht="15" hidden="1" x14ac:dyDescent="0.2">
      <c r="A358" s="149">
        <v>35717</v>
      </c>
      <c r="B358" s="133" t="s">
        <v>3266</v>
      </c>
      <c r="C358" s="133" t="s">
        <v>1806</v>
      </c>
      <c r="D358" s="133" t="s">
        <v>862</v>
      </c>
      <c r="E358" s="133" t="s">
        <v>814</v>
      </c>
      <c r="F358" s="152">
        <v>43083</v>
      </c>
    </row>
    <row r="359" spans="1:6" ht="15" hidden="1" x14ac:dyDescent="0.2">
      <c r="A359" s="149">
        <v>35817</v>
      </c>
      <c r="B359" s="133" t="s">
        <v>3267</v>
      </c>
      <c r="C359" s="133" t="s">
        <v>1806</v>
      </c>
      <c r="D359" s="133" t="s">
        <v>862</v>
      </c>
      <c r="E359" s="142" t="s">
        <v>3342</v>
      </c>
      <c r="F359" s="152">
        <v>43084</v>
      </c>
    </row>
    <row r="360" spans="1:6" ht="15" hidden="1" x14ac:dyDescent="0.2">
      <c r="A360" s="149">
        <v>35917</v>
      </c>
      <c r="B360" s="133" t="s">
        <v>3268</v>
      </c>
      <c r="C360" s="133" t="s">
        <v>1138</v>
      </c>
      <c r="D360" s="133" t="s">
        <v>862</v>
      </c>
      <c r="E360" s="133" t="s">
        <v>727</v>
      </c>
      <c r="F360" s="152">
        <v>43084</v>
      </c>
    </row>
    <row r="361" spans="1:6" ht="15" hidden="1" x14ac:dyDescent="0.2">
      <c r="A361" s="149">
        <v>36017</v>
      </c>
      <c r="B361" s="133" t="s">
        <v>3269</v>
      </c>
      <c r="C361" s="133" t="s">
        <v>839</v>
      </c>
      <c r="D361" s="133" t="s">
        <v>862</v>
      </c>
      <c r="E361" s="133" t="s">
        <v>2332</v>
      </c>
      <c r="F361" s="152">
        <v>43084</v>
      </c>
    </row>
    <row r="362" spans="1:6" ht="15" hidden="1" x14ac:dyDescent="0.2">
      <c r="A362" s="149">
        <v>36117</v>
      </c>
      <c r="B362" s="133" t="s">
        <v>3270</v>
      </c>
      <c r="C362" s="133" t="s">
        <v>327</v>
      </c>
      <c r="D362" s="133" t="s">
        <v>1199</v>
      </c>
      <c r="E362" s="133" t="s">
        <v>1183</v>
      </c>
      <c r="F362" s="152">
        <v>43084</v>
      </c>
    </row>
    <row r="363" spans="1:6" ht="15" hidden="1" x14ac:dyDescent="0.2">
      <c r="A363" s="149">
        <v>36217</v>
      </c>
      <c r="B363" s="133" t="s">
        <v>3271</v>
      </c>
      <c r="C363" s="133" t="s">
        <v>839</v>
      </c>
      <c r="D363" s="133" t="s">
        <v>862</v>
      </c>
      <c r="E363" s="133" t="s">
        <v>829</v>
      </c>
      <c r="F363" s="152">
        <v>43084</v>
      </c>
    </row>
    <row r="364" spans="1:6" ht="15" hidden="1" x14ac:dyDescent="0.2">
      <c r="A364" s="149">
        <v>36317</v>
      </c>
      <c r="B364" s="133" t="s">
        <v>3272</v>
      </c>
      <c r="C364" s="133" t="s">
        <v>839</v>
      </c>
      <c r="D364" s="133" t="s">
        <v>862</v>
      </c>
      <c r="E364" s="133" t="s">
        <v>831</v>
      </c>
      <c r="F364" s="152">
        <v>43084</v>
      </c>
    </row>
    <row r="365" spans="1:6" ht="15" hidden="1" x14ac:dyDescent="0.2">
      <c r="A365" s="149">
        <v>36417</v>
      </c>
      <c r="B365" s="133" t="s">
        <v>3273</v>
      </c>
      <c r="C365" s="133" t="s">
        <v>1669</v>
      </c>
      <c r="D365" s="133" t="s">
        <v>862</v>
      </c>
      <c r="E365" s="133" t="s">
        <v>831</v>
      </c>
      <c r="F365" s="152">
        <v>43088</v>
      </c>
    </row>
    <row r="366" spans="1:6" ht="15" hidden="1" x14ac:dyDescent="0.2">
      <c r="A366" s="149">
        <v>36517</v>
      </c>
      <c r="B366" s="133" t="s">
        <v>3274</v>
      </c>
      <c r="C366" s="133" t="s">
        <v>1669</v>
      </c>
      <c r="D366" s="133" t="s">
        <v>862</v>
      </c>
      <c r="E366" s="133" t="s">
        <v>2332</v>
      </c>
      <c r="F366" s="152">
        <v>43088</v>
      </c>
    </row>
    <row r="367" spans="1:6" ht="15" hidden="1" x14ac:dyDescent="0.2">
      <c r="A367" s="149">
        <v>36617</v>
      </c>
      <c r="B367" s="133" t="s">
        <v>3275</v>
      </c>
      <c r="C367" s="133" t="s">
        <v>1669</v>
      </c>
      <c r="D367" s="133" t="s">
        <v>862</v>
      </c>
      <c r="E367" s="133" t="s">
        <v>1716</v>
      </c>
      <c r="F367" s="152">
        <v>43088</v>
      </c>
    </row>
    <row r="368" spans="1:6" ht="15" hidden="1" x14ac:dyDescent="0.2">
      <c r="A368" s="149">
        <v>36717</v>
      </c>
      <c r="B368" s="133" t="s">
        <v>3276</v>
      </c>
      <c r="C368" s="133" t="s">
        <v>3277</v>
      </c>
      <c r="D368" s="133" t="s">
        <v>862</v>
      </c>
      <c r="E368" s="133" t="s">
        <v>686</v>
      </c>
      <c r="F368" s="152">
        <v>43089</v>
      </c>
    </row>
    <row r="369" spans="1:6" ht="15" hidden="1" x14ac:dyDescent="0.2">
      <c r="A369" s="149">
        <v>36817</v>
      </c>
      <c r="B369" s="133" t="s">
        <v>3278</v>
      </c>
      <c r="C369" s="133" t="s">
        <v>859</v>
      </c>
      <c r="D369" s="133" t="s">
        <v>1198</v>
      </c>
      <c r="E369" s="133" t="s">
        <v>720</v>
      </c>
      <c r="F369" s="152">
        <v>43089</v>
      </c>
    </row>
    <row r="370" spans="1:6" ht="15" hidden="1" x14ac:dyDescent="0.2">
      <c r="A370" s="149">
        <v>36917</v>
      </c>
      <c r="B370" s="133" t="s">
        <v>3279</v>
      </c>
      <c r="C370" s="133" t="s">
        <v>994</v>
      </c>
      <c r="D370" s="133" t="s">
        <v>862</v>
      </c>
      <c r="E370" s="133" t="s">
        <v>552</v>
      </c>
      <c r="F370" s="152">
        <v>43090</v>
      </c>
    </row>
    <row r="371" spans="1:6" ht="15" hidden="1" x14ac:dyDescent="0.2">
      <c r="A371" s="149">
        <v>37017</v>
      </c>
      <c r="B371" s="133" t="s">
        <v>3280</v>
      </c>
      <c r="C371" s="133" t="s">
        <v>1460</v>
      </c>
      <c r="D371" s="133" t="s">
        <v>862</v>
      </c>
      <c r="E371" s="133" t="s">
        <v>808</v>
      </c>
      <c r="F371" s="152">
        <v>43090</v>
      </c>
    </row>
    <row r="372" spans="1:6" ht="15" hidden="1" x14ac:dyDescent="0.2">
      <c r="A372" s="149">
        <v>37117</v>
      </c>
      <c r="B372" s="133" t="s">
        <v>3281</v>
      </c>
      <c r="C372" s="133" t="s">
        <v>1806</v>
      </c>
      <c r="D372" s="133" t="s">
        <v>862</v>
      </c>
      <c r="E372" s="133" t="s">
        <v>2683</v>
      </c>
      <c r="F372" s="152">
        <v>43090</v>
      </c>
    </row>
    <row r="373" spans="1:6" ht="15" hidden="1" x14ac:dyDescent="0.2">
      <c r="A373" s="149">
        <v>37217</v>
      </c>
      <c r="B373" s="133" t="s">
        <v>3282</v>
      </c>
      <c r="C373" s="133" t="s">
        <v>3283</v>
      </c>
      <c r="D373" s="133" t="s">
        <v>863</v>
      </c>
      <c r="E373" s="133" t="s">
        <v>795</v>
      </c>
      <c r="F373" s="152">
        <v>43090</v>
      </c>
    </row>
    <row r="374" spans="1:6" ht="15" hidden="1" x14ac:dyDescent="0.2">
      <c r="A374" s="149">
        <v>37317</v>
      </c>
      <c r="B374" s="133" t="s">
        <v>3284</v>
      </c>
      <c r="C374" s="133" t="s">
        <v>3283</v>
      </c>
      <c r="D374" s="133" t="s">
        <v>863</v>
      </c>
      <c r="E374" s="133" t="s">
        <v>795</v>
      </c>
      <c r="F374" s="152">
        <v>43090</v>
      </c>
    </row>
    <row r="375" spans="1:6" ht="15" hidden="1" x14ac:dyDescent="0.2">
      <c r="A375" s="149">
        <v>37417</v>
      </c>
      <c r="B375" s="133" t="s">
        <v>3285</v>
      </c>
      <c r="C375" s="133" t="s">
        <v>3283</v>
      </c>
      <c r="D375" s="133" t="s">
        <v>863</v>
      </c>
      <c r="E375" s="133" t="s">
        <v>795</v>
      </c>
      <c r="F375" s="152">
        <v>43090</v>
      </c>
    </row>
    <row r="376" spans="1:6" ht="15" hidden="1" x14ac:dyDescent="0.2">
      <c r="A376" s="149">
        <v>37517</v>
      </c>
      <c r="B376" s="133" t="s">
        <v>3286</v>
      </c>
      <c r="C376" s="133" t="s">
        <v>3287</v>
      </c>
      <c r="D376" s="133" t="s">
        <v>1198</v>
      </c>
      <c r="E376" s="133" t="s">
        <v>2034</v>
      </c>
      <c r="F376" s="152">
        <v>43090</v>
      </c>
    </row>
    <row r="377" spans="1:6" ht="15" hidden="1" x14ac:dyDescent="0.2">
      <c r="A377" s="149">
        <v>37617</v>
      </c>
      <c r="B377" s="133" t="s">
        <v>3288</v>
      </c>
      <c r="C377" s="133" t="s">
        <v>3287</v>
      </c>
      <c r="D377" s="133" t="s">
        <v>1198</v>
      </c>
      <c r="E377" s="133" t="s">
        <v>2034</v>
      </c>
      <c r="F377" s="152">
        <v>43090</v>
      </c>
    </row>
    <row r="378" spans="1:6" ht="15" hidden="1" x14ac:dyDescent="0.2">
      <c r="A378" s="149">
        <v>37717</v>
      </c>
      <c r="B378" s="133" t="s">
        <v>3290</v>
      </c>
      <c r="C378" s="133" t="s">
        <v>278</v>
      </c>
      <c r="D378" s="133" t="s">
        <v>1198</v>
      </c>
      <c r="E378" s="133" t="s">
        <v>1213</v>
      </c>
      <c r="F378" s="152">
        <v>43090</v>
      </c>
    </row>
    <row r="379" spans="1:6" ht="15" hidden="1" x14ac:dyDescent="0.2">
      <c r="A379" s="149">
        <v>37817</v>
      </c>
      <c r="B379" s="133" t="s">
        <v>3289</v>
      </c>
      <c r="C379" s="133" t="s">
        <v>2306</v>
      </c>
      <c r="D379" s="133" t="s">
        <v>1198</v>
      </c>
      <c r="E379" s="133" t="s">
        <v>1213</v>
      </c>
      <c r="F379" s="152">
        <v>43090</v>
      </c>
    </row>
    <row r="380" spans="1:6" ht="15" hidden="1" x14ac:dyDescent="0.2">
      <c r="A380" s="149">
        <v>37917</v>
      </c>
      <c r="B380" s="133" t="s">
        <v>3291</v>
      </c>
      <c r="C380" s="133" t="s">
        <v>1669</v>
      </c>
      <c r="D380" s="133" t="s">
        <v>862</v>
      </c>
      <c r="E380" s="133" t="s">
        <v>808</v>
      </c>
      <c r="F380" s="152">
        <v>43091</v>
      </c>
    </row>
    <row r="381" spans="1:6" ht="15" hidden="1" x14ac:dyDescent="0.2">
      <c r="A381" s="149">
        <v>38017</v>
      </c>
      <c r="B381" s="133" t="s">
        <v>3292</v>
      </c>
      <c r="C381" s="133" t="s">
        <v>1669</v>
      </c>
      <c r="D381" s="133" t="s">
        <v>862</v>
      </c>
      <c r="E381" s="133" t="s">
        <v>240</v>
      </c>
      <c r="F381" s="152">
        <v>43091</v>
      </c>
    </row>
    <row r="382" spans="1:6" ht="15" hidden="1" x14ac:dyDescent="0.2">
      <c r="A382" s="149">
        <v>38117</v>
      </c>
      <c r="B382" s="133" t="s">
        <v>3293</v>
      </c>
      <c r="C382" s="133" t="s">
        <v>2686</v>
      </c>
      <c r="D382" s="133" t="s">
        <v>1198</v>
      </c>
      <c r="E382" s="133" t="s">
        <v>2643</v>
      </c>
      <c r="F382" s="152">
        <v>43091</v>
      </c>
    </row>
    <row r="383" spans="1:6" ht="15" hidden="1" x14ac:dyDescent="0.2">
      <c r="A383" s="149">
        <v>38217</v>
      </c>
      <c r="B383" s="133" t="s">
        <v>3294</v>
      </c>
      <c r="C383" s="133" t="s">
        <v>1669</v>
      </c>
      <c r="D383" s="133" t="s">
        <v>862</v>
      </c>
      <c r="E383" s="133" t="s">
        <v>1213</v>
      </c>
      <c r="F383" s="152">
        <v>43091</v>
      </c>
    </row>
    <row r="384" spans="1:6" ht="15" hidden="1" x14ac:dyDescent="0.2">
      <c r="A384" s="149">
        <v>38317</v>
      </c>
      <c r="B384" s="133" t="s">
        <v>3295</v>
      </c>
      <c r="C384" s="133" t="s">
        <v>1138</v>
      </c>
      <c r="D384" s="133" t="s">
        <v>862</v>
      </c>
      <c r="E384" s="133" t="s">
        <v>2683</v>
      </c>
      <c r="F384" s="152">
        <v>43091</v>
      </c>
    </row>
    <row r="385" spans="1:6" ht="15" hidden="1" x14ac:dyDescent="0.2">
      <c r="A385" s="149">
        <v>38417</v>
      </c>
      <c r="B385" s="133" t="s">
        <v>3296</v>
      </c>
      <c r="C385" s="133" t="s">
        <v>1138</v>
      </c>
      <c r="D385" s="133" t="s">
        <v>862</v>
      </c>
      <c r="E385" s="133" t="s">
        <v>1857</v>
      </c>
      <c r="F385" s="152">
        <v>43091</v>
      </c>
    </row>
    <row r="386" spans="1:6" ht="15" hidden="1" x14ac:dyDescent="0.2">
      <c r="A386" s="149">
        <v>38517</v>
      </c>
      <c r="B386" s="133" t="s">
        <v>3297</v>
      </c>
      <c r="C386" s="133" t="s">
        <v>196</v>
      </c>
      <c r="D386" s="133" t="s">
        <v>862</v>
      </c>
      <c r="E386" s="133" t="s">
        <v>3298</v>
      </c>
      <c r="F386" s="152">
        <v>43091</v>
      </c>
    </row>
    <row r="387" spans="1:6" ht="15" hidden="1" x14ac:dyDescent="0.2">
      <c r="A387" s="149">
        <v>38617</v>
      </c>
      <c r="B387" s="133" t="s">
        <v>3299</v>
      </c>
      <c r="C387" s="133" t="s">
        <v>3301</v>
      </c>
      <c r="D387" s="142" t="s">
        <v>863</v>
      </c>
      <c r="E387" s="142" t="s">
        <v>795</v>
      </c>
      <c r="F387" s="147">
        <v>43091</v>
      </c>
    </row>
    <row r="388" spans="1:6" ht="15" hidden="1" x14ac:dyDescent="0.2">
      <c r="A388" s="149">
        <v>38717</v>
      </c>
      <c r="B388" s="133" t="s">
        <v>3300</v>
      </c>
      <c r="C388" s="133" t="s">
        <v>3301</v>
      </c>
      <c r="D388" s="133" t="s">
        <v>863</v>
      </c>
      <c r="E388" s="133" t="s">
        <v>795</v>
      </c>
      <c r="F388" s="152">
        <v>43091</v>
      </c>
    </row>
    <row r="389" spans="1:6" ht="15" hidden="1" x14ac:dyDescent="0.2">
      <c r="A389" s="149">
        <v>38817</v>
      </c>
      <c r="B389" s="133" t="s">
        <v>3302</v>
      </c>
      <c r="C389" s="133" t="s">
        <v>1669</v>
      </c>
      <c r="D389" s="133" t="s">
        <v>862</v>
      </c>
      <c r="E389" s="133" t="s">
        <v>740</v>
      </c>
      <c r="F389" s="152">
        <v>43095</v>
      </c>
    </row>
    <row r="390" spans="1:6" ht="15" hidden="1" x14ac:dyDescent="0.2">
      <c r="A390" s="149">
        <v>38917</v>
      </c>
      <c r="B390" s="133" t="s">
        <v>3303</v>
      </c>
      <c r="C390" s="133" t="s">
        <v>198</v>
      </c>
      <c r="D390" s="133" t="s">
        <v>1198</v>
      </c>
      <c r="E390" s="133" t="s">
        <v>816</v>
      </c>
      <c r="F390" s="152">
        <v>43095</v>
      </c>
    </row>
    <row r="391" spans="1:6" ht="15" hidden="1" x14ac:dyDescent="0.2">
      <c r="A391" s="149">
        <v>39017</v>
      </c>
      <c r="B391" s="133" t="s">
        <v>2125</v>
      </c>
      <c r="C391" s="139" t="s">
        <v>3075</v>
      </c>
      <c r="D391" s="133" t="s">
        <v>3162</v>
      </c>
      <c r="E391" s="133" t="s">
        <v>3147</v>
      </c>
      <c r="F391" s="152">
        <v>43096</v>
      </c>
    </row>
    <row r="392" spans="1:6" ht="15" hidden="1" x14ac:dyDescent="0.2">
      <c r="A392" s="149">
        <v>39117</v>
      </c>
      <c r="B392" s="133" t="s">
        <v>3328</v>
      </c>
      <c r="C392" s="133" t="s">
        <v>3329</v>
      </c>
      <c r="D392" s="133" t="s">
        <v>863</v>
      </c>
      <c r="E392" s="133" t="s">
        <v>803</v>
      </c>
      <c r="F392" s="152">
        <v>43096</v>
      </c>
    </row>
    <row r="393" spans="1:6" ht="15" hidden="1" x14ac:dyDescent="0.2">
      <c r="A393" s="149">
        <v>39217</v>
      </c>
      <c r="B393" s="133" t="s">
        <v>3330</v>
      </c>
      <c r="C393" s="133" t="s">
        <v>2245</v>
      </c>
      <c r="D393" s="133" t="s">
        <v>1198</v>
      </c>
      <c r="E393" s="133" t="s">
        <v>2430</v>
      </c>
      <c r="F393" s="152">
        <v>43096</v>
      </c>
    </row>
    <row r="394" spans="1:6" ht="15" hidden="1" x14ac:dyDescent="0.2">
      <c r="A394" s="149">
        <v>39317</v>
      </c>
      <c r="B394" s="133" t="s">
        <v>3331</v>
      </c>
      <c r="C394" s="133" t="s">
        <v>2245</v>
      </c>
      <c r="D394" s="133" t="s">
        <v>1198</v>
      </c>
      <c r="E394" s="133" t="s">
        <v>2430</v>
      </c>
      <c r="F394" s="152">
        <v>43096</v>
      </c>
    </row>
    <row r="395" spans="1:6" ht="15" hidden="1" x14ac:dyDescent="0.2">
      <c r="A395" s="149">
        <v>39417</v>
      </c>
      <c r="B395" s="133" t="s">
        <v>1931</v>
      </c>
      <c r="C395" s="133" t="s">
        <v>3332</v>
      </c>
      <c r="D395" s="133" t="s">
        <v>3162</v>
      </c>
      <c r="E395" s="133" t="s">
        <v>3333</v>
      </c>
      <c r="F395" s="152">
        <v>43097</v>
      </c>
    </row>
    <row r="396" spans="1:6" ht="15" hidden="1" x14ac:dyDescent="0.2">
      <c r="A396" s="149">
        <v>39517</v>
      </c>
      <c r="B396" s="133" t="s">
        <v>2117</v>
      </c>
      <c r="C396" s="133" t="s">
        <v>3334</v>
      </c>
      <c r="D396" s="133" t="s">
        <v>3162</v>
      </c>
      <c r="E396" s="133" t="s">
        <v>2866</v>
      </c>
      <c r="F396" s="152">
        <v>43097</v>
      </c>
    </row>
    <row r="397" spans="1:6" ht="15" hidden="1" x14ac:dyDescent="0.2">
      <c r="A397" s="149">
        <v>39617</v>
      </c>
      <c r="B397" s="133" t="s">
        <v>3335</v>
      </c>
      <c r="C397" s="133" t="s">
        <v>1429</v>
      </c>
      <c r="D397" s="133" t="s">
        <v>1198</v>
      </c>
      <c r="E397" s="133" t="s">
        <v>2683</v>
      </c>
      <c r="F397" s="152">
        <v>43097</v>
      </c>
    </row>
    <row r="398" spans="1:6" ht="15" hidden="1" x14ac:dyDescent="0.2">
      <c r="A398" s="149">
        <v>39717</v>
      </c>
      <c r="B398" s="133" t="s">
        <v>3336</v>
      </c>
      <c r="C398" s="133" t="s">
        <v>1138</v>
      </c>
      <c r="D398" s="133" t="s">
        <v>1198</v>
      </c>
      <c r="E398" s="133" t="s">
        <v>718</v>
      </c>
      <c r="F398" s="152">
        <v>43097</v>
      </c>
    </row>
    <row r="399" spans="1:6" ht="15" hidden="1" x14ac:dyDescent="0.2">
      <c r="A399" s="150">
        <v>39817</v>
      </c>
      <c r="B399" s="137" t="s">
        <v>3337</v>
      </c>
      <c r="C399" s="137" t="s">
        <v>3340</v>
      </c>
      <c r="D399" s="137" t="s">
        <v>3163</v>
      </c>
      <c r="E399" s="137" t="s">
        <v>1959</v>
      </c>
      <c r="F399" s="153">
        <v>43097</v>
      </c>
    </row>
    <row r="400" spans="1:6" ht="15" hidden="1" x14ac:dyDescent="0.2">
      <c r="A400" s="150">
        <v>39917</v>
      </c>
      <c r="B400" s="137" t="s">
        <v>3338</v>
      </c>
      <c r="C400" s="134" t="s">
        <v>756</v>
      </c>
      <c r="D400" s="137" t="s">
        <v>3163</v>
      </c>
      <c r="E400" s="137" t="s">
        <v>3339</v>
      </c>
      <c r="F400" s="153">
        <v>43097</v>
      </c>
    </row>
    <row r="401" spans="1:6" ht="15" hidden="1" x14ac:dyDescent="0.2">
      <c r="A401" s="149">
        <v>40017</v>
      </c>
      <c r="B401" s="133" t="s">
        <v>3341</v>
      </c>
      <c r="C401" s="133" t="s">
        <v>1695</v>
      </c>
      <c r="D401" s="133" t="s">
        <v>1198</v>
      </c>
      <c r="E401" s="133" t="s">
        <v>2430</v>
      </c>
      <c r="F401" s="152">
        <v>43098</v>
      </c>
    </row>
    <row r="402" spans="1:6" ht="15" hidden="1" x14ac:dyDescent="0.2">
      <c r="A402" s="149">
        <v>40117</v>
      </c>
      <c r="B402" s="133" t="s">
        <v>3343</v>
      </c>
      <c r="C402" s="133" t="s">
        <v>1695</v>
      </c>
      <c r="D402" s="133" t="s">
        <v>1198</v>
      </c>
      <c r="E402" s="133" t="s">
        <v>3342</v>
      </c>
      <c r="F402" s="152">
        <v>43098</v>
      </c>
    </row>
    <row r="403" spans="1:6" ht="15" hidden="1" x14ac:dyDescent="0.2">
      <c r="A403" s="149">
        <v>40217</v>
      </c>
      <c r="B403" s="133" t="s">
        <v>3344</v>
      </c>
      <c r="C403" s="133" t="s">
        <v>1695</v>
      </c>
      <c r="D403" s="133" t="s">
        <v>1198</v>
      </c>
      <c r="E403" s="133" t="s">
        <v>1182</v>
      </c>
      <c r="F403" s="152">
        <v>43068</v>
      </c>
    </row>
    <row r="404" spans="1:6" ht="15" hidden="1" x14ac:dyDescent="0.2">
      <c r="A404" s="150">
        <v>40317</v>
      </c>
      <c r="B404" s="137" t="s">
        <v>3345</v>
      </c>
      <c r="C404" s="134" t="s">
        <v>3346</v>
      </c>
      <c r="D404" s="137" t="s">
        <v>3163</v>
      </c>
      <c r="E404" s="137" t="s">
        <v>194</v>
      </c>
      <c r="F404" s="153">
        <v>43068</v>
      </c>
    </row>
    <row r="405" spans="1:6" ht="15" hidden="1" x14ac:dyDescent="0.2">
      <c r="A405" s="150">
        <v>40417</v>
      </c>
      <c r="B405" s="137" t="s">
        <v>3347</v>
      </c>
      <c r="C405" s="134" t="s">
        <v>3348</v>
      </c>
      <c r="D405" s="137" t="s">
        <v>3163</v>
      </c>
      <c r="E405" s="137" t="s">
        <v>3146</v>
      </c>
      <c r="F405" s="153">
        <v>43068</v>
      </c>
    </row>
    <row r="406" spans="1:6" ht="15.75" hidden="1" thickBot="1" x14ac:dyDescent="0.3">
      <c r="A406" s="157">
        <v>40517</v>
      </c>
      <c r="B406" s="158" t="s">
        <v>3349</v>
      </c>
      <c r="C406" s="159" t="s">
        <v>2323</v>
      </c>
      <c r="D406" s="158" t="s">
        <v>3163</v>
      </c>
      <c r="E406" s="158" t="s">
        <v>3350</v>
      </c>
      <c r="F406" s="160">
        <v>43068</v>
      </c>
    </row>
    <row r="407" spans="1:6" x14ac:dyDescent="0.2">
      <c r="B407" s="126"/>
      <c r="C407" s="126"/>
      <c r="D407" s="126"/>
      <c r="E407" s="126"/>
      <c r="F407" s="126"/>
    </row>
    <row r="408" spans="1:6" x14ac:dyDescent="0.2">
      <c r="B408" s="126"/>
      <c r="C408" s="126"/>
      <c r="D408" s="126"/>
      <c r="E408" s="126"/>
      <c r="F408" s="126"/>
    </row>
    <row r="409" spans="1:6" x14ac:dyDescent="0.2">
      <c r="B409" s="126"/>
      <c r="C409" s="126"/>
      <c r="D409" s="126"/>
      <c r="E409" s="126"/>
      <c r="F409" s="126"/>
    </row>
    <row r="410" spans="1:6" x14ac:dyDescent="0.2">
      <c r="B410" s="126"/>
      <c r="C410" s="126"/>
      <c r="D410" s="126"/>
      <c r="E410" s="126"/>
      <c r="F410" s="126"/>
    </row>
    <row r="411" spans="1:6" x14ac:dyDescent="0.2">
      <c r="B411" s="126"/>
      <c r="C411" s="126"/>
      <c r="D411" s="126"/>
      <c r="E411" s="126"/>
      <c r="F411" s="126"/>
    </row>
    <row r="412" spans="1:6" x14ac:dyDescent="0.2">
      <c r="B412" s="126"/>
      <c r="C412" s="126"/>
      <c r="D412" s="126"/>
      <c r="E412" s="126"/>
      <c r="F412" s="126"/>
    </row>
    <row r="413" spans="1:6" x14ac:dyDescent="0.2">
      <c r="B413" s="126"/>
      <c r="C413" s="126"/>
      <c r="D413" s="126"/>
      <c r="E413" s="126"/>
      <c r="F413" s="126"/>
    </row>
    <row r="414" spans="1:6" x14ac:dyDescent="0.2">
      <c r="B414" s="126"/>
      <c r="C414" s="126"/>
      <c r="D414" s="126"/>
      <c r="E414" s="126"/>
      <c r="F414" s="126"/>
    </row>
    <row r="415" spans="1:6" x14ac:dyDescent="0.2">
      <c r="B415" s="126"/>
      <c r="C415" s="126"/>
      <c r="D415" s="126"/>
      <c r="E415" s="126"/>
      <c r="F415" s="126"/>
    </row>
    <row r="416" spans="1:6" x14ac:dyDescent="0.2">
      <c r="B416" s="126"/>
      <c r="C416" s="126"/>
      <c r="D416" s="126"/>
      <c r="E416" s="126"/>
      <c r="F416" s="126"/>
    </row>
    <row r="417" spans="2:6" x14ac:dyDescent="0.2">
      <c r="B417" s="126"/>
      <c r="C417" s="126"/>
      <c r="D417" s="126"/>
      <c r="E417" s="126"/>
      <c r="F417" s="126"/>
    </row>
    <row r="418" spans="2:6" x14ac:dyDescent="0.2">
      <c r="B418" s="126"/>
      <c r="C418" s="126"/>
      <c r="D418" s="126"/>
      <c r="E418" s="126"/>
      <c r="F418" s="126"/>
    </row>
    <row r="419" spans="2:6" x14ac:dyDescent="0.2">
      <c r="B419" s="126"/>
      <c r="C419" s="126"/>
      <c r="D419" s="126"/>
      <c r="E419" s="126"/>
      <c r="F419" s="126"/>
    </row>
    <row r="420" spans="2:6" x14ac:dyDescent="0.2">
      <c r="B420" s="126"/>
      <c r="C420" s="126"/>
      <c r="D420" s="126"/>
      <c r="E420" s="126"/>
      <c r="F420" s="126"/>
    </row>
    <row r="421" spans="2:6" x14ac:dyDescent="0.2">
      <c r="B421" s="126"/>
      <c r="C421" s="126"/>
      <c r="D421" s="126"/>
      <c r="E421" s="126"/>
      <c r="F421" s="126"/>
    </row>
    <row r="422" spans="2:6" x14ac:dyDescent="0.2">
      <c r="B422" s="126"/>
      <c r="C422" s="126"/>
      <c r="D422" s="126"/>
      <c r="E422" s="126"/>
      <c r="F422" s="126"/>
    </row>
    <row r="423" spans="2:6" x14ac:dyDescent="0.2">
      <c r="B423" s="126"/>
      <c r="C423" s="126"/>
      <c r="D423" s="126"/>
      <c r="E423" s="126"/>
      <c r="F423" s="126"/>
    </row>
    <row r="424" spans="2:6" x14ac:dyDescent="0.2">
      <c r="B424" s="126"/>
      <c r="C424" s="126"/>
      <c r="D424" s="126"/>
      <c r="E424" s="126"/>
      <c r="F424" s="126"/>
    </row>
    <row r="425" spans="2:6" x14ac:dyDescent="0.2">
      <c r="B425" s="126"/>
      <c r="C425" s="126"/>
      <c r="D425" s="126"/>
      <c r="E425" s="126"/>
      <c r="F425" s="126"/>
    </row>
    <row r="426" spans="2:6" x14ac:dyDescent="0.2">
      <c r="B426" s="126"/>
      <c r="C426" s="126"/>
      <c r="D426" s="126"/>
      <c r="E426" s="126"/>
      <c r="F426" s="126"/>
    </row>
    <row r="427" spans="2:6" x14ac:dyDescent="0.2">
      <c r="B427" s="126"/>
      <c r="C427" s="126"/>
      <c r="D427" s="126"/>
      <c r="E427" s="126"/>
      <c r="F427" s="126"/>
    </row>
    <row r="428" spans="2:6" x14ac:dyDescent="0.2">
      <c r="B428" s="126"/>
      <c r="C428" s="126"/>
      <c r="D428" s="126"/>
      <c r="E428" s="126"/>
      <c r="F428" s="126"/>
    </row>
    <row r="429" spans="2:6" x14ac:dyDescent="0.2">
      <c r="B429" s="126"/>
      <c r="C429" s="126"/>
      <c r="D429" s="126"/>
      <c r="E429" s="126"/>
      <c r="F429" s="126"/>
    </row>
    <row r="430" spans="2:6" x14ac:dyDescent="0.2">
      <c r="B430" s="126"/>
      <c r="C430" s="126"/>
      <c r="D430" s="126"/>
      <c r="E430" s="126"/>
      <c r="F430" s="126"/>
    </row>
    <row r="431" spans="2:6" x14ac:dyDescent="0.2">
      <c r="B431" s="126"/>
      <c r="C431" s="126"/>
      <c r="D431" s="126"/>
      <c r="E431" s="126"/>
      <c r="F431" s="126"/>
    </row>
    <row r="432" spans="2:6" x14ac:dyDescent="0.2">
      <c r="B432" s="126"/>
      <c r="C432" s="126"/>
      <c r="D432" s="126"/>
      <c r="E432" s="126"/>
      <c r="F432" s="126"/>
    </row>
    <row r="433" spans="2:6" x14ac:dyDescent="0.2">
      <c r="B433" s="126"/>
      <c r="C433" s="126"/>
      <c r="D433" s="126"/>
      <c r="E433" s="126"/>
      <c r="F433" s="126"/>
    </row>
    <row r="434" spans="2:6" x14ac:dyDescent="0.2">
      <c r="B434" s="126"/>
      <c r="C434" s="126"/>
      <c r="D434" s="126"/>
      <c r="E434" s="126"/>
      <c r="F434" s="126"/>
    </row>
    <row r="435" spans="2:6" x14ac:dyDescent="0.2">
      <c r="B435" s="126"/>
      <c r="C435" s="126"/>
      <c r="D435" s="126"/>
      <c r="E435" s="126"/>
      <c r="F435" s="126"/>
    </row>
    <row r="436" spans="2:6" x14ac:dyDescent="0.2">
      <c r="B436" s="126"/>
      <c r="C436" s="126"/>
      <c r="D436" s="126"/>
      <c r="E436" s="126"/>
      <c r="F436" s="126"/>
    </row>
    <row r="437" spans="2:6" x14ac:dyDescent="0.2">
      <c r="B437" s="126"/>
      <c r="C437" s="126"/>
      <c r="D437" s="126"/>
      <c r="E437" s="126"/>
      <c r="F437" s="126"/>
    </row>
    <row r="438" spans="2:6" x14ac:dyDescent="0.2">
      <c r="B438" s="126"/>
      <c r="C438" s="126"/>
      <c r="D438" s="126"/>
      <c r="E438" s="126"/>
      <c r="F438" s="126"/>
    </row>
    <row r="439" spans="2:6" x14ac:dyDescent="0.2">
      <c r="B439" s="126"/>
      <c r="C439" s="126"/>
      <c r="D439" s="126"/>
      <c r="E439" s="126"/>
      <c r="F439" s="126"/>
    </row>
    <row r="440" spans="2:6" x14ac:dyDescent="0.2">
      <c r="B440" s="126"/>
      <c r="C440" s="126"/>
      <c r="D440" s="126"/>
      <c r="E440" s="126"/>
      <c r="F440" s="126"/>
    </row>
    <row r="441" spans="2:6" x14ac:dyDescent="0.2">
      <c r="B441" s="126"/>
      <c r="C441" s="126"/>
      <c r="D441" s="126"/>
      <c r="E441" s="126"/>
      <c r="F441" s="126"/>
    </row>
    <row r="442" spans="2:6" x14ac:dyDescent="0.2">
      <c r="B442" s="126"/>
      <c r="C442" s="126"/>
      <c r="D442" s="126"/>
      <c r="E442" s="126"/>
      <c r="F442" s="126"/>
    </row>
    <row r="443" spans="2:6" x14ac:dyDescent="0.2">
      <c r="B443" s="126"/>
      <c r="C443" s="126"/>
      <c r="D443" s="126"/>
      <c r="E443" s="126"/>
      <c r="F443" s="126"/>
    </row>
    <row r="444" spans="2:6" x14ac:dyDescent="0.2">
      <c r="B444" s="126"/>
      <c r="C444" s="126"/>
      <c r="D444" s="126"/>
      <c r="E444" s="126"/>
      <c r="F444" s="126"/>
    </row>
    <row r="445" spans="2:6" x14ac:dyDescent="0.2">
      <c r="B445" s="126"/>
      <c r="C445" s="126"/>
      <c r="D445" s="126"/>
      <c r="E445" s="126"/>
      <c r="F445" s="126"/>
    </row>
    <row r="446" spans="2:6" x14ac:dyDescent="0.2">
      <c r="B446" s="126"/>
      <c r="C446" s="126"/>
      <c r="D446" s="126"/>
      <c r="E446" s="126"/>
      <c r="F446" s="126"/>
    </row>
    <row r="447" spans="2:6" x14ac:dyDescent="0.2">
      <c r="B447" s="126"/>
      <c r="C447" s="126"/>
      <c r="D447" s="126"/>
      <c r="E447" s="126"/>
      <c r="F447" s="126"/>
    </row>
    <row r="448" spans="2:6" x14ac:dyDescent="0.2">
      <c r="B448" s="126"/>
      <c r="C448" s="126"/>
      <c r="D448" s="126"/>
      <c r="E448" s="126"/>
      <c r="F448" s="126"/>
    </row>
    <row r="449" spans="2:6" x14ac:dyDescent="0.2">
      <c r="B449" s="126"/>
      <c r="C449" s="126"/>
      <c r="D449" s="126"/>
      <c r="E449" s="126"/>
      <c r="F449" s="126"/>
    </row>
    <row r="450" spans="2:6" x14ac:dyDescent="0.2">
      <c r="B450" s="126"/>
      <c r="C450" s="126"/>
      <c r="D450" s="126"/>
      <c r="E450" s="126"/>
      <c r="F450" s="126"/>
    </row>
    <row r="451" spans="2:6" x14ac:dyDescent="0.2">
      <c r="B451" s="126"/>
      <c r="C451" s="126"/>
      <c r="D451" s="126"/>
      <c r="E451" s="126"/>
      <c r="F451" s="126"/>
    </row>
    <row r="452" spans="2:6" x14ac:dyDescent="0.2">
      <c r="B452" s="126"/>
      <c r="C452" s="126"/>
      <c r="D452" s="126"/>
      <c r="E452" s="126"/>
      <c r="F452" s="126"/>
    </row>
    <row r="453" spans="2:6" x14ac:dyDescent="0.2">
      <c r="B453" s="126"/>
      <c r="C453" s="126"/>
      <c r="D453" s="126"/>
      <c r="E453" s="126"/>
      <c r="F453" s="126"/>
    </row>
    <row r="454" spans="2:6" x14ac:dyDescent="0.2">
      <c r="B454" s="126"/>
      <c r="C454" s="126"/>
      <c r="D454" s="126"/>
      <c r="E454" s="126"/>
      <c r="F454" s="126"/>
    </row>
    <row r="455" spans="2:6" x14ac:dyDescent="0.2">
      <c r="B455" s="126"/>
      <c r="C455" s="126"/>
      <c r="D455" s="126"/>
      <c r="E455" s="126"/>
      <c r="F455" s="126"/>
    </row>
    <row r="456" spans="2:6" x14ac:dyDescent="0.2">
      <c r="B456" s="126"/>
      <c r="C456" s="126"/>
      <c r="D456" s="126"/>
      <c r="E456" s="126"/>
      <c r="F456" s="126"/>
    </row>
    <row r="457" spans="2:6" x14ac:dyDescent="0.2">
      <c r="B457" s="126"/>
      <c r="C457" s="126"/>
      <c r="D457" s="126"/>
      <c r="E457" s="126"/>
      <c r="F457" s="126"/>
    </row>
    <row r="458" spans="2:6" x14ac:dyDescent="0.2">
      <c r="B458" s="126"/>
      <c r="C458" s="126"/>
      <c r="D458" s="126"/>
      <c r="E458" s="126"/>
      <c r="F458" s="126"/>
    </row>
    <row r="459" spans="2:6" x14ac:dyDescent="0.2">
      <c r="B459" s="126"/>
      <c r="C459" s="126"/>
      <c r="D459" s="126"/>
      <c r="E459" s="126"/>
      <c r="F459" s="126"/>
    </row>
    <row r="460" spans="2:6" x14ac:dyDescent="0.2">
      <c r="B460" s="126"/>
      <c r="C460" s="126"/>
      <c r="D460" s="126"/>
      <c r="E460" s="126"/>
      <c r="F460" s="126"/>
    </row>
    <row r="461" spans="2:6" x14ac:dyDescent="0.2">
      <c r="B461" s="126"/>
      <c r="C461" s="126"/>
      <c r="D461" s="126"/>
      <c r="E461" s="126"/>
      <c r="F461" s="126"/>
    </row>
    <row r="462" spans="2:6" x14ac:dyDescent="0.2">
      <c r="B462" s="126"/>
      <c r="C462" s="126"/>
      <c r="D462" s="126"/>
      <c r="E462" s="126"/>
      <c r="F462" s="126"/>
    </row>
    <row r="463" spans="2:6" x14ac:dyDescent="0.2">
      <c r="B463" s="126"/>
      <c r="C463" s="126"/>
      <c r="D463" s="126"/>
      <c r="E463" s="126"/>
      <c r="F463" s="126"/>
    </row>
    <row r="464" spans="2:6" x14ac:dyDescent="0.2">
      <c r="B464" s="126"/>
      <c r="C464" s="126"/>
      <c r="D464" s="126"/>
      <c r="E464" s="126"/>
      <c r="F464" s="126"/>
    </row>
    <row r="465" spans="2:6" x14ac:dyDescent="0.2">
      <c r="B465" s="126"/>
      <c r="C465" s="126"/>
      <c r="D465" s="126"/>
      <c r="E465" s="126"/>
      <c r="F465" s="126"/>
    </row>
    <row r="466" spans="2:6" x14ac:dyDescent="0.2">
      <c r="B466" s="126"/>
      <c r="C466" s="126"/>
      <c r="D466" s="126"/>
      <c r="E466" s="126"/>
      <c r="F466" s="126"/>
    </row>
    <row r="467" spans="2:6" x14ac:dyDescent="0.2">
      <c r="B467" s="126"/>
      <c r="C467" s="126"/>
      <c r="D467" s="126"/>
      <c r="E467" s="126"/>
      <c r="F467" s="126"/>
    </row>
    <row r="468" spans="2:6" x14ac:dyDescent="0.2">
      <c r="B468" s="126"/>
      <c r="C468" s="126"/>
      <c r="D468" s="126"/>
      <c r="E468" s="126"/>
      <c r="F468" s="126"/>
    </row>
    <row r="469" spans="2:6" x14ac:dyDescent="0.2">
      <c r="B469" s="126"/>
      <c r="C469" s="126"/>
      <c r="D469" s="126"/>
      <c r="E469" s="126"/>
      <c r="F469" s="126"/>
    </row>
    <row r="470" spans="2:6" x14ac:dyDescent="0.2">
      <c r="B470" s="126"/>
      <c r="C470" s="126"/>
      <c r="D470" s="126"/>
      <c r="E470" s="126"/>
      <c r="F470" s="126"/>
    </row>
    <row r="471" spans="2:6" x14ac:dyDescent="0.2">
      <c r="B471" s="126"/>
      <c r="C471" s="126"/>
      <c r="D471" s="126"/>
      <c r="E471" s="126"/>
      <c r="F471" s="126"/>
    </row>
    <row r="472" spans="2:6" x14ac:dyDescent="0.2">
      <c r="B472" s="126"/>
      <c r="C472" s="126"/>
      <c r="D472" s="126"/>
      <c r="E472" s="126"/>
      <c r="F472" s="126"/>
    </row>
    <row r="473" spans="2:6" x14ac:dyDescent="0.2">
      <c r="B473" s="126"/>
      <c r="C473" s="126"/>
      <c r="D473" s="126"/>
      <c r="E473" s="126"/>
      <c r="F473" s="126"/>
    </row>
    <row r="474" spans="2:6" x14ac:dyDescent="0.2">
      <c r="B474" s="126"/>
      <c r="C474" s="126"/>
      <c r="D474" s="126"/>
      <c r="E474" s="126"/>
      <c r="F474" s="126"/>
    </row>
    <row r="475" spans="2:6" x14ac:dyDescent="0.2">
      <c r="B475" s="126"/>
      <c r="C475" s="126"/>
      <c r="D475" s="126"/>
      <c r="E475" s="126"/>
      <c r="F475" s="126"/>
    </row>
    <row r="476" spans="2:6" x14ac:dyDescent="0.2">
      <c r="B476" s="126"/>
      <c r="C476" s="126"/>
      <c r="D476" s="126"/>
      <c r="E476" s="126"/>
      <c r="F476" s="126"/>
    </row>
    <row r="477" spans="2:6" x14ac:dyDescent="0.2">
      <c r="B477" s="126"/>
      <c r="C477" s="126"/>
      <c r="D477" s="126"/>
      <c r="E477" s="126"/>
      <c r="F477" s="126"/>
    </row>
    <row r="478" spans="2:6" x14ac:dyDescent="0.2">
      <c r="B478" s="126"/>
      <c r="C478" s="126"/>
      <c r="D478" s="126"/>
      <c r="E478" s="126"/>
      <c r="F478" s="126"/>
    </row>
    <row r="479" spans="2:6" x14ac:dyDescent="0.2">
      <c r="B479" s="126"/>
      <c r="C479" s="126"/>
      <c r="D479" s="126"/>
      <c r="E479" s="126"/>
      <c r="F479" s="126"/>
    </row>
    <row r="480" spans="2:6" x14ac:dyDescent="0.2">
      <c r="B480" s="126"/>
      <c r="C480" s="126"/>
      <c r="D480" s="126"/>
      <c r="E480" s="126"/>
      <c r="F480" s="126"/>
    </row>
    <row r="481" spans="2:6" x14ac:dyDescent="0.2">
      <c r="B481" s="126"/>
      <c r="C481" s="126"/>
      <c r="D481" s="126"/>
      <c r="E481" s="126"/>
      <c r="F481" s="126"/>
    </row>
    <row r="482" spans="2:6" x14ac:dyDescent="0.2">
      <c r="B482" s="126"/>
      <c r="C482" s="126"/>
      <c r="D482" s="126"/>
      <c r="E482" s="126"/>
      <c r="F482" s="126"/>
    </row>
    <row r="483" spans="2:6" x14ac:dyDescent="0.2">
      <c r="B483" s="126"/>
      <c r="C483" s="126"/>
      <c r="D483" s="126"/>
      <c r="E483" s="126"/>
      <c r="F483" s="126"/>
    </row>
    <row r="484" spans="2:6" x14ac:dyDescent="0.2">
      <c r="B484" s="126"/>
      <c r="C484" s="126"/>
      <c r="D484" s="126"/>
      <c r="E484" s="126"/>
      <c r="F484" s="126"/>
    </row>
    <row r="485" spans="2:6" x14ac:dyDescent="0.2">
      <c r="B485" s="126"/>
      <c r="C485" s="126"/>
      <c r="D485" s="126"/>
      <c r="E485" s="126"/>
      <c r="F485" s="126"/>
    </row>
    <row r="486" spans="2:6" x14ac:dyDescent="0.2">
      <c r="B486" s="126"/>
      <c r="C486" s="126"/>
      <c r="D486" s="126"/>
      <c r="E486" s="126"/>
      <c r="F486" s="126"/>
    </row>
    <row r="487" spans="2:6" x14ac:dyDescent="0.2">
      <c r="B487" s="126"/>
      <c r="C487" s="126"/>
      <c r="D487" s="126"/>
      <c r="E487" s="126"/>
      <c r="F487" s="126"/>
    </row>
    <row r="488" spans="2:6" x14ac:dyDescent="0.2">
      <c r="B488" s="126"/>
      <c r="C488" s="126"/>
      <c r="D488" s="126"/>
      <c r="E488" s="126"/>
      <c r="F488" s="126"/>
    </row>
    <row r="489" spans="2:6" x14ac:dyDescent="0.2">
      <c r="B489" s="126"/>
      <c r="C489" s="126"/>
      <c r="D489" s="126"/>
      <c r="E489" s="126"/>
      <c r="F489" s="126"/>
    </row>
    <row r="490" spans="2:6" x14ac:dyDescent="0.2">
      <c r="B490" s="126"/>
      <c r="C490" s="126"/>
      <c r="D490" s="126"/>
      <c r="E490" s="126"/>
      <c r="F490" s="126"/>
    </row>
    <row r="491" spans="2:6" x14ac:dyDescent="0.2">
      <c r="B491" s="126"/>
      <c r="C491" s="126"/>
      <c r="D491" s="126"/>
      <c r="E491" s="126"/>
      <c r="F491" s="126"/>
    </row>
    <row r="492" spans="2:6" x14ac:dyDescent="0.2">
      <c r="B492" s="126"/>
      <c r="C492" s="126"/>
      <c r="D492" s="126"/>
      <c r="E492" s="126"/>
      <c r="F492" s="126"/>
    </row>
    <row r="493" spans="2:6" x14ac:dyDescent="0.2">
      <c r="B493" s="126"/>
      <c r="C493" s="126"/>
      <c r="D493" s="126"/>
      <c r="E493" s="126"/>
      <c r="F493" s="126"/>
    </row>
    <row r="494" spans="2:6" x14ac:dyDescent="0.2">
      <c r="B494" s="126"/>
      <c r="C494" s="126"/>
      <c r="D494" s="126"/>
      <c r="E494" s="126"/>
      <c r="F494" s="126"/>
    </row>
    <row r="495" spans="2:6" x14ac:dyDescent="0.2">
      <c r="B495" s="126"/>
      <c r="C495" s="126"/>
      <c r="D495" s="126"/>
      <c r="E495" s="126"/>
      <c r="F495" s="126"/>
    </row>
    <row r="496" spans="2:6" x14ac:dyDescent="0.2">
      <c r="B496" s="126"/>
      <c r="C496" s="126"/>
      <c r="D496" s="126"/>
      <c r="E496" s="126"/>
      <c r="F496" s="126"/>
    </row>
    <row r="497" spans="2:6" x14ac:dyDescent="0.2">
      <c r="B497" s="126"/>
      <c r="C497" s="126"/>
      <c r="D497" s="126"/>
      <c r="E497" s="126"/>
      <c r="F497" s="126"/>
    </row>
    <row r="498" spans="2:6" x14ac:dyDescent="0.2">
      <c r="B498" s="126"/>
      <c r="C498" s="126"/>
      <c r="D498" s="126"/>
      <c r="E498" s="126"/>
      <c r="F498" s="126"/>
    </row>
    <row r="499" spans="2:6" x14ac:dyDescent="0.2">
      <c r="B499" s="126"/>
      <c r="C499" s="126"/>
      <c r="D499" s="126"/>
      <c r="E499" s="126"/>
      <c r="F499" s="126"/>
    </row>
    <row r="500" spans="2:6" x14ac:dyDescent="0.2">
      <c r="B500" s="126"/>
      <c r="C500" s="126"/>
      <c r="D500" s="126"/>
      <c r="E500" s="126"/>
      <c r="F500" s="126"/>
    </row>
    <row r="501" spans="2:6" x14ac:dyDescent="0.2">
      <c r="B501" s="126"/>
      <c r="C501" s="126"/>
      <c r="D501" s="126"/>
      <c r="E501" s="126"/>
      <c r="F501" s="126"/>
    </row>
    <row r="502" spans="2:6" x14ac:dyDescent="0.2">
      <c r="B502" s="126"/>
      <c r="C502" s="126"/>
      <c r="D502" s="126"/>
      <c r="E502" s="126"/>
      <c r="F502" s="126"/>
    </row>
    <row r="503" spans="2:6" x14ac:dyDescent="0.2">
      <c r="B503" s="126"/>
      <c r="C503" s="126"/>
      <c r="D503" s="126"/>
      <c r="E503" s="126"/>
      <c r="F503" s="126"/>
    </row>
    <row r="504" spans="2:6" x14ac:dyDescent="0.2">
      <c r="B504" s="126"/>
      <c r="C504" s="126"/>
      <c r="D504" s="126"/>
      <c r="E504" s="126"/>
      <c r="F504" s="126"/>
    </row>
    <row r="505" spans="2:6" x14ac:dyDescent="0.2">
      <c r="B505" s="126"/>
      <c r="C505" s="126"/>
      <c r="D505" s="126"/>
      <c r="E505" s="126"/>
      <c r="F505" s="126"/>
    </row>
    <row r="506" spans="2:6" x14ac:dyDescent="0.2">
      <c r="B506" s="126"/>
      <c r="C506" s="126"/>
      <c r="D506" s="126"/>
      <c r="E506" s="126"/>
      <c r="F506" s="126"/>
    </row>
    <row r="507" spans="2:6" x14ac:dyDescent="0.2">
      <c r="B507" s="126"/>
      <c r="C507" s="126"/>
      <c r="D507" s="126"/>
      <c r="E507" s="126"/>
      <c r="F507" s="126"/>
    </row>
    <row r="508" spans="2:6" x14ac:dyDescent="0.2">
      <c r="B508" s="126"/>
      <c r="C508" s="126"/>
      <c r="D508" s="126"/>
      <c r="E508" s="126"/>
      <c r="F508" s="126"/>
    </row>
    <row r="509" spans="2:6" x14ac:dyDescent="0.2">
      <c r="B509" s="126"/>
      <c r="C509" s="126"/>
      <c r="D509" s="126"/>
      <c r="E509" s="126"/>
      <c r="F509" s="126"/>
    </row>
    <row r="510" spans="2:6" x14ac:dyDescent="0.2">
      <c r="B510" s="126"/>
      <c r="C510" s="126"/>
      <c r="D510" s="126"/>
      <c r="E510" s="126"/>
      <c r="F510" s="126"/>
    </row>
    <row r="511" spans="2:6" x14ac:dyDescent="0.2">
      <c r="B511" s="126"/>
      <c r="C511" s="126"/>
      <c r="D511" s="126"/>
      <c r="E511" s="126"/>
      <c r="F511" s="126"/>
    </row>
    <row r="512" spans="2:6" x14ac:dyDescent="0.2">
      <c r="B512" s="126"/>
      <c r="C512" s="126"/>
      <c r="D512" s="126"/>
      <c r="E512" s="126"/>
      <c r="F512" s="126"/>
    </row>
    <row r="513" spans="2:6" x14ac:dyDescent="0.2">
      <c r="B513" s="126"/>
      <c r="C513" s="126"/>
      <c r="D513" s="126"/>
      <c r="E513" s="126"/>
      <c r="F513" s="126"/>
    </row>
    <row r="514" spans="2:6" x14ac:dyDescent="0.2">
      <c r="B514" s="126"/>
      <c r="C514" s="126"/>
      <c r="D514" s="126"/>
      <c r="E514" s="126"/>
      <c r="F514" s="126"/>
    </row>
    <row r="515" spans="2:6" x14ac:dyDescent="0.2">
      <c r="B515" s="126"/>
      <c r="C515" s="126"/>
      <c r="D515" s="126"/>
      <c r="E515" s="126"/>
      <c r="F515" s="126"/>
    </row>
    <row r="516" spans="2:6" x14ac:dyDescent="0.2">
      <c r="B516" s="126"/>
      <c r="C516" s="126"/>
      <c r="D516" s="126"/>
      <c r="E516" s="126"/>
      <c r="F516" s="126"/>
    </row>
    <row r="517" spans="2:6" x14ac:dyDescent="0.2">
      <c r="B517" s="126"/>
      <c r="C517" s="126"/>
      <c r="D517" s="126"/>
      <c r="E517" s="126"/>
      <c r="F517" s="126"/>
    </row>
    <row r="518" spans="2:6" x14ac:dyDescent="0.2">
      <c r="B518" s="126"/>
      <c r="C518" s="126"/>
      <c r="D518" s="126"/>
      <c r="E518" s="126"/>
      <c r="F518" s="126"/>
    </row>
    <row r="519" spans="2:6" x14ac:dyDescent="0.2">
      <c r="B519" s="126"/>
      <c r="C519" s="126"/>
      <c r="D519" s="126"/>
      <c r="E519" s="126"/>
      <c r="F519" s="126"/>
    </row>
    <row r="520" spans="2:6" x14ac:dyDescent="0.2">
      <c r="B520" s="126"/>
      <c r="C520" s="126"/>
      <c r="D520" s="126"/>
      <c r="E520" s="126"/>
      <c r="F520" s="126"/>
    </row>
    <row r="521" spans="2:6" x14ac:dyDescent="0.2">
      <c r="B521" s="126"/>
      <c r="C521" s="126"/>
      <c r="D521" s="126"/>
      <c r="E521" s="126"/>
      <c r="F521" s="126"/>
    </row>
    <row r="522" spans="2:6" x14ac:dyDescent="0.2">
      <c r="B522" s="126"/>
      <c r="C522" s="126"/>
      <c r="D522" s="126"/>
      <c r="E522" s="126"/>
      <c r="F522" s="126"/>
    </row>
    <row r="523" spans="2:6" x14ac:dyDescent="0.2">
      <c r="B523" s="126"/>
      <c r="C523" s="126"/>
      <c r="D523" s="126"/>
      <c r="E523" s="126"/>
      <c r="F523" s="126"/>
    </row>
    <row r="524" spans="2:6" x14ac:dyDescent="0.2">
      <c r="B524" s="126"/>
      <c r="C524" s="126"/>
      <c r="D524" s="126"/>
      <c r="E524" s="126"/>
      <c r="F524" s="126"/>
    </row>
    <row r="525" spans="2:6" x14ac:dyDescent="0.2">
      <c r="B525" s="126"/>
      <c r="C525" s="126"/>
      <c r="D525" s="126"/>
      <c r="E525" s="126"/>
      <c r="F525" s="126"/>
    </row>
    <row r="526" spans="2:6" x14ac:dyDescent="0.2">
      <c r="B526" s="126"/>
      <c r="C526" s="126"/>
      <c r="D526" s="126"/>
      <c r="E526" s="126"/>
      <c r="F526" s="126"/>
    </row>
    <row r="527" spans="2:6" x14ac:dyDescent="0.2">
      <c r="B527" s="126"/>
      <c r="C527" s="126"/>
      <c r="D527" s="126"/>
      <c r="E527" s="126"/>
      <c r="F527" s="126"/>
    </row>
    <row r="528" spans="2:6" x14ac:dyDescent="0.2">
      <c r="B528" s="126"/>
      <c r="C528" s="126"/>
      <c r="D528" s="126"/>
      <c r="E528" s="126"/>
      <c r="F528" s="126"/>
    </row>
    <row r="529" spans="2:6" x14ac:dyDescent="0.2">
      <c r="B529" s="126"/>
      <c r="C529" s="126"/>
      <c r="D529" s="126"/>
      <c r="E529" s="126"/>
      <c r="F529" s="126"/>
    </row>
    <row r="530" spans="2:6" x14ac:dyDescent="0.2">
      <c r="B530" s="126"/>
      <c r="C530" s="126"/>
      <c r="D530" s="126"/>
      <c r="E530" s="126"/>
      <c r="F530" s="126"/>
    </row>
    <row r="531" spans="2:6" x14ac:dyDescent="0.2">
      <c r="B531" s="126"/>
      <c r="C531" s="126"/>
      <c r="D531" s="126"/>
      <c r="E531" s="126"/>
      <c r="F531" s="126"/>
    </row>
    <row r="532" spans="2:6" x14ac:dyDescent="0.2">
      <c r="B532" s="126"/>
      <c r="C532" s="126"/>
      <c r="D532" s="126"/>
      <c r="E532" s="126"/>
      <c r="F532" s="126"/>
    </row>
    <row r="533" spans="2:6" x14ac:dyDescent="0.2">
      <c r="B533" s="126"/>
      <c r="C533" s="126"/>
      <c r="D533" s="126"/>
      <c r="E533" s="126"/>
      <c r="F533" s="126"/>
    </row>
    <row r="534" spans="2:6" x14ac:dyDescent="0.2">
      <c r="B534" s="126"/>
      <c r="C534" s="126"/>
      <c r="D534" s="126"/>
      <c r="E534" s="126"/>
      <c r="F534" s="126"/>
    </row>
    <row r="535" spans="2:6" x14ac:dyDescent="0.2">
      <c r="B535" s="126"/>
      <c r="C535" s="126"/>
      <c r="D535" s="126"/>
      <c r="E535" s="126"/>
      <c r="F535" s="126"/>
    </row>
    <row r="536" spans="2:6" x14ac:dyDescent="0.2">
      <c r="B536" s="126"/>
      <c r="C536" s="126"/>
      <c r="D536" s="126"/>
      <c r="E536" s="126"/>
      <c r="F536" s="126"/>
    </row>
    <row r="537" spans="2:6" x14ac:dyDescent="0.2">
      <c r="B537" s="126"/>
      <c r="C537" s="126"/>
      <c r="D537" s="126"/>
      <c r="E537" s="126"/>
      <c r="F537" s="126"/>
    </row>
    <row r="538" spans="2:6" x14ac:dyDescent="0.2">
      <c r="B538" s="126"/>
      <c r="C538" s="126"/>
      <c r="D538" s="126"/>
      <c r="E538" s="126"/>
      <c r="F538" s="126"/>
    </row>
    <row r="539" spans="2:6" x14ac:dyDescent="0.2">
      <c r="B539" s="126"/>
      <c r="C539" s="126"/>
      <c r="D539" s="126"/>
      <c r="E539" s="126"/>
      <c r="F539" s="126"/>
    </row>
    <row r="540" spans="2:6" x14ac:dyDescent="0.2">
      <c r="B540" s="126"/>
      <c r="C540" s="126"/>
      <c r="D540" s="126"/>
      <c r="E540" s="126"/>
      <c r="F540" s="126"/>
    </row>
    <row r="541" spans="2:6" x14ac:dyDescent="0.2">
      <c r="B541" s="126"/>
      <c r="C541" s="126"/>
      <c r="D541" s="126"/>
      <c r="E541" s="126"/>
      <c r="F541" s="126"/>
    </row>
    <row r="542" spans="2:6" x14ac:dyDescent="0.2">
      <c r="B542" s="126"/>
      <c r="C542" s="126"/>
      <c r="D542" s="126"/>
      <c r="E542" s="126"/>
      <c r="F542" s="126"/>
    </row>
    <row r="543" spans="2:6" x14ac:dyDescent="0.2">
      <c r="B543" s="126"/>
      <c r="C543" s="126"/>
      <c r="D543" s="126"/>
      <c r="E543" s="126"/>
      <c r="F543" s="126"/>
    </row>
    <row r="544" spans="2:6" x14ac:dyDescent="0.2">
      <c r="B544" s="126"/>
      <c r="C544" s="126"/>
      <c r="D544" s="126"/>
      <c r="E544" s="126"/>
      <c r="F544" s="126"/>
    </row>
    <row r="545" spans="2:6" x14ac:dyDescent="0.2">
      <c r="B545" s="126"/>
      <c r="C545" s="126"/>
      <c r="D545" s="126"/>
      <c r="E545" s="126"/>
      <c r="F545" s="126"/>
    </row>
    <row r="546" spans="2:6" x14ac:dyDescent="0.2">
      <c r="B546" s="126"/>
      <c r="C546" s="126"/>
      <c r="D546" s="126"/>
      <c r="E546" s="126"/>
      <c r="F546" s="126"/>
    </row>
    <row r="547" spans="2:6" x14ac:dyDescent="0.2">
      <c r="B547" s="126"/>
      <c r="C547" s="126"/>
      <c r="D547" s="126"/>
      <c r="E547" s="126"/>
      <c r="F547" s="126"/>
    </row>
    <row r="548" spans="2:6" x14ac:dyDescent="0.2">
      <c r="B548" s="126"/>
      <c r="C548" s="126"/>
      <c r="D548" s="126"/>
      <c r="E548" s="126"/>
      <c r="F548" s="126"/>
    </row>
    <row r="549" spans="2:6" x14ac:dyDescent="0.2">
      <c r="B549" s="126"/>
      <c r="C549" s="126"/>
      <c r="D549" s="126"/>
      <c r="E549" s="126"/>
      <c r="F549" s="126"/>
    </row>
    <row r="550" spans="2:6" x14ac:dyDescent="0.2">
      <c r="B550" s="126"/>
      <c r="C550" s="126"/>
      <c r="D550" s="126"/>
      <c r="E550" s="126"/>
      <c r="F550" s="126"/>
    </row>
    <row r="551" spans="2:6" x14ac:dyDescent="0.2">
      <c r="B551" s="126"/>
      <c r="C551" s="126"/>
      <c r="D551" s="126"/>
      <c r="E551" s="126"/>
      <c r="F551" s="126"/>
    </row>
    <row r="552" spans="2:6" x14ac:dyDescent="0.2">
      <c r="B552" s="126"/>
      <c r="C552" s="126"/>
      <c r="D552" s="126"/>
      <c r="E552" s="126"/>
      <c r="F552" s="126"/>
    </row>
    <row r="553" spans="2:6" x14ac:dyDescent="0.2">
      <c r="B553" s="126"/>
      <c r="C553" s="126"/>
      <c r="D553" s="126"/>
      <c r="E553" s="126"/>
      <c r="F553" s="126"/>
    </row>
    <row r="554" spans="2:6" x14ac:dyDescent="0.2">
      <c r="B554" s="126"/>
      <c r="C554" s="126"/>
      <c r="D554" s="126"/>
      <c r="E554" s="126"/>
      <c r="F554" s="126"/>
    </row>
    <row r="555" spans="2:6" x14ac:dyDescent="0.2">
      <c r="B555" s="126"/>
      <c r="C555" s="126"/>
      <c r="D555" s="126"/>
      <c r="E555" s="126"/>
      <c r="F555" s="126"/>
    </row>
    <row r="556" spans="2:6" x14ac:dyDescent="0.2">
      <c r="B556" s="126"/>
      <c r="C556" s="126"/>
      <c r="D556" s="126"/>
      <c r="E556" s="126"/>
      <c r="F556" s="126"/>
    </row>
    <row r="557" spans="2:6" x14ac:dyDescent="0.2">
      <c r="B557" s="126"/>
      <c r="C557" s="126"/>
      <c r="D557" s="126"/>
      <c r="E557" s="126"/>
      <c r="F557" s="126"/>
    </row>
    <row r="558" spans="2:6" x14ac:dyDescent="0.2">
      <c r="B558" s="126"/>
      <c r="C558" s="126"/>
      <c r="D558" s="126"/>
      <c r="E558" s="126"/>
      <c r="F558" s="126"/>
    </row>
    <row r="559" spans="2:6" x14ac:dyDescent="0.2">
      <c r="B559" s="126"/>
      <c r="C559" s="126"/>
      <c r="D559" s="126"/>
      <c r="E559" s="126"/>
      <c r="F559" s="126"/>
    </row>
    <row r="560" spans="2:6" x14ac:dyDescent="0.2">
      <c r="B560" s="126"/>
      <c r="C560" s="126"/>
      <c r="D560" s="126"/>
      <c r="E560" s="126"/>
      <c r="F560" s="126"/>
    </row>
    <row r="561" spans="2:6" x14ac:dyDescent="0.2">
      <c r="B561" s="126"/>
      <c r="C561" s="126"/>
      <c r="D561" s="126"/>
      <c r="E561" s="126"/>
      <c r="F561" s="126"/>
    </row>
    <row r="562" spans="2:6" x14ac:dyDescent="0.2">
      <c r="B562" s="126"/>
      <c r="C562" s="126"/>
      <c r="D562" s="126"/>
      <c r="E562" s="126"/>
      <c r="F562" s="126"/>
    </row>
    <row r="563" spans="2:6" x14ac:dyDescent="0.2">
      <c r="B563" s="126"/>
      <c r="C563" s="126"/>
      <c r="D563" s="126"/>
      <c r="E563" s="126"/>
      <c r="F563" s="126"/>
    </row>
    <row r="564" spans="2:6" x14ac:dyDescent="0.2">
      <c r="B564" s="126"/>
      <c r="C564" s="126"/>
      <c r="D564" s="126"/>
      <c r="E564" s="126"/>
      <c r="F564" s="126"/>
    </row>
    <row r="565" spans="2:6" x14ac:dyDescent="0.2">
      <c r="B565" s="126"/>
      <c r="C565" s="126"/>
      <c r="D565" s="126"/>
      <c r="E565" s="126"/>
      <c r="F565" s="126"/>
    </row>
    <row r="566" spans="2:6" x14ac:dyDescent="0.2">
      <c r="B566" s="126"/>
      <c r="C566" s="126"/>
      <c r="D566" s="126"/>
      <c r="E566" s="126"/>
      <c r="F566" s="126"/>
    </row>
    <row r="567" spans="2:6" x14ac:dyDescent="0.2">
      <c r="B567" s="126"/>
      <c r="C567" s="126"/>
      <c r="D567" s="126"/>
      <c r="E567" s="126"/>
      <c r="F567" s="126"/>
    </row>
    <row r="568" spans="2:6" x14ac:dyDescent="0.2">
      <c r="B568" s="126"/>
      <c r="C568" s="126"/>
      <c r="D568" s="126"/>
      <c r="E568" s="126"/>
      <c r="F568" s="126"/>
    </row>
    <row r="569" spans="2:6" x14ac:dyDescent="0.2">
      <c r="B569" s="126"/>
      <c r="C569" s="126"/>
      <c r="D569" s="126"/>
      <c r="E569" s="126"/>
      <c r="F569" s="126"/>
    </row>
    <row r="570" spans="2:6" x14ac:dyDescent="0.2">
      <c r="B570" s="126"/>
      <c r="C570" s="126"/>
      <c r="D570" s="126"/>
      <c r="E570" s="126"/>
      <c r="F570" s="126"/>
    </row>
    <row r="571" spans="2:6" x14ac:dyDescent="0.2">
      <c r="B571" s="126"/>
      <c r="C571" s="126"/>
      <c r="D571" s="126"/>
      <c r="E571" s="126"/>
      <c r="F571" s="126"/>
    </row>
    <row r="572" spans="2:6" x14ac:dyDescent="0.2">
      <c r="B572" s="126"/>
      <c r="C572" s="126"/>
      <c r="D572" s="126"/>
      <c r="E572" s="126"/>
      <c r="F572" s="126"/>
    </row>
    <row r="573" spans="2:6" x14ac:dyDescent="0.2">
      <c r="B573" s="126"/>
      <c r="C573" s="126"/>
      <c r="D573" s="126"/>
      <c r="E573" s="126"/>
      <c r="F573" s="126"/>
    </row>
    <row r="574" spans="2:6" x14ac:dyDescent="0.2">
      <c r="B574" s="126"/>
      <c r="C574" s="126"/>
      <c r="D574" s="126"/>
      <c r="E574" s="126"/>
      <c r="F574" s="126"/>
    </row>
    <row r="575" spans="2:6" x14ac:dyDescent="0.2">
      <c r="B575" s="126"/>
      <c r="C575" s="126"/>
      <c r="D575" s="126"/>
      <c r="E575" s="126"/>
      <c r="F575" s="126"/>
    </row>
    <row r="576" spans="2:6" x14ac:dyDescent="0.2">
      <c r="B576" s="126"/>
      <c r="C576" s="126"/>
      <c r="D576" s="126"/>
      <c r="E576" s="126"/>
      <c r="F576" s="126"/>
    </row>
    <row r="577" spans="2:6" x14ac:dyDescent="0.2">
      <c r="B577" s="126"/>
      <c r="C577" s="126"/>
      <c r="D577" s="126"/>
      <c r="E577" s="126"/>
      <c r="F577" s="126"/>
    </row>
    <row r="578" spans="2:6" x14ac:dyDescent="0.2">
      <c r="B578" s="126"/>
      <c r="C578" s="126"/>
      <c r="D578" s="126"/>
      <c r="E578" s="126"/>
      <c r="F578" s="126"/>
    </row>
    <row r="579" spans="2:6" x14ac:dyDescent="0.2">
      <c r="B579" s="126"/>
      <c r="C579" s="126"/>
      <c r="D579" s="126"/>
      <c r="E579" s="126"/>
      <c r="F579" s="126"/>
    </row>
    <row r="580" spans="2:6" x14ac:dyDescent="0.2">
      <c r="B580" s="126"/>
      <c r="C580" s="126"/>
      <c r="D580" s="126"/>
      <c r="E580" s="126"/>
      <c r="F580" s="126"/>
    </row>
    <row r="581" spans="2:6" x14ac:dyDescent="0.2">
      <c r="B581" s="126"/>
      <c r="C581" s="126"/>
      <c r="D581" s="126"/>
      <c r="E581" s="126"/>
      <c r="F581" s="126"/>
    </row>
    <row r="582" spans="2:6" x14ac:dyDescent="0.2">
      <c r="B582" s="126"/>
      <c r="C582" s="126"/>
      <c r="D582" s="126"/>
      <c r="E582" s="126"/>
      <c r="F582" s="126"/>
    </row>
    <row r="583" spans="2:6" x14ac:dyDescent="0.2">
      <c r="B583" s="126"/>
      <c r="C583" s="126"/>
      <c r="D583" s="126"/>
      <c r="E583" s="126"/>
      <c r="F583" s="126"/>
    </row>
    <row r="584" spans="2:6" x14ac:dyDescent="0.2">
      <c r="B584" s="126"/>
      <c r="C584" s="126"/>
      <c r="D584" s="126"/>
      <c r="E584" s="126"/>
      <c r="F584" s="126"/>
    </row>
    <row r="585" spans="2:6" x14ac:dyDescent="0.2">
      <c r="B585" s="126"/>
      <c r="C585" s="126"/>
      <c r="D585" s="126"/>
      <c r="E585" s="126"/>
      <c r="F585" s="126"/>
    </row>
    <row r="586" spans="2:6" x14ac:dyDescent="0.2">
      <c r="B586" s="126"/>
      <c r="C586" s="126"/>
      <c r="D586" s="126"/>
      <c r="E586" s="126"/>
      <c r="F586" s="126"/>
    </row>
    <row r="587" spans="2:6" x14ac:dyDescent="0.2">
      <c r="B587" s="126"/>
      <c r="C587" s="126"/>
      <c r="D587" s="126"/>
      <c r="E587" s="126"/>
      <c r="F587" s="126"/>
    </row>
    <row r="588" spans="2:6" x14ac:dyDescent="0.2">
      <c r="B588" s="126"/>
      <c r="C588" s="126"/>
      <c r="D588" s="126"/>
      <c r="E588" s="126"/>
      <c r="F588" s="126"/>
    </row>
    <row r="589" spans="2:6" x14ac:dyDescent="0.2">
      <c r="B589" s="126"/>
      <c r="C589" s="126"/>
      <c r="D589" s="126"/>
      <c r="E589" s="126"/>
      <c r="F589" s="126"/>
    </row>
    <row r="590" spans="2:6" x14ac:dyDescent="0.2">
      <c r="B590" s="126"/>
      <c r="C590" s="126"/>
      <c r="D590" s="126"/>
      <c r="E590" s="126"/>
      <c r="F590" s="126"/>
    </row>
    <row r="591" spans="2:6" x14ac:dyDescent="0.2">
      <c r="B591" s="126"/>
      <c r="C591" s="126"/>
      <c r="D591" s="126"/>
      <c r="E591" s="126"/>
      <c r="F591" s="126"/>
    </row>
    <row r="592" spans="2:6" x14ac:dyDescent="0.2">
      <c r="B592" s="126"/>
      <c r="C592" s="126"/>
      <c r="D592" s="126"/>
      <c r="E592" s="126"/>
      <c r="F592" s="126"/>
    </row>
    <row r="593" spans="2:6" x14ac:dyDescent="0.2">
      <c r="B593" s="126"/>
      <c r="C593" s="126"/>
      <c r="D593" s="126"/>
      <c r="E593" s="126"/>
      <c r="F593" s="126"/>
    </row>
    <row r="594" spans="2:6" x14ac:dyDescent="0.2">
      <c r="B594" s="126"/>
      <c r="C594" s="126"/>
      <c r="D594" s="126"/>
      <c r="E594" s="126"/>
      <c r="F594" s="126"/>
    </row>
    <row r="595" spans="2:6" x14ac:dyDescent="0.2">
      <c r="B595" s="126"/>
      <c r="C595" s="126"/>
      <c r="D595" s="126"/>
      <c r="E595" s="126"/>
      <c r="F595" s="126"/>
    </row>
    <row r="596" spans="2:6" x14ac:dyDescent="0.2">
      <c r="B596" s="126"/>
      <c r="C596" s="126"/>
      <c r="D596" s="126"/>
      <c r="E596" s="126"/>
      <c r="F596" s="126"/>
    </row>
    <row r="65280" spans="6:6" x14ac:dyDescent="0.2">
      <c r="F65280" s="132"/>
    </row>
  </sheetData>
  <autoFilter ref="A1:F406">
    <filterColumn colId="3">
      <filters>
        <filter val="PT"/>
      </filters>
    </filterColumn>
  </autoFilter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00"/>
  <sheetViews>
    <sheetView topLeftCell="A181" zoomScale="85" zoomScaleNormal="85" workbookViewId="0">
      <selection activeCell="B187" sqref="B187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263" t="s">
        <v>833</v>
      </c>
      <c r="C1" s="263"/>
      <c r="D1" s="263"/>
      <c r="E1" s="263"/>
      <c r="F1" s="10"/>
      <c r="G1" s="100"/>
      <c r="H1" s="100"/>
      <c r="I1" s="5"/>
    </row>
    <row r="2" spans="1:10" ht="15" x14ac:dyDescent="0.25">
      <c r="A2" s="1"/>
      <c r="B2" s="263" t="s">
        <v>834</v>
      </c>
      <c r="C2" s="263"/>
      <c r="D2" s="263"/>
      <c r="E2" s="263"/>
      <c r="F2" s="10"/>
      <c r="G2" s="100"/>
      <c r="H2" s="100"/>
      <c r="I2" s="6"/>
    </row>
    <row r="3" spans="1:10" ht="15" x14ac:dyDescent="0.25">
      <c r="A3" s="1"/>
      <c r="B3" s="263" t="s">
        <v>835</v>
      </c>
      <c r="C3" s="263"/>
      <c r="D3" s="263"/>
      <c r="E3" s="263"/>
      <c r="F3" s="10"/>
      <c r="G3" s="100"/>
      <c r="H3" s="100"/>
      <c r="I3" s="7"/>
    </row>
    <row r="4" spans="1:10" x14ac:dyDescent="0.2">
      <c r="A4" s="1"/>
      <c r="B4" s="263" t="s">
        <v>2495</v>
      </c>
      <c r="C4" s="263"/>
      <c r="D4" s="263"/>
      <c r="E4" s="263"/>
      <c r="F4" s="10"/>
      <c r="G4" s="100"/>
      <c r="H4" s="10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0"/>
      <c r="H5" s="100"/>
      <c r="I5" s="8"/>
    </row>
    <row r="6" spans="1:10" ht="13.5" thickBot="1" x14ac:dyDescent="0.25">
      <c r="A6" s="294" t="s">
        <v>1027</v>
      </c>
      <c r="B6" s="27" t="s">
        <v>1028</v>
      </c>
      <c r="C6" s="27" t="s">
        <v>1029</v>
      </c>
      <c r="D6" s="296" t="s">
        <v>1030</v>
      </c>
      <c r="E6" s="296"/>
      <c r="F6" s="297"/>
    </row>
    <row r="7" spans="1:10" ht="13.5" thickBot="1" x14ac:dyDescent="0.25">
      <c r="A7" s="295"/>
      <c r="B7" s="298" t="s">
        <v>1204</v>
      </c>
      <c r="C7" s="296"/>
      <c r="D7" s="27" t="s">
        <v>1199</v>
      </c>
      <c r="E7" s="299" t="s">
        <v>250</v>
      </c>
      <c r="F7" s="300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2554</v>
      </c>
    </row>
    <row r="9" spans="1:10" x14ac:dyDescent="0.2">
      <c r="A9" s="88">
        <v>116</v>
      </c>
      <c r="B9" s="87" t="s">
        <v>2485</v>
      </c>
      <c r="C9" s="87" t="s">
        <v>2537</v>
      </c>
      <c r="D9" s="87" t="s">
        <v>1198</v>
      </c>
      <c r="E9" s="87" t="s">
        <v>831</v>
      </c>
      <c r="F9" s="89">
        <v>42376</v>
      </c>
      <c r="G9" s="103"/>
    </row>
    <row r="10" spans="1:10" ht="13.5" thickBot="1" x14ac:dyDescent="0.25">
      <c r="A10" s="88">
        <v>216</v>
      </c>
      <c r="B10" s="87" t="s">
        <v>2486</v>
      </c>
      <c r="C10" s="87" t="s">
        <v>1663</v>
      </c>
      <c r="D10" s="87" t="s">
        <v>862</v>
      </c>
      <c r="E10" s="105" t="s">
        <v>2683</v>
      </c>
      <c r="F10" s="89">
        <v>42395</v>
      </c>
      <c r="G10" s="103"/>
    </row>
    <row r="11" spans="1:10" ht="13.5" thickBot="1" x14ac:dyDescent="0.25">
      <c r="A11" s="88">
        <v>316</v>
      </c>
      <c r="B11" s="87" t="s">
        <v>2487</v>
      </c>
      <c r="C11" s="87" t="s">
        <v>848</v>
      </c>
      <c r="D11" s="87" t="s">
        <v>862</v>
      </c>
      <c r="E11" s="87" t="s">
        <v>1213</v>
      </c>
      <c r="F11" s="89">
        <v>42396</v>
      </c>
      <c r="G11" s="103"/>
      <c r="I11" s="107" t="s">
        <v>1203</v>
      </c>
      <c r="J11" s="107">
        <f>COUNTIF($D$9:$D$4767,"PTE")</f>
        <v>160</v>
      </c>
    </row>
    <row r="12" spans="1:10" ht="13.5" thickBot="1" x14ac:dyDescent="0.25">
      <c r="A12" s="88">
        <v>416</v>
      </c>
      <c r="B12" s="9" t="s">
        <v>2488</v>
      </c>
      <c r="C12" s="87" t="s">
        <v>1663</v>
      </c>
      <c r="D12" s="87" t="s">
        <v>862</v>
      </c>
      <c r="E12" s="87" t="s">
        <v>675</v>
      </c>
      <c r="F12" s="89">
        <v>42397</v>
      </c>
      <c r="G12" s="103"/>
      <c r="I12" s="107" t="s">
        <v>1202</v>
      </c>
      <c r="J12" s="107">
        <f>COUNTIF($D$9:$D$4767,"PT")</f>
        <v>2</v>
      </c>
    </row>
    <row r="13" spans="1:10" ht="27" thickBot="1" x14ac:dyDescent="0.3">
      <c r="A13" s="88">
        <v>516</v>
      </c>
      <c r="B13" s="9" t="s">
        <v>2489</v>
      </c>
      <c r="C13" s="87" t="s">
        <v>2538</v>
      </c>
      <c r="D13" s="87" t="s">
        <v>1198</v>
      </c>
      <c r="E13" s="87" t="s">
        <v>878</v>
      </c>
      <c r="F13" s="89">
        <v>42397</v>
      </c>
      <c r="G13" s="103" t="s">
        <v>2553</v>
      </c>
      <c r="H13" s="101"/>
      <c r="I13" s="107" t="s">
        <v>1201</v>
      </c>
      <c r="J13" s="107">
        <f>COUNTIF($D$9:$D$4767,"PF")</f>
        <v>28</v>
      </c>
    </row>
    <row r="14" spans="1:10" ht="13.5" thickBot="1" x14ac:dyDescent="0.25">
      <c r="A14" s="88">
        <v>616</v>
      </c>
      <c r="B14" s="9" t="s">
        <v>2490</v>
      </c>
      <c r="C14" s="87" t="s">
        <v>1663</v>
      </c>
      <c r="D14" s="87" t="s">
        <v>862</v>
      </c>
      <c r="E14" s="87" t="s">
        <v>1183</v>
      </c>
      <c r="F14" s="89">
        <v>42398</v>
      </c>
      <c r="G14" s="103"/>
      <c r="I14" s="107" t="s">
        <v>1200</v>
      </c>
      <c r="J14" s="107">
        <f>COUNTIF($D$9:$D$4767,"PF/PTE")</f>
        <v>47</v>
      </c>
    </row>
    <row r="15" spans="1:10" ht="13.5" thickBot="1" x14ac:dyDescent="0.25">
      <c r="A15" s="88">
        <v>716</v>
      </c>
      <c r="B15" s="9" t="s">
        <v>2491</v>
      </c>
      <c r="C15" s="87" t="s">
        <v>1663</v>
      </c>
      <c r="D15" s="87" t="s">
        <v>862</v>
      </c>
      <c r="E15" s="105" t="s">
        <v>2683</v>
      </c>
      <c r="F15" s="89">
        <v>42398</v>
      </c>
      <c r="G15" s="103"/>
      <c r="I15" s="107" t="s">
        <v>1199</v>
      </c>
      <c r="J15" s="107">
        <f>COUNTIF($D$9:$D$4767,"Pré-Mistura")</f>
        <v>1</v>
      </c>
    </row>
    <row r="16" spans="1:10" ht="13.5" thickBot="1" x14ac:dyDescent="0.25">
      <c r="A16" s="88">
        <v>816</v>
      </c>
      <c r="B16" s="87" t="s">
        <v>2492</v>
      </c>
      <c r="C16" s="87" t="s">
        <v>854</v>
      </c>
      <c r="D16" s="87" t="s">
        <v>1198</v>
      </c>
      <c r="E16" s="87" t="s">
        <v>808</v>
      </c>
      <c r="F16" s="89">
        <v>42405</v>
      </c>
      <c r="G16" s="103"/>
      <c r="I16" s="107" t="s">
        <v>254</v>
      </c>
      <c r="J16" s="107">
        <f>COUNTIF($D$9:$D$4767,"Biológicos")</f>
        <v>14</v>
      </c>
    </row>
    <row r="17" spans="1:10" ht="15.75" thickBot="1" x14ac:dyDescent="0.3">
      <c r="A17" s="88">
        <v>916</v>
      </c>
      <c r="B17" s="87" t="s">
        <v>1962</v>
      </c>
      <c r="C17" s="63" t="s">
        <v>1833</v>
      </c>
      <c r="D17" s="87" t="s">
        <v>254</v>
      </c>
      <c r="E17" s="87" t="s">
        <v>812</v>
      </c>
      <c r="F17" s="89">
        <v>42405</v>
      </c>
      <c r="G17" s="103" t="s">
        <v>2546</v>
      </c>
      <c r="H17" s="101"/>
      <c r="I17" s="107" t="s">
        <v>2441</v>
      </c>
      <c r="J17" s="107">
        <f>COUNTIF($D$9:$D$4767,"Extrato/Org")</f>
        <v>0</v>
      </c>
    </row>
    <row r="18" spans="1:10" ht="13.5" thickBot="1" x14ac:dyDescent="0.25">
      <c r="A18" s="88">
        <v>1016</v>
      </c>
      <c r="B18" s="87" t="s">
        <v>2493</v>
      </c>
      <c r="C18" s="87" t="s">
        <v>1833</v>
      </c>
      <c r="D18" s="87" t="s">
        <v>254</v>
      </c>
      <c r="E18" s="87" t="s">
        <v>569</v>
      </c>
      <c r="F18" s="89">
        <v>42410</v>
      </c>
      <c r="G18" s="103"/>
      <c r="I18" s="106" t="s">
        <v>2781</v>
      </c>
      <c r="J18" s="106">
        <f>COUNTIF($D$9:$D$4767,"Extrato")</f>
        <v>1</v>
      </c>
    </row>
    <row r="19" spans="1:10" ht="13.5" thickBot="1" x14ac:dyDescent="0.25">
      <c r="A19" s="88">
        <v>1116</v>
      </c>
      <c r="B19" s="87" t="s">
        <v>2494</v>
      </c>
      <c r="C19" s="87" t="s">
        <v>2539</v>
      </c>
      <c r="D19" s="87" t="s">
        <v>863</v>
      </c>
      <c r="E19" s="87" t="s">
        <v>812</v>
      </c>
      <c r="F19" s="89">
        <v>42412</v>
      </c>
      <c r="G19" s="103"/>
      <c r="I19" s="107" t="s">
        <v>2361</v>
      </c>
      <c r="J19" s="107">
        <f>COUNTIF($D$9:$D$4767,"Biológicos/Org")</f>
        <v>24</v>
      </c>
    </row>
    <row r="20" spans="1:10" ht="13.5" thickBot="1" x14ac:dyDescent="0.25">
      <c r="A20" s="88">
        <v>1216</v>
      </c>
      <c r="B20" s="87" t="s">
        <v>2496</v>
      </c>
      <c r="C20" s="87" t="s">
        <v>195</v>
      </c>
      <c r="D20" s="87" t="s">
        <v>1198</v>
      </c>
      <c r="E20" s="87" t="s">
        <v>1189</v>
      </c>
      <c r="F20" s="90">
        <v>42419</v>
      </c>
      <c r="G20" s="103"/>
      <c r="I20" s="110"/>
      <c r="J20" s="110"/>
    </row>
    <row r="21" spans="1:10" ht="13.5" thickBot="1" x14ac:dyDescent="0.25">
      <c r="A21" s="83">
        <v>1316</v>
      </c>
      <c r="B21" s="85" t="s">
        <v>2497</v>
      </c>
      <c r="C21" s="141" t="s">
        <v>724</v>
      </c>
      <c r="D21" s="85" t="s">
        <v>2361</v>
      </c>
      <c r="E21" s="85" t="s">
        <v>2206</v>
      </c>
      <c r="F21" s="86">
        <v>42422</v>
      </c>
      <c r="G21" s="103"/>
      <c r="I21" s="108" t="s">
        <v>1205</v>
      </c>
      <c r="J21" s="109">
        <f>SUM(J11:J19)</f>
        <v>277</v>
      </c>
    </row>
    <row r="22" spans="1:10" x14ac:dyDescent="0.2">
      <c r="A22" s="83">
        <v>1416</v>
      </c>
      <c r="B22" s="85" t="s">
        <v>2498</v>
      </c>
      <c r="C22" s="141" t="s">
        <v>724</v>
      </c>
      <c r="D22" s="85" t="s">
        <v>2361</v>
      </c>
      <c r="E22" s="85" t="s">
        <v>2206</v>
      </c>
      <c r="F22" s="86">
        <v>42422</v>
      </c>
      <c r="G22" s="103"/>
    </row>
    <row r="23" spans="1:10" x14ac:dyDescent="0.2">
      <c r="A23" s="83">
        <v>1516</v>
      </c>
      <c r="B23" s="85" t="s">
        <v>2499</v>
      </c>
      <c r="C23" s="141" t="s">
        <v>2709</v>
      </c>
      <c r="D23" s="85" t="s">
        <v>2361</v>
      </c>
      <c r="E23" s="85" t="s">
        <v>2535</v>
      </c>
      <c r="F23" s="86">
        <v>42425</v>
      </c>
      <c r="G23" s="103"/>
    </row>
    <row r="24" spans="1:10" x14ac:dyDescent="0.2">
      <c r="A24" s="88">
        <v>1616</v>
      </c>
      <c r="B24" s="87" t="s">
        <v>2544</v>
      </c>
      <c r="C24" s="87" t="s">
        <v>2500</v>
      </c>
      <c r="D24" s="87" t="s">
        <v>1026</v>
      </c>
      <c r="E24" s="87" t="s">
        <v>803</v>
      </c>
      <c r="F24" s="90">
        <v>42432</v>
      </c>
      <c r="G24" s="103"/>
    </row>
    <row r="25" spans="1:10" x14ac:dyDescent="0.2">
      <c r="A25" s="88">
        <v>1716</v>
      </c>
      <c r="B25" s="87" t="s">
        <v>2501</v>
      </c>
      <c r="C25" s="87" t="s">
        <v>196</v>
      </c>
      <c r="D25" s="87" t="s">
        <v>862</v>
      </c>
      <c r="E25" s="105" t="s">
        <v>2683</v>
      </c>
      <c r="F25" s="90">
        <v>42436</v>
      </c>
      <c r="G25" s="103"/>
    </row>
    <row r="26" spans="1:10" x14ac:dyDescent="0.2">
      <c r="A26" s="88">
        <v>1816</v>
      </c>
      <c r="B26" s="87" t="s">
        <v>2502</v>
      </c>
      <c r="C26" s="87" t="s">
        <v>1453</v>
      </c>
      <c r="D26" s="87" t="s">
        <v>862</v>
      </c>
      <c r="E26" s="87" t="s">
        <v>827</v>
      </c>
      <c r="F26" s="90">
        <v>42436</v>
      </c>
      <c r="G26" s="103"/>
    </row>
    <row r="27" spans="1:10" x14ac:dyDescent="0.2">
      <c r="A27" s="88">
        <v>1916</v>
      </c>
      <c r="B27" s="87" t="s">
        <v>2503</v>
      </c>
      <c r="C27" s="87" t="s">
        <v>1146</v>
      </c>
      <c r="D27" s="87" t="s">
        <v>862</v>
      </c>
      <c r="E27" s="87" t="s">
        <v>808</v>
      </c>
      <c r="F27" s="90">
        <v>42437</v>
      </c>
      <c r="G27" s="103"/>
    </row>
    <row r="28" spans="1:10" x14ac:dyDescent="0.2">
      <c r="A28" s="88">
        <v>2016</v>
      </c>
      <c r="B28" s="87" t="s">
        <v>2504</v>
      </c>
      <c r="C28" s="87" t="s">
        <v>2458</v>
      </c>
      <c r="D28" s="87" t="s">
        <v>862</v>
      </c>
      <c r="E28" s="87" t="s">
        <v>814</v>
      </c>
      <c r="F28" s="90">
        <v>42437</v>
      </c>
      <c r="G28" s="103"/>
    </row>
    <row r="29" spans="1:10" x14ac:dyDescent="0.2">
      <c r="A29" s="88">
        <v>2116</v>
      </c>
      <c r="B29" s="87" t="s">
        <v>2505</v>
      </c>
      <c r="C29" s="87" t="s">
        <v>2458</v>
      </c>
      <c r="D29" s="87" t="s">
        <v>862</v>
      </c>
      <c r="E29" s="87" t="s">
        <v>2332</v>
      </c>
      <c r="F29" s="90">
        <v>42438</v>
      </c>
      <c r="G29" s="103"/>
    </row>
    <row r="30" spans="1:10" x14ac:dyDescent="0.2">
      <c r="A30" s="88">
        <v>2216</v>
      </c>
      <c r="B30" s="87" t="s">
        <v>2506</v>
      </c>
      <c r="C30" s="87" t="s">
        <v>1460</v>
      </c>
      <c r="D30" s="87" t="s">
        <v>862</v>
      </c>
      <c r="E30" s="105" t="s">
        <v>2683</v>
      </c>
      <c r="F30" s="90">
        <v>42438</v>
      </c>
      <c r="G30" s="103"/>
    </row>
    <row r="31" spans="1:10" x14ac:dyDescent="0.2">
      <c r="A31" s="88">
        <v>2316</v>
      </c>
      <c r="B31" s="87" t="s">
        <v>2507</v>
      </c>
      <c r="C31" s="87" t="s">
        <v>1460</v>
      </c>
      <c r="D31" s="87" t="s">
        <v>862</v>
      </c>
      <c r="E31" s="105" t="s">
        <v>2683</v>
      </c>
      <c r="F31" s="90">
        <v>42438</v>
      </c>
      <c r="G31" s="103"/>
    </row>
    <row r="32" spans="1:10" x14ac:dyDescent="0.2">
      <c r="A32" s="88">
        <v>2416</v>
      </c>
      <c r="B32" s="87" t="s">
        <v>2508</v>
      </c>
      <c r="C32" s="87" t="s">
        <v>1460</v>
      </c>
      <c r="D32" s="87" t="s">
        <v>862</v>
      </c>
      <c r="E32" s="105" t="s">
        <v>2683</v>
      </c>
      <c r="F32" s="90">
        <v>42438</v>
      </c>
      <c r="G32" s="103"/>
    </row>
    <row r="33" spans="1:8" x14ac:dyDescent="0.2">
      <c r="A33" s="88">
        <v>2516</v>
      </c>
      <c r="B33" s="87" t="s">
        <v>2509</v>
      </c>
      <c r="C33" s="87" t="s">
        <v>1146</v>
      </c>
      <c r="D33" s="87" t="s">
        <v>862</v>
      </c>
      <c r="E33" s="105" t="s">
        <v>2683</v>
      </c>
      <c r="F33" s="90">
        <v>42438</v>
      </c>
      <c r="G33" s="103"/>
    </row>
    <row r="34" spans="1:8" x14ac:dyDescent="0.2">
      <c r="A34" s="88">
        <v>2616</v>
      </c>
      <c r="B34" s="87" t="s">
        <v>2510</v>
      </c>
      <c r="C34" s="105" t="s">
        <v>1447</v>
      </c>
      <c r="D34" s="87" t="s">
        <v>862</v>
      </c>
      <c r="E34" s="105" t="s">
        <v>2430</v>
      </c>
      <c r="F34" s="90">
        <v>42438</v>
      </c>
      <c r="G34" s="103"/>
    </row>
    <row r="35" spans="1:8" x14ac:dyDescent="0.2">
      <c r="A35" s="88">
        <v>2716</v>
      </c>
      <c r="B35" s="87" t="s">
        <v>2512</v>
      </c>
      <c r="C35" s="87" t="s">
        <v>599</v>
      </c>
      <c r="D35" s="87" t="s">
        <v>862</v>
      </c>
      <c r="E35" s="87" t="s">
        <v>2536</v>
      </c>
      <c r="F35" s="90">
        <v>42443</v>
      </c>
      <c r="G35" s="103"/>
    </row>
    <row r="36" spans="1:8" x14ac:dyDescent="0.2">
      <c r="A36" s="88">
        <v>2816</v>
      </c>
      <c r="B36" s="87" t="s">
        <v>2511</v>
      </c>
      <c r="C36" s="87" t="s">
        <v>599</v>
      </c>
      <c r="D36" s="87" t="s">
        <v>862</v>
      </c>
      <c r="E36" s="87" t="s">
        <v>1213</v>
      </c>
      <c r="F36" s="90">
        <v>42443</v>
      </c>
      <c r="G36" s="103"/>
    </row>
    <row r="37" spans="1:8" x14ac:dyDescent="0.2">
      <c r="A37" s="88">
        <v>2916</v>
      </c>
      <c r="B37" s="87" t="s">
        <v>2513</v>
      </c>
      <c r="C37" s="87" t="s">
        <v>1146</v>
      </c>
      <c r="D37" s="87" t="s">
        <v>862</v>
      </c>
      <c r="E37" s="105" t="s">
        <v>2683</v>
      </c>
      <c r="F37" s="90">
        <v>42444</v>
      </c>
      <c r="G37" s="103"/>
    </row>
    <row r="38" spans="1:8" x14ac:dyDescent="0.2">
      <c r="A38" s="88">
        <v>3016</v>
      </c>
      <c r="B38" s="87" t="s">
        <v>2514</v>
      </c>
      <c r="C38" s="87" t="s">
        <v>848</v>
      </c>
      <c r="D38" s="87" t="s">
        <v>862</v>
      </c>
      <c r="E38" s="105" t="s">
        <v>2430</v>
      </c>
      <c r="F38" s="90">
        <v>42445</v>
      </c>
      <c r="G38" s="103"/>
    </row>
    <row r="39" spans="1:8" x14ac:dyDescent="0.2">
      <c r="A39" s="88">
        <v>3116</v>
      </c>
      <c r="B39" s="87" t="s">
        <v>2515</v>
      </c>
      <c r="C39" s="87" t="s">
        <v>2500</v>
      </c>
      <c r="D39" s="87" t="s">
        <v>863</v>
      </c>
      <c r="E39" s="87" t="s">
        <v>803</v>
      </c>
      <c r="F39" s="90">
        <v>42445</v>
      </c>
      <c r="G39" s="103"/>
    </row>
    <row r="40" spans="1:8" x14ac:dyDescent="0.2">
      <c r="A40" s="88">
        <v>3216</v>
      </c>
      <c r="B40" s="87" t="s">
        <v>2516</v>
      </c>
      <c r="C40" s="87" t="s">
        <v>1460</v>
      </c>
      <c r="D40" s="87" t="s">
        <v>862</v>
      </c>
      <c r="E40" s="105" t="s">
        <v>2683</v>
      </c>
      <c r="F40" s="90">
        <v>42445</v>
      </c>
      <c r="G40" s="103"/>
    </row>
    <row r="41" spans="1:8" x14ac:dyDescent="0.2">
      <c r="A41" s="88">
        <v>3316</v>
      </c>
      <c r="B41" s="87" t="s">
        <v>2517</v>
      </c>
      <c r="C41" s="87" t="s">
        <v>1460</v>
      </c>
      <c r="D41" s="87" t="s">
        <v>862</v>
      </c>
      <c r="E41" s="105" t="s">
        <v>2683</v>
      </c>
      <c r="F41" s="90">
        <v>42445</v>
      </c>
      <c r="G41" s="103"/>
    </row>
    <row r="42" spans="1:8" x14ac:dyDescent="0.2">
      <c r="A42" s="88">
        <v>3416</v>
      </c>
      <c r="B42" s="87" t="s">
        <v>2518</v>
      </c>
      <c r="C42" s="87" t="s">
        <v>1138</v>
      </c>
      <c r="D42" s="87" t="s">
        <v>1198</v>
      </c>
      <c r="E42" s="87" t="s">
        <v>1183</v>
      </c>
      <c r="F42" s="90">
        <v>42457</v>
      </c>
      <c r="G42" s="103"/>
    </row>
    <row r="43" spans="1:8" x14ac:dyDescent="0.2">
      <c r="A43" s="88">
        <v>3516</v>
      </c>
      <c r="B43" s="87" t="s">
        <v>2519</v>
      </c>
      <c r="C43" s="87" t="s">
        <v>2458</v>
      </c>
      <c r="D43" s="87" t="s">
        <v>1198</v>
      </c>
      <c r="E43" s="105" t="s">
        <v>2683</v>
      </c>
      <c r="F43" s="90">
        <v>42458</v>
      </c>
      <c r="G43" s="103"/>
    </row>
    <row r="44" spans="1:8" ht="26.25" x14ac:dyDescent="0.25">
      <c r="A44" s="88">
        <v>3616</v>
      </c>
      <c r="B44" s="87" t="s">
        <v>2520</v>
      </c>
      <c r="C44" s="87" t="s">
        <v>2540</v>
      </c>
      <c r="D44" s="87" t="s">
        <v>863</v>
      </c>
      <c r="E44" s="87" t="s">
        <v>1722</v>
      </c>
      <c r="F44" s="90">
        <v>42459</v>
      </c>
      <c r="G44" s="103" t="s">
        <v>2545</v>
      </c>
      <c r="H44" s="101"/>
    </row>
    <row r="45" spans="1:8" x14ac:dyDescent="0.2">
      <c r="A45" s="83">
        <v>3716</v>
      </c>
      <c r="B45" s="85" t="s">
        <v>2521</v>
      </c>
      <c r="C45" s="141" t="s">
        <v>724</v>
      </c>
      <c r="D45" s="85" t="s">
        <v>2361</v>
      </c>
      <c r="E45" s="85" t="s">
        <v>1959</v>
      </c>
      <c r="F45" s="86">
        <v>42459</v>
      </c>
      <c r="G45" s="103"/>
    </row>
    <row r="46" spans="1:8" x14ac:dyDescent="0.2">
      <c r="A46" s="83">
        <v>3816</v>
      </c>
      <c r="B46" s="85" t="s">
        <v>2522</v>
      </c>
      <c r="C46" s="141" t="s">
        <v>756</v>
      </c>
      <c r="D46" s="85" t="s">
        <v>2361</v>
      </c>
      <c r="E46" s="85" t="s">
        <v>1959</v>
      </c>
      <c r="F46" s="86">
        <v>42459</v>
      </c>
      <c r="G46" s="103"/>
    </row>
    <row r="47" spans="1:8" x14ac:dyDescent="0.2">
      <c r="A47" s="88">
        <v>3916</v>
      </c>
      <c r="B47" s="87" t="s">
        <v>2523</v>
      </c>
      <c r="C47" s="87" t="s">
        <v>2541</v>
      </c>
      <c r="D47" s="87" t="s">
        <v>863</v>
      </c>
      <c r="E47" s="87" t="s">
        <v>1722</v>
      </c>
      <c r="F47" s="90">
        <v>42459</v>
      </c>
      <c r="G47" s="103"/>
    </row>
    <row r="48" spans="1:8" x14ac:dyDescent="0.2">
      <c r="A48" s="88">
        <v>4016</v>
      </c>
      <c r="B48" s="87" t="s">
        <v>2524</v>
      </c>
      <c r="C48" s="87" t="s">
        <v>1138</v>
      </c>
      <c r="D48" s="87" t="s">
        <v>1198</v>
      </c>
      <c r="E48" s="87" t="s">
        <v>1182</v>
      </c>
      <c r="F48" s="90">
        <v>42471</v>
      </c>
      <c r="G48" s="103"/>
    </row>
    <row r="49" spans="1:8" x14ac:dyDescent="0.2">
      <c r="A49" s="88">
        <v>4116</v>
      </c>
      <c r="B49" s="87" t="s">
        <v>2525</v>
      </c>
      <c r="C49" s="87" t="s">
        <v>2542</v>
      </c>
      <c r="D49" s="87" t="s">
        <v>1198</v>
      </c>
      <c r="E49" s="87" t="s">
        <v>1183</v>
      </c>
      <c r="F49" s="90">
        <v>42471</v>
      </c>
      <c r="G49" s="103"/>
    </row>
    <row r="50" spans="1:8" x14ac:dyDescent="0.2">
      <c r="A50" s="88">
        <v>4216</v>
      </c>
      <c r="B50" s="87" t="s">
        <v>2157</v>
      </c>
      <c r="C50" s="87" t="s">
        <v>1859</v>
      </c>
      <c r="D50" s="87" t="s">
        <v>863</v>
      </c>
      <c r="E50" s="87" t="s">
        <v>878</v>
      </c>
      <c r="F50" s="90">
        <v>42473</v>
      </c>
      <c r="G50" s="103"/>
    </row>
    <row r="51" spans="1:8" x14ac:dyDescent="0.2">
      <c r="A51" s="88">
        <v>4316</v>
      </c>
      <c r="B51" s="87" t="s">
        <v>2526</v>
      </c>
      <c r="C51" s="87" t="s">
        <v>1138</v>
      </c>
      <c r="D51" s="87" t="s">
        <v>863</v>
      </c>
      <c r="E51" s="9" t="s">
        <v>797</v>
      </c>
      <c r="F51" s="90">
        <v>42473</v>
      </c>
      <c r="G51" s="103"/>
    </row>
    <row r="52" spans="1:8" x14ac:dyDescent="0.2">
      <c r="A52" s="88">
        <v>4416</v>
      </c>
      <c r="B52" s="87" t="s">
        <v>2527</v>
      </c>
      <c r="C52" s="87" t="s">
        <v>2500</v>
      </c>
      <c r="D52" s="87" t="s">
        <v>863</v>
      </c>
      <c r="E52" s="87" t="s">
        <v>803</v>
      </c>
      <c r="F52" s="90">
        <v>42473</v>
      </c>
      <c r="G52" s="103"/>
    </row>
    <row r="53" spans="1:8" ht="26.25" x14ac:dyDescent="0.25">
      <c r="A53" s="88">
        <v>4516</v>
      </c>
      <c r="B53" s="87" t="s">
        <v>2528</v>
      </c>
      <c r="C53" s="87" t="s">
        <v>310</v>
      </c>
      <c r="D53" s="87" t="s">
        <v>1198</v>
      </c>
      <c r="E53" s="87" t="s">
        <v>1716</v>
      </c>
      <c r="F53" s="89">
        <v>42474</v>
      </c>
      <c r="G53" s="103" t="s">
        <v>2550</v>
      </c>
      <c r="H53" s="101"/>
    </row>
    <row r="54" spans="1:8" x14ac:dyDescent="0.2">
      <c r="A54" s="88">
        <v>4616</v>
      </c>
      <c r="B54" s="87" t="s">
        <v>2529</v>
      </c>
      <c r="C54" s="87" t="s">
        <v>843</v>
      </c>
      <c r="D54" s="87" t="s">
        <v>862</v>
      </c>
      <c r="E54" s="87" t="s">
        <v>1188</v>
      </c>
      <c r="F54" s="89">
        <v>42474</v>
      </c>
      <c r="G54" s="103"/>
    </row>
    <row r="55" spans="1:8" x14ac:dyDescent="0.2">
      <c r="A55" s="83">
        <v>4716</v>
      </c>
      <c r="B55" s="85" t="s">
        <v>2530</v>
      </c>
      <c r="C55" s="141" t="s">
        <v>756</v>
      </c>
      <c r="D55" s="85" t="s">
        <v>2361</v>
      </c>
      <c r="E55" s="85" t="s">
        <v>2742</v>
      </c>
      <c r="F55" s="96">
        <v>42480</v>
      </c>
      <c r="G55" s="103"/>
    </row>
    <row r="56" spans="1:8" x14ac:dyDescent="0.2">
      <c r="A56" s="88">
        <v>4816</v>
      </c>
      <c r="B56" s="87" t="s">
        <v>2531</v>
      </c>
      <c r="C56" s="87" t="s">
        <v>1946</v>
      </c>
      <c r="D56" s="87" t="s">
        <v>254</v>
      </c>
      <c r="E56" s="87" t="s">
        <v>1959</v>
      </c>
      <c r="F56" s="89">
        <v>42480</v>
      </c>
      <c r="G56" s="103"/>
    </row>
    <row r="57" spans="1:8" x14ac:dyDescent="0.2">
      <c r="A57" s="88">
        <v>4916</v>
      </c>
      <c r="B57" s="87" t="s">
        <v>2532</v>
      </c>
      <c r="C57" s="87" t="s">
        <v>1682</v>
      </c>
      <c r="D57" s="87" t="s">
        <v>863</v>
      </c>
      <c r="E57" s="87" t="s">
        <v>878</v>
      </c>
      <c r="F57" s="89">
        <v>42480</v>
      </c>
      <c r="G57" s="103" t="s">
        <v>2551</v>
      </c>
    </row>
    <row r="58" spans="1:8" x14ac:dyDescent="0.2">
      <c r="A58" s="88">
        <v>5016</v>
      </c>
      <c r="B58" s="87" t="s">
        <v>2533</v>
      </c>
      <c r="C58" s="87" t="s">
        <v>2331</v>
      </c>
      <c r="D58" s="87" t="s">
        <v>863</v>
      </c>
      <c r="E58" s="87" t="s">
        <v>2741</v>
      </c>
      <c r="F58" s="89">
        <v>42485</v>
      </c>
      <c r="G58" s="103"/>
    </row>
    <row r="59" spans="1:8" x14ac:dyDescent="0.2">
      <c r="A59" s="88">
        <v>5116</v>
      </c>
      <c r="B59" s="87" t="s">
        <v>2534</v>
      </c>
      <c r="C59" s="87" t="s">
        <v>2543</v>
      </c>
      <c r="D59" s="87" t="s">
        <v>863</v>
      </c>
      <c r="E59" s="87" t="s">
        <v>2741</v>
      </c>
      <c r="F59" s="89">
        <v>42485</v>
      </c>
      <c r="G59" s="103"/>
    </row>
    <row r="60" spans="1:8" s="9" customFormat="1" x14ac:dyDescent="0.2">
      <c r="A60" s="88">
        <v>5216</v>
      </c>
      <c r="B60" s="87" t="s">
        <v>2555</v>
      </c>
      <c r="C60" s="87" t="s">
        <v>1429</v>
      </c>
      <c r="D60" s="87" t="s">
        <v>862</v>
      </c>
      <c r="E60" s="87" t="s">
        <v>1725</v>
      </c>
      <c r="F60" s="89">
        <v>42488</v>
      </c>
      <c r="G60" s="103"/>
    </row>
    <row r="61" spans="1:8" x14ac:dyDescent="0.2">
      <c r="A61" s="88">
        <v>5316</v>
      </c>
      <c r="B61" s="87" t="s">
        <v>2556</v>
      </c>
      <c r="C61" s="87" t="s">
        <v>2476</v>
      </c>
      <c r="D61" s="87" t="s">
        <v>863</v>
      </c>
      <c r="E61" s="87" t="s">
        <v>1721</v>
      </c>
      <c r="F61" s="90">
        <v>42488</v>
      </c>
      <c r="G61" s="103"/>
    </row>
    <row r="62" spans="1:8" x14ac:dyDescent="0.2">
      <c r="A62" s="88">
        <v>5416</v>
      </c>
      <c r="B62" s="87" t="s">
        <v>2557</v>
      </c>
      <c r="C62" s="87" t="s">
        <v>1666</v>
      </c>
      <c r="D62" s="87" t="s">
        <v>1198</v>
      </c>
      <c r="E62" s="87" t="s">
        <v>808</v>
      </c>
      <c r="F62" s="90">
        <v>42496</v>
      </c>
      <c r="G62" s="103"/>
    </row>
    <row r="63" spans="1:8" x14ac:dyDescent="0.2">
      <c r="A63" s="88">
        <v>5516</v>
      </c>
      <c r="B63" s="87" t="s">
        <v>2558</v>
      </c>
      <c r="C63" s="87" t="s">
        <v>1685</v>
      </c>
      <c r="D63" s="87" t="s">
        <v>862</v>
      </c>
      <c r="E63" s="87" t="s">
        <v>816</v>
      </c>
      <c r="F63" s="90">
        <v>42496</v>
      </c>
      <c r="G63" s="103"/>
    </row>
    <row r="64" spans="1:8" x14ac:dyDescent="0.2">
      <c r="A64" s="88">
        <v>5616</v>
      </c>
      <c r="B64" s="87" t="s">
        <v>2559</v>
      </c>
      <c r="C64" s="87" t="s">
        <v>195</v>
      </c>
      <c r="D64" s="87" t="s">
        <v>1198</v>
      </c>
      <c r="E64" s="87" t="s">
        <v>684</v>
      </c>
      <c r="F64" s="90">
        <v>42496</v>
      </c>
      <c r="G64" s="103"/>
    </row>
    <row r="65" spans="1:7" x14ac:dyDescent="0.2">
      <c r="A65" s="88">
        <v>5716</v>
      </c>
      <c r="B65" s="87" t="s">
        <v>2560</v>
      </c>
      <c r="C65" s="9" t="s">
        <v>1685</v>
      </c>
      <c r="D65" s="87" t="s">
        <v>862</v>
      </c>
      <c r="E65" s="87" t="s">
        <v>1213</v>
      </c>
      <c r="F65" s="90">
        <v>42499</v>
      </c>
      <c r="G65" s="103"/>
    </row>
    <row r="66" spans="1:7" x14ac:dyDescent="0.2">
      <c r="A66" s="88">
        <v>5816</v>
      </c>
      <c r="B66" s="87" t="s">
        <v>2561</v>
      </c>
      <c r="C66" s="87" t="s">
        <v>2576</v>
      </c>
      <c r="D66" s="87" t="s">
        <v>254</v>
      </c>
      <c r="E66" s="87" t="s">
        <v>2581</v>
      </c>
      <c r="F66" s="90">
        <v>42500</v>
      </c>
      <c r="G66" s="103"/>
    </row>
    <row r="67" spans="1:7" ht="25.5" x14ac:dyDescent="0.2">
      <c r="A67" s="88">
        <v>5916</v>
      </c>
      <c r="B67" s="87" t="s">
        <v>2577</v>
      </c>
      <c r="C67" s="104" t="s">
        <v>2578</v>
      </c>
      <c r="D67" s="87" t="s">
        <v>863</v>
      </c>
      <c r="E67" s="87" t="s">
        <v>878</v>
      </c>
      <c r="F67" s="90">
        <v>42500</v>
      </c>
      <c r="G67" s="103" t="s">
        <v>2545</v>
      </c>
    </row>
    <row r="68" spans="1:7" x14ac:dyDescent="0.2">
      <c r="A68" s="88">
        <v>6016</v>
      </c>
      <c r="B68" s="87" t="s">
        <v>2562</v>
      </c>
      <c r="C68" s="87" t="s">
        <v>2574</v>
      </c>
      <c r="D68" s="87" t="s">
        <v>862</v>
      </c>
      <c r="E68" s="87" t="s">
        <v>684</v>
      </c>
      <c r="F68" s="90">
        <v>42501</v>
      </c>
      <c r="G68" s="103"/>
    </row>
    <row r="69" spans="1:7" x14ac:dyDescent="0.2">
      <c r="A69" s="88">
        <v>6116</v>
      </c>
      <c r="B69" s="87" t="s">
        <v>2563</v>
      </c>
      <c r="C69" s="87" t="s">
        <v>2574</v>
      </c>
      <c r="D69" s="87" t="s">
        <v>862</v>
      </c>
      <c r="E69" s="87" t="s">
        <v>1189</v>
      </c>
      <c r="F69" s="90">
        <v>42501</v>
      </c>
      <c r="G69" s="103"/>
    </row>
    <row r="70" spans="1:7" x14ac:dyDescent="0.2">
      <c r="A70" s="88">
        <v>6216</v>
      </c>
      <c r="B70" s="9" t="s">
        <v>2585</v>
      </c>
      <c r="C70" s="87" t="s">
        <v>2574</v>
      </c>
      <c r="D70" s="87" t="s">
        <v>862</v>
      </c>
      <c r="E70" s="87" t="s">
        <v>814</v>
      </c>
      <c r="F70" s="90">
        <v>42501</v>
      </c>
      <c r="G70" s="103"/>
    </row>
    <row r="71" spans="1:7" x14ac:dyDescent="0.2">
      <c r="A71" s="88">
        <v>6316</v>
      </c>
      <c r="B71" s="9" t="s">
        <v>2564</v>
      </c>
      <c r="C71" s="87" t="s">
        <v>2574</v>
      </c>
      <c r="D71" s="87" t="s">
        <v>862</v>
      </c>
      <c r="E71" s="87" t="s">
        <v>2420</v>
      </c>
      <c r="F71" s="90">
        <v>42501</v>
      </c>
      <c r="G71" s="103"/>
    </row>
    <row r="72" spans="1:7" x14ac:dyDescent="0.2">
      <c r="A72" s="88">
        <v>6416</v>
      </c>
      <c r="B72" s="9" t="s">
        <v>2565</v>
      </c>
      <c r="C72" s="87" t="s">
        <v>2574</v>
      </c>
      <c r="D72" s="87" t="s">
        <v>862</v>
      </c>
      <c r="E72" s="87" t="s">
        <v>2579</v>
      </c>
      <c r="F72" s="90">
        <v>42502</v>
      </c>
      <c r="G72" s="103"/>
    </row>
    <row r="73" spans="1:7" x14ac:dyDescent="0.2">
      <c r="A73" s="88">
        <v>6516</v>
      </c>
      <c r="B73" s="9" t="s">
        <v>2566</v>
      </c>
      <c r="C73" s="87" t="s">
        <v>2574</v>
      </c>
      <c r="D73" s="87" t="s">
        <v>862</v>
      </c>
      <c r="E73" s="87" t="s">
        <v>1183</v>
      </c>
      <c r="F73" s="90">
        <v>42502</v>
      </c>
      <c r="G73" s="103"/>
    </row>
    <row r="74" spans="1:7" x14ac:dyDescent="0.2">
      <c r="A74" s="88">
        <v>6616</v>
      </c>
      <c r="B74" s="9" t="s">
        <v>2567</v>
      </c>
      <c r="C74" s="87" t="s">
        <v>2574</v>
      </c>
      <c r="D74" s="87" t="s">
        <v>862</v>
      </c>
      <c r="E74" s="87" t="s">
        <v>2580</v>
      </c>
      <c r="F74" s="90">
        <v>42502</v>
      </c>
      <c r="G74" s="103"/>
    </row>
    <row r="75" spans="1:7" x14ac:dyDescent="0.2">
      <c r="A75" s="88">
        <v>6716</v>
      </c>
      <c r="B75" s="9" t="s">
        <v>2568</v>
      </c>
      <c r="C75" s="87" t="s">
        <v>864</v>
      </c>
      <c r="D75" s="87" t="s">
        <v>862</v>
      </c>
      <c r="E75" s="87" t="s">
        <v>487</v>
      </c>
      <c r="F75" s="90">
        <v>42502</v>
      </c>
      <c r="G75" s="103"/>
    </row>
    <row r="76" spans="1:7" x14ac:dyDescent="0.2">
      <c r="A76" s="88">
        <v>6816</v>
      </c>
      <c r="B76" s="9" t="s">
        <v>2569</v>
      </c>
      <c r="C76" s="87" t="s">
        <v>1671</v>
      </c>
      <c r="D76" s="87" t="s">
        <v>862</v>
      </c>
      <c r="E76" s="87" t="s">
        <v>1189</v>
      </c>
      <c r="F76" s="90">
        <v>42502</v>
      </c>
      <c r="G76" s="103"/>
    </row>
    <row r="77" spans="1:7" x14ac:dyDescent="0.2">
      <c r="A77" s="88">
        <v>6916</v>
      </c>
      <c r="B77" s="9" t="s">
        <v>2570</v>
      </c>
      <c r="C77" s="87" t="s">
        <v>195</v>
      </c>
      <c r="D77" s="87" t="s">
        <v>862</v>
      </c>
      <c r="E77" s="87" t="s">
        <v>814</v>
      </c>
      <c r="F77" s="90">
        <v>42502</v>
      </c>
      <c r="G77" s="103"/>
    </row>
    <row r="78" spans="1:7" x14ac:dyDescent="0.2">
      <c r="A78" s="88">
        <v>7016</v>
      </c>
      <c r="B78" s="9" t="s">
        <v>2571</v>
      </c>
      <c r="C78" s="87" t="s">
        <v>2575</v>
      </c>
      <c r="D78" s="87" t="s">
        <v>862</v>
      </c>
      <c r="E78" s="87" t="s">
        <v>798</v>
      </c>
      <c r="F78" s="90">
        <v>42503</v>
      </c>
      <c r="G78" s="103"/>
    </row>
    <row r="79" spans="1:7" ht="25.5" x14ac:dyDescent="0.2">
      <c r="A79" s="88">
        <v>7116</v>
      </c>
      <c r="B79" s="9" t="s">
        <v>2572</v>
      </c>
      <c r="C79" s="87" t="s">
        <v>2476</v>
      </c>
      <c r="D79" s="87" t="s">
        <v>863</v>
      </c>
      <c r="E79" s="87" t="s">
        <v>1722</v>
      </c>
      <c r="F79" s="90">
        <v>42503</v>
      </c>
      <c r="G79" s="103" t="s">
        <v>2582</v>
      </c>
    </row>
    <row r="80" spans="1:7" x14ac:dyDescent="0.2">
      <c r="A80" s="88">
        <v>7216</v>
      </c>
      <c r="B80" s="9" t="s">
        <v>2573</v>
      </c>
      <c r="C80" s="87" t="s">
        <v>1146</v>
      </c>
      <c r="D80" s="87" t="s">
        <v>862</v>
      </c>
      <c r="E80" s="87" t="s">
        <v>1183</v>
      </c>
      <c r="F80" s="90">
        <v>42506</v>
      </c>
      <c r="G80" s="103"/>
    </row>
    <row r="81" spans="1:7" x14ac:dyDescent="0.2">
      <c r="A81" s="88">
        <v>7316</v>
      </c>
      <c r="B81" s="9" t="s">
        <v>2586</v>
      </c>
      <c r="C81" s="87" t="s">
        <v>1138</v>
      </c>
      <c r="D81" s="87" t="s">
        <v>1198</v>
      </c>
      <c r="E81" s="9" t="s">
        <v>1183</v>
      </c>
      <c r="F81" s="90">
        <v>42513</v>
      </c>
      <c r="G81" s="103"/>
    </row>
    <row r="82" spans="1:7" x14ac:dyDescent="0.2">
      <c r="A82" s="88">
        <v>7416</v>
      </c>
      <c r="B82" s="9" t="s">
        <v>2587</v>
      </c>
      <c r="C82" s="87" t="s">
        <v>1138</v>
      </c>
      <c r="D82" s="87" t="s">
        <v>862</v>
      </c>
      <c r="E82" s="105" t="s">
        <v>2683</v>
      </c>
      <c r="F82" s="90">
        <v>42513</v>
      </c>
      <c r="G82" s="103"/>
    </row>
    <row r="83" spans="1:7" x14ac:dyDescent="0.2">
      <c r="A83" s="88">
        <v>7516</v>
      </c>
      <c r="B83" s="9" t="s">
        <v>1920</v>
      </c>
      <c r="C83" s="87" t="s">
        <v>1833</v>
      </c>
      <c r="D83" s="87" t="s">
        <v>254</v>
      </c>
      <c r="E83" s="9" t="s">
        <v>624</v>
      </c>
      <c r="F83" s="90">
        <v>42514</v>
      </c>
      <c r="G83" s="103"/>
    </row>
    <row r="84" spans="1:7" x14ac:dyDescent="0.2">
      <c r="A84" s="88">
        <v>7616</v>
      </c>
      <c r="B84" s="9" t="s">
        <v>2588</v>
      </c>
      <c r="C84" s="9" t="s">
        <v>1685</v>
      </c>
      <c r="D84" s="87" t="s">
        <v>862</v>
      </c>
      <c r="E84" s="9" t="s">
        <v>1183</v>
      </c>
      <c r="F84" s="90">
        <v>42514</v>
      </c>
      <c r="G84" s="103"/>
    </row>
    <row r="85" spans="1:7" x14ac:dyDescent="0.2">
      <c r="A85" s="83">
        <v>7716</v>
      </c>
      <c r="B85" s="84" t="s">
        <v>2589</v>
      </c>
      <c r="C85" s="141" t="s">
        <v>724</v>
      </c>
      <c r="D85" s="85" t="s">
        <v>2361</v>
      </c>
      <c r="E85" s="84" t="s">
        <v>2742</v>
      </c>
      <c r="F85" s="86">
        <v>42521</v>
      </c>
      <c r="G85" s="103"/>
    </row>
    <row r="86" spans="1:7" x14ac:dyDescent="0.2">
      <c r="A86" s="83">
        <v>7816</v>
      </c>
      <c r="B86" s="84" t="s">
        <v>2590</v>
      </c>
      <c r="C86" s="141" t="s">
        <v>756</v>
      </c>
      <c r="D86" s="85" t="s">
        <v>2361</v>
      </c>
      <c r="E86" s="84" t="s">
        <v>2206</v>
      </c>
      <c r="F86" s="86">
        <v>42521</v>
      </c>
      <c r="G86" s="103"/>
    </row>
    <row r="87" spans="1:7" x14ac:dyDescent="0.2">
      <c r="A87" s="83">
        <v>7916</v>
      </c>
      <c r="B87" s="84" t="s">
        <v>2591</v>
      </c>
      <c r="C87" s="141" t="s">
        <v>724</v>
      </c>
      <c r="D87" s="85" t="s">
        <v>2361</v>
      </c>
      <c r="E87" s="84" t="s">
        <v>2603</v>
      </c>
      <c r="F87" s="86">
        <v>42523</v>
      </c>
      <c r="G87" s="103"/>
    </row>
    <row r="88" spans="1:7" x14ac:dyDescent="0.2">
      <c r="A88" s="88">
        <v>8016</v>
      </c>
      <c r="B88" s="9" t="s">
        <v>2592</v>
      </c>
      <c r="C88" s="87" t="s">
        <v>1833</v>
      </c>
      <c r="D88" s="87" t="s">
        <v>254</v>
      </c>
      <c r="E88" s="9" t="s">
        <v>2604</v>
      </c>
      <c r="F88" s="90">
        <v>42523</v>
      </c>
    </row>
    <row r="89" spans="1:7" x14ac:dyDescent="0.2">
      <c r="A89" s="88">
        <v>8116</v>
      </c>
      <c r="B89" s="9" t="s">
        <v>2593</v>
      </c>
      <c r="C89" s="87" t="s">
        <v>864</v>
      </c>
      <c r="D89" s="87" t="s">
        <v>862</v>
      </c>
      <c r="E89" s="9" t="s">
        <v>814</v>
      </c>
      <c r="F89" s="90">
        <v>42529</v>
      </c>
    </row>
    <row r="90" spans="1:7" x14ac:dyDescent="0.2">
      <c r="A90" s="88">
        <v>8216</v>
      </c>
      <c r="B90" s="9" t="s">
        <v>2594</v>
      </c>
      <c r="C90" s="87" t="s">
        <v>1669</v>
      </c>
      <c r="D90" s="87" t="s">
        <v>1198</v>
      </c>
      <c r="E90" s="9" t="s">
        <v>2602</v>
      </c>
      <c r="F90" s="90">
        <v>42529</v>
      </c>
    </row>
    <row r="91" spans="1:7" x14ac:dyDescent="0.2">
      <c r="A91" s="88">
        <v>8316</v>
      </c>
      <c r="B91" s="87" t="s">
        <v>2595</v>
      </c>
      <c r="C91" s="87" t="s">
        <v>1138</v>
      </c>
      <c r="D91" s="87" t="s">
        <v>1198</v>
      </c>
      <c r="E91" s="9" t="s">
        <v>814</v>
      </c>
      <c r="F91" s="90">
        <v>42530</v>
      </c>
    </row>
    <row r="92" spans="1:7" x14ac:dyDescent="0.2">
      <c r="A92" s="83">
        <v>8416</v>
      </c>
      <c r="B92" s="84" t="s">
        <v>2596</v>
      </c>
      <c r="C92" s="141" t="s">
        <v>724</v>
      </c>
      <c r="D92" s="85" t="s">
        <v>2361</v>
      </c>
      <c r="E92" s="84" t="s">
        <v>2208</v>
      </c>
      <c r="F92" s="86">
        <v>42530</v>
      </c>
    </row>
    <row r="93" spans="1:7" x14ac:dyDescent="0.2">
      <c r="A93" s="83">
        <v>8516</v>
      </c>
      <c r="B93" s="84" t="s">
        <v>2597</v>
      </c>
      <c r="C93" s="141" t="s">
        <v>2709</v>
      </c>
      <c r="D93" s="85" t="s">
        <v>2361</v>
      </c>
      <c r="E93" s="84" t="s">
        <v>2605</v>
      </c>
      <c r="F93" s="86">
        <v>42530</v>
      </c>
    </row>
    <row r="94" spans="1:7" x14ac:dyDescent="0.2">
      <c r="A94" s="88">
        <v>8616</v>
      </c>
      <c r="B94" s="9" t="s">
        <v>2606</v>
      </c>
      <c r="C94" s="87" t="s">
        <v>1171</v>
      </c>
      <c r="D94" s="87" t="s">
        <v>862</v>
      </c>
      <c r="E94" s="9" t="s">
        <v>808</v>
      </c>
      <c r="F94" s="90">
        <v>42530</v>
      </c>
    </row>
    <row r="95" spans="1:7" x14ac:dyDescent="0.2">
      <c r="A95" s="88">
        <v>8716</v>
      </c>
      <c r="B95" s="9" t="s">
        <v>2598</v>
      </c>
      <c r="C95" s="87" t="s">
        <v>2600</v>
      </c>
      <c r="D95" s="87" t="s">
        <v>862</v>
      </c>
      <c r="E95" s="9" t="s">
        <v>1213</v>
      </c>
      <c r="F95" s="90">
        <v>42531</v>
      </c>
    </row>
    <row r="96" spans="1:7" x14ac:dyDescent="0.2">
      <c r="A96" s="88">
        <v>8816</v>
      </c>
      <c r="B96" s="9" t="s">
        <v>2601</v>
      </c>
      <c r="C96" s="87" t="s">
        <v>1171</v>
      </c>
      <c r="D96" s="87" t="s">
        <v>862</v>
      </c>
      <c r="E96" s="9" t="s">
        <v>1213</v>
      </c>
      <c r="F96" s="90">
        <v>42535</v>
      </c>
    </row>
    <row r="97" spans="1:6" x14ac:dyDescent="0.2">
      <c r="A97" s="88">
        <v>8916</v>
      </c>
      <c r="B97" s="9" t="s">
        <v>2599</v>
      </c>
      <c r="C97" s="87" t="s">
        <v>1171</v>
      </c>
      <c r="D97" s="87" t="s">
        <v>862</v>
      </c>
      <c r="E97" s="9" t="s">
        <v>805</v>
      </c>
      <c r="F97" s="90">
        <v>42535</v>
      </c>
    </row>
    <row r="98" spans="1:6" x14ac:dyDescent="0.2">
      <c r="A98" s="88">
        <v>9016</v>
      </c>
      <c r="B98" s="87" t="s">
        <v>2607</v>
      </c>
      <c r="C98" s="105" t="s">
        <v>1447</v>
      </c>
      <c r="D98" s="87" t="s">
        <v>862</v>
      </c>
      <c r="E98" s="9" t="s">
        <v>1727</v>
      </c>
      <c r="F98" s="90">
        <v>42535</v>
      </c>
    </row>
    <row r="99" spans="1:6" x14ac:dyDescent="0.2">
      <c r="A99" s="88">
        <v>9116</v>
      </c>
      <c r="B99" s="1" t="s">
        <v>2608</v>
      </c>
      <c r="C99" s="1" t="s">
        <v>2600</v>
      </c>
      <c r="D99" s="87" t="s">
        <v>862</v>
      </c>
      <c r="E99" s="9" t="s">
        <v>2420</v>
      </c>
      <c r="F99" s="90">
        <v>42550</v>
      </c>
    </row>
    <row r="100" spans="1:6" x14ac:dyDescent="0.2">
      <c r="A100" s="88">
        <v>9216</v>
      </c>
      <c r="B100" s="1" t="s">
        <v>2609</v>
      </c>
      <c r="C100" s="1" t="s">
        <v>2600</v>
      </c>
      <c r="D100" s="87" t="s">
        <v>862</v>
      </c>
      <c r="E100" s="9" t="s">
        <v>831</v>
      </c>
      <c r="F100" s="90">
        <v>42550</v>
      </c>
    </row>
    <row r="101" spans="1:6" x14ac:dyDescent="0.2">
      <c r="A101" s="88">
        <v>9316</v>
      </c>
      <c r="B101" s="9" t="s">
        <v>2610</v>
      </c>
      <c r="C101" s="1" t="s">
        <v>2619</v>
      </c>
      <c r="D101" s="87" t="s">
        <v>862</v>
      </c>
      <c r="E101" s="9" t="s">
        <v>814</v>
      </c>
      <c r="F101" s="90">
        <v>42550</v>
      </c>
    </row>
    <row r="102" spans="1:6" x14ac:dyDescent="0.2">
      <c r="A102" s="88">
        <v>9416</v>
      </c>
      <c r="B102" s="9" t="s">
        <v>2611</v>
      </c>
      <c r="C102" s="1" t="s">
        <v>2619</v>
      </c>
      <c r="D102" s="87" t="s">
        <v>862</v>
      </c>
      <c r="E102" s="9" t="s">
        <v>1213</v>
      </c>
      <c r="F102" s="90">
        <v>42550</v>
      </c>
    </row>
    <row r="103" spans="1:6" x14ac:dyDescent="0.2">
      <c r="A103" s="88">
        <v>9516</v>
      </c>
      <c r="B103" s="9" t="s">
        <v>2612</v>
      </c>
      <c r="C103" s="1" t="s">
        <v>2619</v>
      </c>
      <c r="D103" s="87" t="s">
        <v>862</v>
      </c>
      <c r="E103" s="9" t="s">
        <v>889</v>
      </c>
      <c r="F103" s="90">
        <v>42550</v>
      </c>
    </row>
    <row r="104" spans="1:6" x14ac:dyDescent="0.2">
      <c r="A104" s="88">
        <v>9616</v>
      </c>
      <c r="B104" s="9" t="s">
        <v>2613</v>
      </c>
      <c r="C104" s="1" t="s">
        <v>2619</v>
      </c>
      <c r="D104" s="87" t="s">
        <v>862</v>
      </c>
      <c r="E104" s="9" t="s">
        <v>831</v>
      </c>
      <c r="F104" s="90">
        <v>42550</v>
      </c>
    </row>
    <row r="105" spans="1:6" x14ac:dyDescent="0.2">
      <c r="A105" s="88">
        <v>9716</v>
      </c>
      <c r="B105" s="9" t="s">
        <v>2614</v>
      </c>
      <c r="C105" s="1" t="s">
        <v>2619</v>
      </c>
      <c r="D105" s="87" t="s">
        <v>862</v>
      </c>
      <c r="E105" s="9" t="s">
        <v>2620</v>
      </c>
      <c r="F105" s="90">
        <v>42551</v>
      </c>
    </row>
    <row r="106" spans="1:6" x14ac:dyDescent="0.2">
      <c r="A106" s="88">
        <v>9816</v>
      </c>
      <c r="B106" s="9" t="s">
        <v>2615</v>
      </c>
      <c r="C106" s="1" t="s">
        <v>2619</v>
      </c>
      <c r="D106" s="87" t="s">
        <v>862</v>
      </c>
      <c r="E106" s="9" t="s">
        <v>1189</v>
      </c>
      <c r="F106" s="90">
        <v>42551</v>
      </c>
    </row>
    <row r="107" spans="1:6" x14ac:dyDescent="0.2">
      <c r="A107" s="88">
        <v>9916</v>
      </c>
      <c r="B107" s="9" t="s">
        <v>2616</v>
      </c>
      <c r="C107" s="87" t="s">
        <v>1675</v>
      </c>
      <c r="D107" s="87" t="s">
        <v>1198</v>
      </c>
      <c r="E107" s="9" t="s">
        <v>718</v>
      </c>
      <c r="F107" s="90">
        <v>42551</v>
      </c>
    </row>
    <row r="108" spans="1:6" x14ac:dyDescent="0.2">
      <c r="A108" s="88">
        <v>10016</v>
      </c>
      <c r="B108" s="9" t="s">
        <v>2617</v>
      </c>
      <c r="C108" s="87" t="s">
        <v>310</v>
      </c>
      <c r="D108" s="87" t="s">
        <v>862</v>
      </c>
      <c r="E108" s="105" t="s">
        <v>2683</v>
      </c>
      <c r="F108" s="90">
        <v>42551</v>
      </c>
    </row>
    <row r="109" spans="1:6" x14ac:dyDescent="0.2">
      <c r="A109" s="88">
        <v>10116</v>
      </c>
      <c r="B109" s="9" t="s">
        <v>2618</v>
      </c>
      <c r="C109" s="87" t="s">
        <v>1460</v>
      </c>
      <c r="D109" s="87" t="s">
        <v>862</v>
      </c>
      <c r="E109" s="105" t="s">
        <v>2683</v>
      </c>
      <c r="F109" s="90">
        <v>42551</v>
      </c>
    </row>
    <row r="110" spans="1:6" x14ac:dyDescent="0.2">
      <c r="A110" s="88">
        <v>10216</v>
      </c>
      <c r="B110" s="9" t="s">
        <v>2621</v>
      </c>
      <c r="C110" s="87" t="s">
        <v>1138</v>
      </c>
      <c r="D110" s="87" t="s">
        <v>862</v>
      </c>
      <c r="E110" s="9" t="s">
        <v>814</v>
      </c>
      <c r="F110" s="90">
        <v>42533</v>
      </c>
    </row>
    <row r="111" spans="1:6" x14ac:dyDescent="0.2">
      <c r="A111" s="88">
        <v>10316</v>
      </c>
      <c r="B111" s="9" t="s">
        <v>2622</v>
      </c>
      <c r="C111" s="87" t="s">
        <v>1138</v>
      </c>
      <c r="D111" s="87" t="s">
        <v>862</v>
      </c>
      <c r="E111" s="9" t="s">
        <v>487</v>
      </c>
      <c r="F111" s="90">
        <v>42533</v>
      </c>
    </row>
    <row r="112" spans="1:6" x14ac:dyDescent="0.2">
      <c r="A112" s="88">
        <v>10416</v>
      </c>
      <c r="B112" s="9" t="s">
        <v>2623</v>
      </c>
      <c r="C112" s="87" t="s">
        <v>2624</v>
      </c>
      <c r="D112" s="87" t="s">
        <v>863</v>
      </c>
      <c r="E112" s="9" t="s">
        <v>1189</v>
      </c>
      <c r="F112" s="90">
        <v>42578</v>
      </c>
    </row>
    <row r="113" spans="1:6" x14ac:dyDescent="0.2">
      <c r="A113" s="88">
        <v>10516</v>
      </c>
      <c r="B113" s="9" t="s">
        <v>2625</v>
      </c>
      <c r="C113" s="9" t="s">
        <v>1138</v>
      </c>
      <c r="D113" s="87" t="s">
        <v>862</v>
      </c>
      <c r="E113" s="87" t="s">
        <v>684</v>
      </c>
      <c r="F113" s="90">
        <v>42580</v>
      </c>
    </row>
    <row r="114" spans="1:6" x14ac:dyDescent="0.2">
      <c r="A114" s="88">
        <v>10616</v>
      </c>
      <c r="B114" s="9" t="s">
        <v>2626</v>
      </c>
      <c r="C114" s="105" t="s">
        <v>469</v>
      </c>
      <c r="D114" s="87" t="s">
        <v>1198</v>
      </c>
      <c r="E114" s="87" t="s">
        <v>1189</v>
      </c>
      <c r="F114" s="90">
        <v>42578</v>
      </c>
    </row>
    <row r="115" spans="1:6" x14ac:dyDescent="0.2">
      <c r="A115" s="88">
        <v>10716</v>
      </c>
      <c r="B115" s="9" t="s">
        <v>2627</v>
      </c>
      <c r="C115" s="9" t="s">
        <v>1453</v>
      </c>
      <c r="D115" s="87" t="s">
        <v>1198</v>
      </c>
      <c r="E115" s="9" t="s">
        <v>808</v>
      </c>
      <c r="F115" s="90">
        <v>42583</v>
      </c>
    </row>
    <row r="116" spans="1:6" x14ac:dyDescent="0.2">
      <c r="A116" s="88">
        <v>10816</v>
      </c>
      <c r="B116" s="9" t="s">
        <v>2628</v>
      </c>
      <c r="C116" s="9" t="s">
        <v>1666</v>
      </c>
      <c r="D116" s="9" t="s">
        <v>1198</v>
      </c>
      <c r="E116" s="9" t="s">
        <v>1189</v>
      </c>
      <c r="F116" s="90">
        <v>42591</v>
      </c>
    </row>
    <row r="117" spans="1:6" x14ac:dyDescent="0.2">
      <c r="A117" s="88">
        <v>10916</v>
      </c>
      <c r="B117" s="9" t="s">
        <v>2629</v>
      </c>
      <c r="C117" s="9" t="s">
        <v>2630</v>
      </c>
      <c r="D117" s="87" t="s">
        <v>862</v>
      </c>
      <c r="E117" s="9" t="s">
        <v>487</v>
      </c>
      <c r="F117" s="90">
        <v>42600</v>
      </c>
    </row>
    <row r="118" spans="1:6" x14ac:dyDescent="0.2">
      <c r="A118" s="88">
        <v>11016</v>
      </c>
      <c r="B118" s="9" t="s">
        <v>2631</v>
      </c>
      <c r="C118" s="9" t="s">
        <v>2630</v>
      </c>
      <c r="D118" s="87" t="s">
        <v>862</v>
      </c>
      <c r="E118" s="9" t="s">
        <v>2332</v>
      </c>
      <c r="F118" s="90">
        <v>42600</v>
      </c>
    </row>
    <row r="119" spans="1:6" x14ac:dyDescent="0.2">
      <c r="A119" s="88">
        <v>11116</v>
      </c>
      <c r="B119" s="9" t="s">
        <v>2632</v>
      </c>
      <c r="C119" s="9" t="s">
        <v>2633</v>
      </c>
      <c r="D119" s="87" t="s">
        <v>862</v>
      </c>
      <c r="E119" s="9" t="s">
        <v>1213</v>
      </c>
      <c r="F119" s="90">
        <v>42598</v>
      </c>
    </row>
    <row r="120" spans="1:6" x14ac:dyDescent="0.2">
      <c r="A120" s="88">
        <v>11216</v>
      </c>
      <c r="B120" s="9" t="s">
        <v>2634</v>
      </c>
      <c r="C120" s="9" t="s">
        <v>2578</v>
      </c>
      <c r="D120" s="87" t="s">
        <v>863</v>
      </c>
      <c r="E120" s="9" t="s">
        <v>878</v>
      </c>
      <c r="F120" s="90">
        <v>42607</v>
      </c>
    </row>
    <row r="121" spans="1:6" x14ac:dyDescent="0.2">
      <c r="A121" s="88">
        <v>11316</v>
      </c>
      <c r="B121" s="9" t="s">
        <v>2635</v>
      </c>
      <c r="C121" s="9" t="s">
        <v>2071</v>
      </c>
      <c r="D121" s="87" t="s">
        <v>862</v>
      </c>
      <c r="E121" s="9" t="s">
        <v>1189</v>
      </c>
      <c r="F121" s="90">
        <v>42607</v>
      </c>
    </row>
    <row r="122" spans="1:6" x14ac:dyDescent="0.2">
      <c r="A122" s="88">
        <v>11416</v>
      </c>
      <c r="B122" s="9" t="s">
        <v>2636</v>
      </c>
      <c r="C122" s="9" t="s">
        <v>2071</v>
      </c>
      <c r="D122" s="87" t="s">
        <v>862</v>
      </c>
      <c r="E122" s="9" t="s">
        <v>1189</v>
      </c>
      <c r="F122" s="90">
        <v>42622</v>
      </c>
    </row>
    <row r="123" spans="1:6" x14ac:dyDescent="0.2">
      <c r="A123" s="88">
        <v>11516</v>
      </c>
      <c r="B123" s="9" t="s">
        <v>2637</v>
      </c>
      <c r="C123" s="9" t="s">
        <v>2638</v>
      </c>
      <c r="D123" s="87" t="s">
        <v>863</v>
      </c>
      <c r="E123" s="9" t="s">
        <v>797</v>
      </c>
      <c r="F123" s="90">
        <v>42607</v>
      </c>
    </row>
    <row r="124" spans="1:6" x14ac:dyDescent="0.2">
      <c r="A124" s="88">
        <v>11616</v>
      </c>
      <c r="B124" s="9" t="s">
        <v>2639</v>
      </c>
      <c r="C124" s="9" t="s">
        <v>2071</v>
      </c>
      <c r="D124" s="87" t="s">
        <v>862</v>
      </c>
      <c r="E124" s="9" t="s">
        <v>2620</v>
      </c>
      <c r="F124" s="90">
        <v>42607</v>
      </c>
    </row>
    <row r="125" spans="1:6" x14ac:dyDescent="0.2">
      <c r="A125" s="88">
        <v>11716</v>
      </c>
      <c r="B125" s="9" t="s">
        <v>2640</v>
      </c>
      <c r="C125" s="9" t="s">
        <v>2071</v>
      </c>
      <c r="D125" s="87" t="s">
        <v>862</v>
      </c>
      <c r="E125" s="9" t="s">
        <v>2641</v>
      </c>
      <c r="F125" s="90">
        <v>42607</v>
      </c>
    </row>
    <row r="126" spans="1:6" x14ac:dyDescent="0.2">
      <c r="A126" s="88">
        <v>11816</v>
      </c>
      <c r="B126" s="9" t="s">
        <v>2642</v>
      </c>
      <c r="C126" s="9" t="s">
        <v>2600</v>
      </c>
      <c r="D126" s="87" t="s">
        <v>862</v>
      </c>
      <c r="E126" s="9" t="s">
        <v>2643</v>
      </c>
      <c r="F126" s="90">
        <v>42607</v>
      </c>
    </row>
    <row r="127" spans="1:6" x14ac:dyDescent="0.2">
      <c r="A127" s="88">
        <v>11916</v>
      </c>
      <c r="B127" s="9" t="s">
        <v>2644</v>
      </c>
      <c r="C127" s="9" t="s">
        <v>2578</v>
      </c>
      <c r="D127" s="87" t="s">
        <v>863</v>
      </c>
      <c r="E127" s="9" t="s">
        <v>878</v>
      </c>
      <c r="F127" s="90">
        <v>42607</v>
      </c>
    </row>
    <row r="128" spans="1:6" x14ac:dyDescent="0.2">
      <c r="A128" s="88">
        <v>12016</v>
      </c>
      <c r="B128" s="9" t="s">
        <v>2645</v>
      </c>
      <c r="C128" s="9" t="s">
        <v>2646</v>
      </c>
      <c r="D128" s="87" t="s">
        <v>254</v>
      </c>
      <c r="E128" s="9" t="s">
        <v>1959</v>
      </c>
      <c r="F128" s="90">
        <v>42608</v>
      </c>
    </row>
    <row r="129" spans="1:6" x14ac:dyDescent="0.2">
      <c r="A129" s="88">
        <v>12116</v>
      </c>
      <c r="B129" s="9" t="s">
        <v>2647</v>
      </c>
      <c r="C129" s="9" t="s">
        <v>2071</v>
      </c>
      <c r="D129" s="87" t="s">
        <v>862</v>
      </c>
      <c r="E129" s="105" t="s">
        <v>2683</v>
      </c>
      <c r="F129" s="90">
        <v>42608</v>
      </c>
    </row>
    <row r="130" spans="1:6" x14ac:dyDescent="0.2">
      <c r="A130" s="83">
        <v>12216</v>
      </c>
      <c r="B130" s="84" t="s">
        <v>2648</v>
      </c>
      <c r="C130" s="84" t="s">
        <v>724</v>
      </c>
      <c r="D130" s="85" t="s">
        <v>2361</v>
      </c>
      <c r="E130" s="85" t="s">
        <v>2649</v>
      </c>
      <c r="F130" s="86">
        <v>42611</v>
      </c>
    </row>
    <row r="131" spans="1:6" x14ac:dyDescent="0.2">
      <c r="A131" s="83">
        <v>12316</v>
      </c>
      <c r="B131" s="85" t="s">
        <v>2650</v>
      </c>
      <c r="C131" s="141" t="s">
        <v>2651</v>
      </c>
      <c r="D131" s="85" t="s">
        <v>2361</v>
      </c>
      <c r="E131" s="85" t="s">
        <v>664</v>
      </c>
      <c r="F131" s="86">
        <v>42612</v>
      </c>
    </row>
    <row r="132" spans="1:6" x14ac:dyDescent="0.2">
      <c r="A132" s="83">
        <v>12416</v>
      </c>
      <c r="B132" s="85" t="s">
        <v>2652</v>
      </c>
      <c r="C132" s="84" t="s">
        <v>724</v>
      </c>
      <c r="D132" s="85" t="s">
        <v>2361</v>
      </c>
      <c r="E132" s="85" t="s">
        <v>2653</v>
      </c>
      <c r="F132" s="86">
        <v>42612</v>
      </c>
    </row>
    <row r="133" spans="1:6" x14ac:dyDescent="0.2">
      <c r="A133" s="83">
        <v>12516</v>
      </c>
      <c r="B133" s="85" t="s">
        <v>2654</v>
      </c>
      <c r="C133" s="141" t="s">
        <v>756</v>
      </c>
      <c r="D133" s="85" t="s">
        <v>2361</v>
      </c>
      <c r="E133" s="85" t="s">
        <v>2655</v>
      </c>
      <c r="F133" s="86">
        <v>42612</v>
      </c>
    </row>
    <row r="134" spans="1:6" x14ac:dyDescent="0.2">
      <c r="A134" s="83">
        <v>12616</v>
      </c>
      <c r="B134" s="85" t="s">
        <v>2656</v>
      </c>
      <c r="C134" s="141" t="s">
        <v>648</v>
      </c>
      <c r="D134" s="85" t="s">
        <v>2361</v>
      </c>
      <c r="E134" s="85" t="s">
        <v>2649</v>
      </c>
      <c r="F134" s="86">
        <v>42612</v>
      </c>
    </row>
    <row r="135" spans="1:6" x14ac:dyDescent="0.2">
      <c r="A135" s="88">
        <v>12716</v>
      </c>
      <c r="B135" s="87" t="s">
        <v>2657</v>
      </c>
      <c r="C135" s="87" t="s">
        <v>2638</v>
      </c>
      <c r="D135" s="87" t="s">
        <v>863</v>
      </c>
      <c r="E135" s="87" t="s">
        <v>797</v>
      </c>
      <c r="F135" s="90">
        <v>42615</v>
      </c>
    </row>
    <row r="136" spans="1:6" x14ac:dyDescent="0.2">
      <c r="A136" s="83">
        <v>12816</v>
      </c>
      <c r="B136" s="85" t="s">
        <v>2658</v>
      </c>
      <c r="C136" s="141" t="s">
        <v>724</v>
      </c>
      <c r="D136" s="85" t="s">
        <v>2361</v>
      </c>
      <c r="E136" s="85" t="s">
        <v>2655</v>
      </c>
      <c r="F136" s="86">
        <v>42615</v>
      </c>
    </row>
    <row r="137" spans="1:6" x14ac:dyDescent="0.2">
      <c r="A137" s="88">
        <v>12916</v>
      </c>
      <c r="B137" s="87" t="s">
        <v>2659</v>
      </c>
      <c r="C137" s="87" t="s">
        <v>2660</v>
      </c>
      <c r="D137" s="87" t="s">
        <v>863</v>
      </c>
      <c r="E137" s="87" t="s">
        <v>812</v>
      </c>
      <c r="F137" s="90">
        <v>42619</v>
      </c>
    </row>
    <row r="138" spans="1:6" x14ac:dyDescent="0.2">
      <c r="A138" s="88">
        <v>13016</v>
      </c>
      <c r="B138" s="87" t="s">
        <v>2661</v>
      </c>
      <c r="C138" s="87" t="s">
        <v>1138</v>
      </c>
      <c r="D138" s="87" t="s">
        <v>862</v>
      </c>
      <c r="E138" s="87" t="s">
        <v>1716</v>
      </c>
      <c r="F138" s="90">
        <v>42619</v>
      </c>
    </row>
    <row r="139" spans="1:6" x14ac:dyDescent="0.2">
      <c r="A139" s="88">
        <v>13116</v>
      </c>
      <c r="B139" s="87" t="s">
        <v>2662</v>
      </c>
      <c r="C139" s="87" t="s">
        <v>1138</v>
      </c>
      <c r="D139" s="87" t="s">
        <v>862</v>
      </c>
      <c r="E139" s="87" t="s">
        <v>2663</v>
      </c>
      <c r="F139" s="90">
        <v>42646</v>
      </c>
    </row>
    <row r="140" spans="1:6" x14ac:dyDescent="0.2">
      <c r="A140" s="88">
        <v>13216</v>
      </c>
      <c r="B140" s="87" t="s">
        <v>2664</v>
      </c>
      <c r="C140" s="87" t="s">
        <v>1138</v>
      </c>
      <c r="D140" s="87" t="s">
        <v>862</v>
      </c>
      <c r="E140" s="87" t="s">
        <v>625</v>
      </c>
      <c r="F140" s="90">
        <v>42646</v>
      </c>
    </row>
    <row r="141" spans="1:6" x14ac:dyDescent="0.2">
      <c r="A141" s="88">
        <v>13316</v>
      </c>
      <c r="B141" s="87" t="s">
        <v>2665</v>
      </c>
      <c r="C141" s="87" t="s">
        <v>1138</v>
      </c>
      <c r="D141" s="87" t="s">
        <v>862</v>
      </c>
      <c r="E141" s="87" t="s">
        <v>1182</v>
      </c>
      <c r="F141" s="90">
        <v>42619</v>
      </c>
    </row>
    <row r="142" spans="1:6" x14ac:dyDescent="0.2">
      <c r="A142" s="88">
        <v>13416</v>
      </c>
      <c r="B142" s="87" t="s">
        <v>2666</v>
      </c>
      <c r="C142" s="87" t="s">
        <v>1835</v>
      </c>
      <c r="D142" s="87" t="s">
        <v>862</v>
      </c>
      <c r="E142" s="9" t="s">
        <v>1213</v>
      </c>
      <c r="F142" s="90">
        <v>42622</v>
      </c>
    </row>
    <row r="143" spans="1:6" x14ac:dyDescent="0.2">
      <c r="A143" s="88">
        <v>13516</v>
      </c>
      <c r="B143" s="9" t="s">
        <v>2667</v>
      </c>
      <c r="C143" s="9" t="s">
        <v>2668</v>
      </c>
      <c r="D143" s="87" t="s">
        <v>1198</v>
      </c>
      <c r="E143" s="9" t="s">
        <v>808</v>
      </c>
      <c r="F143" s="90">
        <v>42622</v>
      </c>
    </row>
    <row r="144" spans="1:6" x14ac:dyDescent="0.2">
      <c r="A144" s="88">
        <v>13616</v>
      </c>
      <c r="B144" s="9" t="s">
        <v>2669</v>
      </c>
      <c r="C144" s="9" t="s">
        <v>2670</v>
      </c>
      <c r="D144" s="9" t="s">
        <v>863</v>
      </c>
      <c r="E144" s="9" t="s">
        <v>878</v>
      </c>
      <c r="F144" s="90">
        <v>42622</v>
      </c>
    </row>
    <row r="145" spans="1:6" x14ac:dyDescent="0.2">
      <c r="A145" s="88">
        <v>13716</v>
      </c>
      <c r="B145" s="9" t="s">
        <v>2671</v>
      </c>
      <c r="C145" s="9" t="s">
        <v>310</v>
      </c>
      <c r="D145" s="87" t="s">
        <v>1198</v>
      </c>
      <c r="E145" s="9" t="s">
        <v>805</v>
      </c>
      <c r="F145" s="90">
        <v>42622</v>
      </c>
    </row>
    <row r="146" spans="1:6" x14ac:dyDescent="0.2">
      <c r="A146" s="88">
        <v>13816</v>
      </c>
      <c r="B146" s="9" t="s">
        <v>2672</v>
      </c>
      <c r="C146" s="9" t="s">
        <v>1138</v>
      </c>
      <c r="D146" s="87" t="s">
        <v>862</v>
      </c>
      <c r="E146" s="87" t="s">
        <v>2741</v>
      </c>
      <c r="F146" s="90">
        <v>42622</v>
      </c>
    </row>
    <row r="147" spans="1:6" x14ac:dyDescent="0.2">
      <c r="A147" s="88">
        <v>13916</v>
      </c>
      <c r="B147" s="9" t="s">
        <v>2673</v>
      </c>
      <c r="C147" s="9" t="s">
        <v>2071</v>
      </c>
      <c r="D147" s="9" t="s">
        <v>862</v>
      </c>
      <c r="E147" s="9" t="s">
        <v>814</v>
      </c>
      <c r="F147" s="90">
        <v>42622</v>
      </c>
    </row>
    <row r="148" spans="1:6" x14ac:dyDescent="0.2">
      <c r="A148" s="88">
        <v>14016</v>
      </c>
      <c r="B148" s="9" t="s">
        <v>2674</v>
      </c>
      <c r="C148" s="9" t="s">
        <v>2071</v>
      </c>
      <c r="D148" s="9" t="s">
        <v>862</v>
      </c>
      <c r="E148" s="9" t="s">
        <v>487</v>
      </c>
      <c r="F148" s="90">
        <v>42622</v>
      </c>
    </row>
    <row r="149" spans="1:6" x14ac:dyDescent="0.2">
      <c r="A149" s="88">
        <v>14116</v>
      </c>
      <c r="B149" s="1" t="s">
        <v>2675</v>
      </c>
      <c r="C149" s="1" t="s">
        <v>2676</v>
      </c>
      <c r="D149" s="1" t="s">
        <v>862</v>
      </c>
      <c r="E149" s="1" t="s">
        <v>814</v>
      </c>
      <c r="F149" s="62">
        <v>42625</v>
      </c>
    </row>
    <row r="150" spans="1:6" x14ac:dyDescent="0.2">
      <c r="A150" s="88">
        <v>14216</v>
      </c>
      <c r="B150" s="1" t="s">
        <v>2677</v>
      </c>
      <c r="C150" s="1" t="s">
        <v>2676</v>
      </c>
      <c r="D150" s="1" t="s">
        <v>862</v>
      </c>
      <c r="E150" s="1" t="s">
        <v>2641</v>
      </c>
      <c r="F150" s="62">
        <v>42625</v>
      </c>
    </row>
    <row r="151" spans="1:6" x14ac:dyDescent="0.2">
      <c r="A151" s="88">
        <v>14316</v>
      </c>
      <c r="B151" s="1" t="s">
        <v>2678</v>
      </c>
      <c r="C151" s="1" t="s">
        <v>2676</v>
      </c>
      <c r="D151" s="1" t="s">
        <v>862</v>
      </c>
      <c r="E151" s="1" t="s">
        <v>2620</v>
      </c>
      <c r="F151" s="62">
        <v>42625</v>
      </c>
    </row>
    <row r="152" spans="1:6" x14ac:dyDescent="0.2">
      <c r="A152" s="88">
        <v>14416</v>
      </c>
      <c r="B152" s="1" t="s">
        <v>2679</v>
      </c>
      <c r="C152" s="1" t="s">
        <v>2630</v>
      </c>
      <c r="D152" s="1" t="s">
        <v>862</v>
      </c>
      <c r="E152" s="1" t="s">
        <v>1189</v>
      </c>
      <c r="F152" s="62">
        <v>42626</v>
      </c>
    </row>
    <row r="153" spans="1:6" x14ac:dyDescent="0.2">
      <c r="A153" s="88">
        <v>14516</v>
      </c>
      <c r="B153" s="1" t="s">
        <v>2680</v>
      </c>
      <c r="C153" s="1" t="s">
        <v>1138</v>
      </c>
      <c r="D153" s="1" t="s">
        <v>862</v>
      </c>
      <c r="E153" s="1" t="s">
        <v>1727</v>
      </c>
      <c r="F153" s="1" t="s">
        <v>2681</v>
      </c>
    </row>
    <row r="154" spans="1:6" x14ac:dyDescent="0.2">
      <c r="A154" s="88">
        <v>14616</v>
      </c>
      <c r="B154" s="1" t="s">
        <v>2682</v>
      </c>
      <c r="C154" s="1" t="s">
        <v>1138</v>
      </c>
      <c r="D154" s="1" t="s">
        <v>862</v>
      </c>
      <c r="E154" s="1" t="s">
        <v>2683</v>
      </c>
      <c r="F154" s="1" t="s">
        <v>2684</v>
      </c>
    </row>
    <row r="155" spans="1:6" x14ac:dyDescent="0.2">
      <c r="A155" s="88">
        <v>14716</v>
      </c>
      <c r="B155" s="1" t="s">
        <v>2685</v>
      </c>
      <c r="C155" s="1" t="s">
        <v>2686</v>
      </c>
      <c r="D155" s="1" t="s">
        <v>862</v>
      </c>
      <c r="E155" s="1" t="s">
        <v>2687</v>
      </c>
      <c r="F155" s="62">
        <v>42627</v>
      </c>
    </row>
    <row r="156" spans="1:6" x14ac:dyDescent="0.2">
      <c r="A156" s="88">
        <v>14816</v>
      </c>
      <c r="B156" s="1" t="s">
        <v>2688</v>
      </c>
      <c r="C156" s="1" t="s">
        <v>310</v>
      </c>
      <c r="D156" s="1" t="s">
        <v>1198</v>
      </c>
      <c r="E156" s="1" t="s">
        <v>805</v>
      </c>
      <c r="F156" s="62">
        <v>42627</v>
      </c>
    </row>
    <row r="157" spans="1:6" x14ac:dyDescent="0.2">
      <c r="A157" s="88">
        <v>14916</v>
      </c>
      <c r="B157" s="1" t="s">
        <v>2689</v>
      </c>
      <c r="C157" s="1" t="s">
        <v>2422</v>
      </c>
      <c r="D157" s="1" t="s">
        <v>1198</v>
      </c>
      <c r="E157" s="1" t="s">
        <v>2332</v>
      </c>
      <c r="F157" s="62">
        <v>42632</v>
      </c>
    </row>
    <row r="158" spans="1:6" x14ac:dyDescent="0.2">
      <c r="A158" s="88">
        <v>15016</v>
      </c>
      <c r="B158" s="1" t="s">
        <v>2690</v>
      </c>
      <c r="C158" s="1" t="s">
        <v>1447</v>
      </c>
      <c r="D158" s="1" t="s">
        <v>1198</v>
      </c>
      <c r="E158" s="105" t="s">
        <v>2430</v>
      </c>
      <c r="F158" s="62">
        <v>42632</v>
      </c>
    </row>
    <row r="159" spans="1:6" x14ac:dyDescent="0.2">
      <c r="A159" s="83">
        <v>15116</v>
      </c>
      <c r="B159" s="84" t="s">
        <v>2691</v>
      </c>
      <c r="C159" s="141" t="s">
        <v>2692</v>
      </c>
      <c r="D159" s="85" t="s">
        <v>2361</v>
      </c>
      <c r="E159" s="84" t="s">
        <v>2649</v>
      </c>
      <c r="F159" s="86">
        <v>42639</v>
      </c>
    </row>
    <row r="160" spans="1:6" x14ac:dyDescent="0.2">
      <c r="A160" s="83">
        <v>15216</v>
      </c>
      <c r="B160" s="84" t="s">
        <v>2693</v>
      </c>
      <c r="C160" s="141" t="s">
        <v>2694</v>
      </c>
      <c r="D160" s="85" t="s">
        <v>2361</v>
      </c>
      <c r="E160" s="84" t="s">
        <v>2649</v>
      </c>
      <c r="F160" s="86">
        <v>42632</v>
      </c>
    </row>
    <row r="161" spans="1:6" x14ac:dyDescent="0.2">
      <c r="A161" s="88">
        <v>15316</v>
      </c>
      <c r="B161" s="1" t="s">
        <v>2695</v>
      </c>
      <c r="C161" s="1" t="s">
        <v>848</v>
      </c>
      <c r="D161" s="1" t="s">
        <v>1198</v>
      </c>
      <c r="E161" s="1" t="s">
        <v>240</v>
      </c>
      <c r="F161" s="62">
        <v>42639</v>
      </c>
    </row>
    <row r="162" spans="1:6" x14ac:dyDescent="0.2">
      <c r="A162" s="88">
        <v>15416</v>
      </c>
      <c r="B162" s="1" t="s">
        <v>2696</v>
      </c>
      <c r="C162" s="1" t="s">
        <v>1138</v>
      </c>
      <c r="D162" s="1" t="s">
        <v>862</v>
      </c>
      <c r="E162" s="1" t="s">
        <v>684</v>
      </c>
      <c r="F162" s="62">
        <v>42647</v>
      </c>
    </row>
    <row r="163" spans="1:6" x14ac:dyDescent="0.2">
      <c r="A163" s="88">
        <v>15516</v>
      </c>
      <c r="B163" s="1" t="s">
        <v>2697</v>
      </c>
      <c r="C163" s="1" t="s">
        <v>2071</v>
      </c>
      <c r="D163" s="1" t="s">
        <v>1198</v>
      </c>
      <c r="E163" s="1" t="s">
        <v>831</v>
      </c>
      <c r="F163" s="62">
        <v>42649</v>
      </c>
    </row>
    <row r="164" spans="1:6" x14ac:dyDescent="0.2">
      <c r="A164" s="88">
        <v>15616</v>
      </c>
      <c r="B164" s="1" t="s">
        <v>2698</v>
      </c>
      <c r="C164" s="1" t="s">
        <v>731</v>
      </c>
      <c r="D164" s="1" t="s">
        <v>1198</v>
      </c>
      <c r="E164" s="1" t="s">
        <v>2332</v>
      </c>
      <c r="F164" s="62">
        <v>42649</v>
      </c>
    </row>
    <row r="165" spans="1:6" x14ac:dyDescent="0.2">
      <c r="A165" s="88">
        <v>15716</v>
      </c>
      <c r="B165" s="1" t="s">
        <v>2699</v>
      </c>
      <c r="C165" s="1" t="s">
        <v>2245</v>
      </c>
      <c r="D165" s="1" t="s">
        <v>1198</v>
      </c>
      <c r="E165" s="1" t="s">
        <v>1194</v>
      </c>
      <c r="F165" s="62">
        <v>42649</v>
      </c>
    </row>
    <row r="166" spans="1:6" x14ac:dyDescent="0.2">
      <c r="A166" s="88">
        <v>15816</v>
      </c>
      <c r="B166" s="1" t="s">
        <v>2700</v>
      </c>
      <c r="C166" s="1" t="s">
        <v>848</v>
      </c>
      <c r="D166" s="1" t="s">
        <v>1198</v>
      </c>
      <c r="E166" s="105" t="s">
        <v>2430</v>
      </c>
      <c r="F166" s="62">
        <v>42649</v>
      </c>
    </row>
    <row r="167" spans="1:6" x14ac:dyDescent="0.2">
      <c r="A167" s="88">
        <v>15916</v>
      </c>
      <c r="B167" s="1" t="s">
        <v>2701</v>
      </c>
      <c r="C167" s="105" t="s">
        <v>469</v>
      </c>
      <c r="D167" s="1" t="s">
        <v>862</v>
      </c>
      <c r="E167" s="1" t="s">
        <v>1722</v>
      </c>
      <c r="F167" s="62">
        <v>42649</v>
      </c>
    </row>
    <row r="168" spans="1:6" x14ac:dyDescent="0.2">
      <c r="A168" s="88">
        <v>16016</v>
      </c>
      <c r="B168" s="1" t="s">
        <v>2702</v>
      </c>
      <c r="C168" s="1" t="s">
        <v>731</v>
      </c>
      <c r="D168" s="1" t="s">
        <v>862</v>
      </c>
      <c r="E168" s="1" t="s">
        <v>827</v>
      </c>
      <c r="F168" s="62">
        <v>42649</v>
      </c>
    </row>
    <row r="169" spans="1:6" x14ac:dyDescent="0.2">
      <c r="A169" s="88">
        <v>16116</v>
      </c>
      <c r="B169" s="1" t="s">
        <v>2703</v>
      </c>
      <c r="C169" s="1" t="s">
        <v>2630</v>
      </c>
      <c r="D169" s="1" t="s">
        <v>862</v>
      </c>
      <c r="E169" s="1" t="s">
        <v>814</v>
      </c>
      <c r="F169" s="62">
        <v>42653</v>
      </c>
    </row>
    <row r="170" spans="1:6" x14ac:dyDescent="0.2">
      <c r="A170" s="88">
        <v>16216</v>
      </c>
      <c r="B170" s="1" t="s">
        <v>2704</v>
      </c>
      <c r="C170" s="1" t="s">
        <v>1146</v>
      </c>
      <c r="D170" s="1" t="s">
        <v>862</v>
      </c>
      <c r="E170" s="1" t="s">
        <v>816</v>
      </c>
      <c r="F170" s="62">
        <v>42653</v>
      </c>
    </row>
    <row r="171" spans="1:6" x14ac:dyDescent="0.2">
      <c r="A171" s="88">
        <v>16316</v>
      </c>
      <c r="B171" s="1" t="s">
        <v>2705</v>
      </c>
      <c r="C171" s="1" t="s">
        <v>1146</v>
      </c>
      <c r="D171" s="1" t="s">
        <v>862</v>
      </c>
      <c r="E171" s="1" t="s">
        <v>2034</v>
      </c>
      <c r="F171" s="62">
        <v>42653</v>
      </c>
    </row>
    <row r="172" spans="1:6" x14ac:dyDescent="0.2">
      <c r="A172" s="88">
        <v>16416</v>
      </c>
      <c r="B172" s="1" t="s">
        <v>2706</v>
      </c>
      <c r="C172" s="1" t="s">
        <v>2578</v>
      </c>
      <c r="D172" s="1" t="s">
        <v>863</v>
      </c>
      <c r="E172" s="1" t="s">
        <v>878</v>
      </c>
      <c r="F172" s="62">
        <v>42653</v>
      </c>
    </row>
    <row r="173" spans="1:6" x14ac:dyDescent="0.2">
      <c r="A173" s="88">
        <v>16516</v>
      </c>
      <c r="B173" s="1" t="s">
        <v>2707</v>
      </c>
      <c r="C173" s="1" t="s">
        <v>848</v>
      </c>
      <c r="D173" s="1" t="s">
        <v>1198</v>
      </c>
      <c r="E173" s="1" t="s">
        <v>2430</v>
      </c>
      <c r="F173" s="62">
        <v>42654</v>
      </c>
    </row>
    <row r="174" spans="1:6" x14ac:dyDescent="0.2">
      <c r="A174" s="88">
        <v>16616</v>
      </c>
      <c r="B174" s="1" t="s">
        <v>2708</v>
      </c>
      <c r="C174" s="1" t="s">
        <v>198</v>
      </c>
      <c r="D174" s="1" t="s">
        <v>862</v>
      </c>
      <c r="E174" s="1" t="s">
        <v>1183</v>
      </c>
      <c r="F174" s="62">
        <v>42654</v>
      </c>
    </row>
    <row r="175" spans="1:6" x14ac:dyDescent="0.2">
      <c r="A175" s="88">
        <v>16716</v>
      </c>
      <c r="B175" s="1" t="s">
        <v>2710</v>
      </c>
      <c r="C175" s="1" t="s">
        <v>469</v>
      </c>
      <c r="D175" s="1" t="s">
        <v>862</v>
      </c>
      <c r="E175" s="1" t="s">
        <v>1801</v>
      </c>
      <c r="F175" s="62">
        <v>42654</v>
      </c>
    </row>
    <row r="176" spans="1:6" x14ac:dyDescent="0.2">
      <c r="A176" s="88">
        <v>16816</v>
      </c>
      <c r="B176" s="105" t="s">
        <v>2711</v>
      </c>
      <c r="C176" s="1" t="s">
        <v>469</v>
      </c>
      <c r="D176" s="1" t="s">
        <v>862</v>
      </c>
      <c r="E176" s="1" t="s">
        <v>1189</v>
      </c>
      <c r="F176" s="62">
        <v>42654</v>
      </c>
    </row>
    <row r="177" spans="1:6" x14ac:dyDescent="0.2">
      <c r="A177" s="83">
        <v>16916</v>
      </c>
      <c r="B177" s="84" t="s">
        <v>2712</v>
      </c>
      <c r="C177" s="141" t="s">
        <v>724</v>
      </c>
      <c r="D177" s="85" t="s">
        <v>2361</v>
      </c>
      <c r="E177" s="84" t="s">
        <v>496</v>
      </c>
      <c r="F177" s="86">
        <v>42656</v>
      </c>
    </row>
    <row r="178" spans="1:6" x14ac:dyDescent="0.2">
      <c r="A178" s="83">
        <v>17016</v>
      </c>
      <c r="B178" s="84" t="s">
        <v>2713</v>
      </c>
      <c r="C178" s="141" t="s">
        <v>2709</v>
      </c>
      <c r="D178" s="85" t="s">
        <v>2361</v>
      </c>
      <c r="E178" s="84" t="s">
        <v>2714</v>
      </c>
      <c r="F178" s="86">
        <v>42660</v>
      </c>
    </row>
    <row r="179" spans="1:6" x14ac:dyDescent="0.2">
      <c r="A179" s="88">
        <v>17116</v>
      </c>
      <c r="B179" s="1" t="s">
        <v>2715</v>
      </c>
      <c r="C179" s="1" t="s">
        <v>2686</v>
      </c>
      <c r="D179" s="1" t="s">
        <v>862</v>
      </c>
      <c r="E179" s="1" t="s">
        <v>831</v>
      </c>
      <c r="F179" s="62">
        <v>42668</v>
      </c>
    </row>
    <row r="180" spans="1:6" x14ac:dyDescent="0.2">
      <c r="A180" s="88">
        <v>17216</v>
      </c>
      <c r="B180" s="1" t="s">
        <v>2716</v>
      </c>
      <c r="C180" s="1" t="s">
        <v>469</v>
      </c>
      <c r="D180" s="1" t="s">
        <v>862</v>
      </c>
      <c r="E180" s="1" t="s">
        <v>2332</v>
      </c>
      <c r="F180" s="62">
        <v>42656</v>
      </c>
    </row>
    <row r="181" spans="1:6" x14ac:dyDescent="0.2">
      <c r="A181" s="88">
        <v>17316</v>
      </c>
      <c r="B181" s="1" t="s">
        <v>2717</v>
      </c>
      <c r="C181" s="1" t="s">
        <v>1146</v>
      </c>
      <c r="D181" s="1" t="s">
        <v>862</v>
      </c>
      <c r="E181" s="1" t="s">
        <v>1727</v>
      </c>
      <c r="F181" s="62">
        <v>42656</v>
      </c>
    </row>
    <row r="182" spans="1:6" x14ac:dyDescent="0.2">
      <c r="A182" s="88">
        <v>17416</v>
      </c>
      <c r="B182" s="1" t="s">
        <v>2718</v>
      </c>
      <c r="C182" s="1" t="s">
        <v>198</v>
      </c>
      <c r="D182" s="1" t="s">
        <v>862</v>
      </c>
      <c r="E182" s="1" t="s">
        <v>831</v>
      </c>
      <c r="F182" s="62">
        <v>42663</v>
      </c>
    </row>
    <row r="183" spans="1:6" x14ac:dyDescent="0.2">
      <c r="A183" s="88">
        <v>17516</v>
      </c>
      <c r="B183" s="1" t="s">
        <v>2719</v>
      </c>
      <c r="C183" s="1" t="s">
        <v>198</v>
      </c>
      <c r="D183" s="1" t="s">
        <v>862</v>
      </c>
      <c r="E183" s="1" t="s">
        <v>816</v>
      </c>
      <c r="F183" s="62">
        <v>42663</v>
      </c>
    </row>
    <row r="184" spans="1:6" x14ac:dyDescent="0.2">
      <c r="A184" s="88">
        <v>17616</v>
      </c>
      <c r="B184" s="1" t="s">
        <v>2720</v>
      </c>
      <c r="C184" s="105" t="s">
        <v>198</v>
      </c>
      <c r="D184" s="105" t="s">
        <v>862</v>
      </c>
      <c r="E184" s="1" t="s">
        <v>814</v>
      </c>
      <c r="F184" s="62">
        <v>42663</v>
      </c>
    </row>
    <row r="185" spans="1:6" x14ac:dyDescent="0.2">
      <c r="A185" s="88">
        <v>17716</v>
      </c>
      <c r="B185" s="1" t="s">
        <v>2721</v>
      </c>
      <c r="C185" s="1" t="s">
        <v>198</v>
      </c>
      <c r="D185" s="1" t="s">
        <v>862</v>
      </c>
      <c r="E185" s="1" t="s">
        <v>2332</v>
      </c>
      <c r="F185" s="62">
        <v>42663</v>
      </c>
    </row>
    <row r="186" spans="1:6" x14ac:dyDescent="0.2">
      <c r="A186" s="88">
        <v>17816</v>
      </c>
      <c r="B186" s="1" t="s">
        <v>2722</v>
      </c>
      <c r="C186" s="1" t="s">
        <v>1682</v>
      </c>
      <c r="D186" s="1" t="s">
        <v>863</v>
      </c>
      <c r="E186" s="1" t="s">
        <v>878</v>
      </c>
      <c r="F186" s="62">
        <v>42668</v>
      </c>
    </row>
    <row r="187" spans="1:6" x14ac:dyDescent="0.2">
      <c r="A187" s="88">
        <v>17916</v>
      </c>
      <c r="B187" s="1" t="s">
        <v>2723</v>
      </c>
      <c r="C187" s="1" t="s">
        <v>2630</v>
      </c>
      <c r="D187" s="1" t="s">
        <v>862</v>
      </c>
      <c r="E187" s="1" t="s">
        <v>2420</v>
      </c>
      <c r="F187" s="62">
        <v>42668</v>
      </c>
    </row>
    <row r="188" spans="1:6" x14ac:dyDescent="0.2">
      <c r="A188" s="88">
        <v>18016</v>
      </c>
      <c r="B188" s="1" t="s">
        <v>2724</v>
      </c>
      <c r="C188" s="1" t="s">
        <v>278</v>
      </c>
      <c r="D188" s="1" t="s">
        <v>862</v>
      </c>
      <c r="E188" s="1" t="s">
        <v>240</v>
      </c>
      <c r="F188" s="62">
        <v>42668</v>
      </c>
    </row>
    <row r="189" spans="1:6" x14ac:dyDescent="0.2">
      <c r="A189" s="88">
        <v>18116</v>
      </c>
      <c r="B189" s="1" t="s">
        <v>2725</v>
      </c>
      <c r="C189" s="1" t="s">
        <v>731</v>
      </c>
      <c r="D189" s="1" t="s">
        <v>862</v>
      </c>
      <c r="E189" s="1" t="s">
        <v>240</v>
      </c>
      <c r="F189" s="62">
        <v>42668</v>
      </c>
    </row>
    <row r="190" spans="1:6" x14ac:dyDescent="0.2">
      <c r="A190" s="88">
        <v>18216</v>
      </c>
      <c r="B190" s="1" t="s">
        <v>2726</v>
      </c>
      <c r="C190" s="1" t="s">
        <v>2686</v>
      </c>
      <c r="D190" s="1" t="s">
        <v>862</v>
      </c>
      <c r="E190" s="1" t="s">
        <v>240</v>
      </c>
      <c r="F190" s="62">
        <v>42668</v>
      </c>
    </row>
    <row r="191" spans="1:6" x14ac:dyDescent="0.2">
      <c r="A191" s="83">
        <v>18316</v>
      </c>
      <c r="B191" s="84" t="s">
        <v>2727</v>
      </c>
      <c r="C191" s="141" t="s">
        <v>756</v>
      </c>
      <c r="D191" s="85" t="s">
        <v>2361</v>
      </c>
      <c r="E191" s="84" t="s">
        <v>496</v>
      </c>
      <c r="F191" s="86">
        <v>42669</v>
      </c>
    </row>
    <row r="192" spans="1:6" x14ac:dyDescent="0.2">
      <c r="A192" s="88">
        <v>18416</v>
      </c>
      <c r="B192" s="1" t="s">
        <v>2728</v>
      </c>
      <c r="C192" s="1" t="s">
        <v>2729</v>
      </c>
      <c r="D192" s="1" t="s">
        <v>1198</v>
      </c>
      <c r="E192" s="1" t="s">
        <v>1213</v>
      </c>
      <c r="F192" s="62">
        <v>42675</v>
      </c>
    </row>
    <row r="193" spans="1:6" x14ac:dyDescent="0.2">
      <c r="A193" s="88">
        <v>18516</v>
      </c>
      <c r="B193" s="1" t="s">
        <v>2730</v>
      </c>
      <c r="C193" s="1" t="s">
        <v>2731</v>
      </c>
      <c r="D193" s="1" t="s">
        <v>862</v>
      </c>
      <c r="E193" s="1" t="s">
        <v>240</v>
      </c>
      <c r="F193" s="62">
        <v>42675</v>
      </c>
    </row>
    <row r="194" spans="1:6" x14ac:dyDescent="0.2">
      <c r="A194" s="88">
        <v>18616</v>
      </c>
      <c r="B194" s="1" t="s">
        <v>2732</v>
      </c>
      <c r="C194" s="1" t="s">
        <v>2619</v>
      </c>
      <c r="D194" s="1" t="s">
        <v>862</v>
      </c>
      <c r="E194" s="1" t="s">
        <v>812</v>
      </c>
      <c r="F194" s="62">
        <v>42677</v>
      </c>
    </row>
    <row r="195" spans="1:6" x14ac:dyDescent="0.2">
      <c r="A195" s="88">
        <v>18716</v>
      </c>
      <c r="B195" s="1" t="s">
        <v>2733</v>
      </c>
      <c r="C195" s="1" t="s">
        <v>2676</v>
      </c>
      <c r="D195" s="1" t="s">
        <v>862</v>
      </c>
      <c r="E195" s="1" t="s">
        <v>812</v>
      </c>
      <c r="F195" s="62">
        <v>42677</v>
      </c>
    </row>
    <row r="196" spans="1:6" x14ac:dyDescent="0.2">
      <c r="A196" s="88">
        <v>18816</v>
      </c>
      <c r="B196" s="1" t="s">
        <v>2734</v>
      </c>
      <c r="C196" s="1" t="s">
        <v>1138</v>
      </c>
      <c r="D196" s="1" t="s">
        <v>862</v>
      </c>
      <c r="E196" s="1" t="s">
        <v>2735</v>
      </c>
      <c r="F196" s="62">
        <v>42685</v>
      </c>
    </row>
    <row r="197" spans="1:6" x14ac:dyDescent="0.2">
      <c r="A197" s="88">
        <v>18916</v>
      </c>
      <c r="B197" s="1" t="s">
        <v>2736</v>
      </c>
      <c r="C197" s="1" t="s">
        <v>1460</v>
      </c>
      <c r="D197" s="1" t="s">
        <v>1199</v>
      </c>
      <c r="E197" s="87" t="s">
        <v>2741</v>
      </c>
      <c r="F197" s="62">
        <v>42688</v>
      </c>
    </row>
    <row r="198" spans="1:6" x14ac:dyDescent="0.2">
      <c r="A198" s="88">
        <v>19016</v>
      </c>
      <c r="B198" s="1" t="s">
        <v>2737</v>
      </c>
      <c r="C198" s="1" t="s">
        <v>2738</v>
      </c>
      <c r="D198" s="1" t="s">
        <v>1198</v>
      </c>
      <c r="E198" s="1" t="s">
        <v>2332</v>
      </c>
      <c r="F198" s="62">
        <v>42692</v>
      </c>
    </row>
    <row r="199" spans="1:6" x14ac:dyDescent="0.2">
      <c r="A199" s="88">
        <v>19116</v>
      </c>
      <c r="B199" s="1" t="s">
        <v>2739</v>
      </c>
      <c r="C199" s="1" t="s">
        <v>2740</v>
      </c>
      <c r="D199" s="1" t="s">
        <v>1026</v>
      </c>
      <c r="E199" s="87" t="s">
        <v>2741</v>
      </c>
      <c r="F199" s="62">
        <v>42692</v>
      </c>
    </row>
    <row r="200" spans="1:6" x14ac:dyDescent="0.2">
      <c r="A200" s="88">
        <v>19216</v>
      </c>
      <c r="B200" s="1" t="s">
        <v>2743</v>
      </c>
      <c r="C200" s="1" t="s">
        <v>1147</v>
      </c>
      <c r="D200" s="1" t="s">
        <v>862</v>
      </c>
      <c r="E200" s="1" t="s">
        <v>2332</v>
      </c>
      <c r="F200" s="62">
        <v>42696</v>
      </c>
    </row>
    <row r="201" spans="1:6" x14ac:dyDescent="0.2">
      <c r="A201" s="88">
        <v>19316</v>
      </c>
      <c r="B201" s="1" t="s">
        <v>2744</v>
      </c>
      <c r="C201" s="1" t="s">
        <v>1138</v>
      </c>
      <c r="D201" s="1" t="s">
        <v>862</v>
      </c>
      <c r="E201" s="1" t="s">
        <v>557</v>
      </c>
      <c r="F201" s="62">
        <v>42698</v>
      </c>
    </row>
    <row r="202" spans="1:6" x14ac:dyDescent="0.2">
      <c r="A202" s="88">
        <v>19416</v>
      </c>
      <c r="B202" s="1" t="s">
        <v>2745</v>
      </c>
      <c r="C202" s="1" t="s">
        <v>2746</v>
      </c>
      <c r="D202" s="1" t="s">
        <v>862</v>
      </c>
      <c r="E202" s="1" t="s">
        <v>2430</v>
      </c>
      <c r="F202" s="62">
        <v>42698</v>
      </c>
    </row>
    <row r="203" spans="1:6" x14ac:dyDescent="0.2">
      <c r="A203" s="88">
        <v>19516</v>
      </c>
      <c r="B203" s="1" t="s">
        <v>2747</v>
      </c>
      <c r="C203" s="1" t="s">
        <v>1138</v>
      </c>
      <c r="D203" s="1" t="s">
        <v>862</v>
      </c>
      <c r="E203" s="1" t="s">
        <v>1723</v>
      </c>
      <c r="F203" s="62">
        <v>42699</v>
      </c>
    </row>
    <row r="204" spans="1:6" x14ac:dyDescent="0.2">
      <c r="A204" s="88">
        <v>19616</v>
      </c>
      <c r="B204" s="105" t="s">
        <v>2748</v>
      </c>
      <c r="C204" s="105" t="s">
        <v>1138</v>
      </c>
      <c r="D204" s="105" t="s">
        <v>862</v>
      </c>
      <c r="E204" s="105" t="s">
        <v>1723</v>
      </c>
      <c r="F204" s="62">
        <v>42699</v>
      </c>
    </row>
    <row r="205" spans="1:6" x14ac:dyDescent="0.2">
      <c r="A205" s="88">
        <v>19716</v>
      </c>
      <c r="B205" s="1" t="s">
        <v>2749</v>
      </c>
      <c r="C205" s="1" t="s">
        <v>1833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8">
        <v>19816</v>
      </c>
      <c r="B206" s="1" t="s">
        <v>2750</v>
      </c>
      <c r="C206" s="1" t="s">
        <v>2245</v>
      </c>
      <c r="D206" s="1" t="s">
        <v>862</v>
      </c>
      <c r="E206" s="1" t="s">
        <v>2430</v>
      </c>
      <c r="F206" s="62">
        <v>42702</v>
      </c>
    </row>
    <row r="207" spans="1:6" x14ac:dyDescent="0.2">
      <c r="A207" s="88">
        <v>19916</v>
      </c>
      <c r="B207" s="1" t="s">
        <v>2751</v>
      </c>
      <c r="C207" s="1" t="s">
        <v>2752</v>
      </c>
      <c r="D207" s="1" t="s">
        <v>863</v>
      </c>
      <c r="E207" s="1" t="s">
        <v>878</v>
      </c>
      <c r="F207" s="62">
        <v>42702</v>
      </c>
    </row>
    <row r="208" spans="1:6" x14ac:dyDescent="0.2">
      <c r="A208" s="88">
        <v>20016</v>
      </c>
      <c r="B208" s="1" t="s">
        <v>2753</v>
      </c>
      <c r="C208" s="1" t="s">
        <v>857</v>
      </c>
      <c r="D208" s="1" t="s">
        <v>862</v>
      </c>
      <c r="E208" s="1" t="s">
        <v>1183</v>
      </c>
      <c r="F208" s="62">
        <v>42680</v>
      </c>
    </row>
    <row r="209" spans="1:6" x14ac:dyDescent="0.2">
      <c r="A209" s="88">
        <v>20116</v>
      </c>
      <c r="B209" s="1" t="s">
        <v>2754</v>
      </c>
      <c r="C209" s="1" t="s">
        <v>195</v>
      </c>
      <c r="D209" s="1" t="s">
        <v>862</v>
      </c>
      <c r="E209" s="1" t="s">
        <v>2735</v>
      </c>
      <c r="F209" s="62">
        <v>42703</v>
      </c>
    </row>
    <row r="210" spans="1:6" x14ac:dyDescent="0.2">
      <c r="A210" s="88">
        <v>20216</v>
      </c>
      <c r="B210" s="1" t="s">
        <v>2755</v>
      </c>
      <c r="C210" s="1" t="s">
        <v>195</v>
      </c>
      <c r="D210" s="1" t="s">
        <v>862</v>
      </c>
      <c r="E210" s="1" t="s">
        <v>1716</v>
      </c>
      <c r="F210" s="62">
        <v>42703</v>
      </c>
    </row>
    <row r="211" spans="1:6" x14ac:dyDescent="0.2">
      <c r="A211" s="88">
        <v>20316</v>
      </c>
      <c r="B211" s="1" t="s">
        <v>2756</v>
      </c>
      <c r="C211" s="1" t="s">
        <v>195</v>
      </c>
      <c r="D211" s="1" t="s">
        <v>862</v>
      </c>
      <c r="E211" s="1" t="s">
        <v>2036</v>
      </c>
      <c r="F211" s="62">
        <v>42703</v>
      </c>
    </row>
    <row r="212" spans="1:6" x14ac:dyDescent="0.2">
      <c r="A212" s="88">
        <v>20416</v>
      </c>
      <c r="B212" s="1" t="s">
        <v>2757</v>
      </c>
      <c r="C212" s="1" t="s">
        <v>1675</v>
      </c>
      <c r="D212" s="1" t="s">
        <v>862</v>
      </c>
      <c r="E212" s="1" t="s">
        <v>684</v>
      </c>
      <c r="F212" s="62">
        <v>42703</v>
      </c>
    </row>
    <row r="213" spans="1:6" x14ac:dyDescent="0.2">
      <c r="A213" s="88">
        <v>20516</v>
      </c>
      <c r="B213" s="1" t="s">
        <v>2758</v>
      </c>
      <c r="C213" s="1" t="s">
        <v>857</v>
      </c>
      <c r="D213" s="1" t="s">
        <v>862</v>
      </c>
      <c r="E213" s="1" t="s">
        <v>816</v>
      </c>
      <c r="F213" s="62">
        <v>42704</v>
      </c>
    </row>
    <row r="214" spans="1:6" x14ac:dyDescent="0.2">
      <c r="A214" s="88">
        <v>20616</v>
      </c>
      <c r="B214" s="1" t="s">
        <v>2759</v>
      </c>
      <c r="C214" s="1" t="s">
        <v>1675</v>
      </c>
      <c r="D214" s="1" t="s">
        <v>862</v>
      </c>
      <c r="E214" s="1" t="s">
        <v>1727</v>
      </c>
      <c r="F214" s="62">
        <v>42704</v>
      </c>
    </row>
    <row r="215" spans="1:6" x14ac:dyDescent="0.2">
      <c r="A215" s="88">
        <v>20716</v>
      </c>
      <c r="B215" s="1" t="s">
        <v>2760</v>
      </c>
      <c r="C215" s="1" t="s">
        <v>857</v>
      </c>
      <c r="D215" s="1" t="s">
        <v>1198</v>
      </c>
      <c r="E215" s="1" t="s">
        <v>240</v>
      </c>
      <c r="F215" s="62">
        <v>42705</v>
      </c>
    </row>
    <row r="216" spans="1:6" x14ac:dyDescent="0.2">
      <c r="A216" s="88">
        <v>20816</v>
      </c>
      <c r="B216" s="1" t="s">
        <v>2761</v>
      </c>
      <c r="C216" s="1" t="s">
        <v>1460</v>
      </c>
      <c r="D216" s="1" t="s">
        <v>1198</v>
      </c>
      <c r="E216" s="1" t="s">
        <v>2683</v>
      </c>
      <c r="F216" s="62">
        <v>42706</v>
      </c>
    </row>
    <row r="217" spans="1:6" x14ac:dyDescent="0.2">
      <c r="A217" s="88">
        <v>20916</v>
      </c>
      <c r="B217" s="1" t="s">
        <v>2762</v>
      </c>
      <c r="C217" s="1" t="s">
        <v>1460</v>
      </c>
      <c r="D217" s="1" t="s">
        <v>1198</v>
      </c>
      <c r="E217" s="1" t="s">
        <v>808</v>
      </c>
      <c r="F217" s="62">
        <v>42706</v>
      </c>
    </row>
    <row r="218" spans="1:6" x14ac:dyDescent="0.2">
      <c r="A218" s="88">
        <v>21016</v>
      </c>
      <c r="B218" s="1" t="s">
        <v>2763</v>
      </c>
      <c r="C218" s="1" t="s">
        <v>2764</v>
      </c>
      <c r="D218" s="1" t="s">
        <v>863</v>
      </c>
      <c r="E218" s="1" t="s">
        <v>803</v>
      </c>
      <c r="F218" s="62">
        <v>42706</v>
      </c>
    </row>
    <row r="219" spans="1:6" x14ac:dyDescent="0.2">
      <c r="A219" s="88">
        <v>21116</v>
      </c>
      <c r="B219" s="1" t="s">
        <v>2765</v>
      </c>
      <c r="C219" s="1" t="s">
        <v>2766</v>
      </c>
      <c r="D219" s="1" t="s">
        <v>863</v>
      </c>
      <c r="E219" s="1" t="s">
        <v>812</v>
      </c>
      <c r="F219" s="62">
        <v>42710</v>
      </c>
    </row>
    <row r="220" spans="1:6" x14ac:dyDescent="0.2">
      <c r="A220" s="88">
        <v>21216</v>
      </c>
      <c r="B220" s="1" t="s">
        <v>2767</v>
      </c>
      <c r="C220" s="105" t="s">
        <v>1460</v>
      </c>
      <c r="D220" s="105" t="s">
        <v>1198</v>
      </c>
      <c r="E220" s="105" t="s">
        <v>2683</v>
      </c>
      <c r="F220" s="62">
        <v>42710</v>
      </c>
    </row>
    <row r="221" spans="1:6" x14ac:dyDescent="0.2">
      <c r="A221" s="88">
        <v>21316</v>
      </c>
      <c r="B221" s="1" t="s">
        <v>2768</v>
      </c>
      <c r="C221" s="105" t="s">
        <v>1460</v>
      </c>
      <c r="D221" s="105" t="s">
        <v>1198</v>
      </c>
      <c r="E221" s="105" t="s">
        <v>2683</v>
      </c>
      <c r="F221" s="62">
        <v>42710</v>
      </c>
    </row>
    <row r="222" spans="1:6" x14ac:dyDescent="0.2">
      <c r="A222" s="88">
        <v>21416</v>
      </c>
      <c r="B222" s="1" t="s">
        <v>2769</v>
      </c>
      <c r="C222" s="1" t="s">
        <v>2770</v>
      </c>
      <c r="D222" s="1" t="s">
        <v>863</v>
      </c>
      <c r="E222" s="1" t="s">
        <v>710</v>
      </c>
      <c r="F222" s="62">
        <v>42710</v>
      </c>
    </row>
    <row r="223" spans="1:6" x14ac:dyDescent="0.2">
      <c r="A223" s="88">
        <v>21516</v>
      </c>
      <c r="B223" s="1" t="s">
        <v>2771</v>
      </c>
      <c r="C223" s="1" t="s">
        <v>1675</v>
      </c>
      <c r="D223" s="1" t="s">
        <v>1198</v>
      </c>
      <c r="E223" s="1" t="s">
        <v>2683</v>
      </c>
      <c r="F223" s="62">
        <v>42710</v>
      </c>
    </row>
    <row r="224" spans="1:6" x14ac:dyDescent="0.2">
      <c r="A224" s="88">
        <v>21616</v>
      </c>
      <c r="B224" s="1" t="s">
        <v>2772</v>
      </c>
      <c r="C224" s="1" t="s">
        <v>2773</v>
      </c>
      <c r="D224" s="1" t="s">
        <v>1198</v>
      </c>
      <c r="E224" s="1" t="s">
        <v>2430</v>
      </c>
      <c r="F224" s="62">
        <v>42723</v>
      </c>
    </row>
    <row r="225" spans="1:6" x14ac:dyDescent="0.2">
      <c r="A225" s="88">
        <v>21716</v>
      </c>
      <c r="B225" s="1" t="s">
        <v>2774</v>
      </c>
      <c r="C225" s="105" t="s">
        <v>2773</v>
      </c>
      <c r="D225" s="105" t="s">
        <v>1198</v>
      </c>
      <c r="E225" s="105" t="s">
        <v>2430</v>
      </c>
      <c r="F225" s="62">
        <v>42723</v>
      </c>
    </row>
    <row r="226" spans="1:6" x14ac:dyDescent="0.2">
      <c r="A226" s="88">
        <v>21816</v>
      </c>
      <c r="B226" s="1" t="s">
        <v>2775</v>
      </c>
      <c r="C226" s="1" t="s">
        <v>2776</v>
      </c>
      <c r="D226" s="1" t="s">
        <v>1198</v>
      </c>
      <c r="E226" s="1" t="s">
        <v>684</v>
      </c>
      <c r="F226" s="62">
        <v>42723</v>
      </c>
    </row>
    <row r="227" spans="1:6" x14ac:dyDescent="0.2">
      <c r="A227" s="88">
        <v>21916</v>
      </c>
      <c r="B227" s="1" t="s">
        <v>2777</v>
      </c>
      <c r="C227" s="1" t="s">
        <v>690</v>
      </c>
      <c r="D227" s="1" t="s">
        <v>1198</v>
      </c>
      <c r="E227" s="1" t="s">
        <v>818</v>
      </c>
      <c r="F227" s="62">
        <v>42723</v>
      </c>
    </row>
    <row r="228" spans="1:6" x14ac:dyDescent="0.2">
      <c r="A228" s="88">
        <v>22016</v>
      </c>
      <c r="B228" s="1" t="s">
        <v>2778</v>
      </c>
      <c r="C228" s="105" t="s">
        <v>690</v>
      </c>
      <c r="D228" s="105" t="s">
        <v>1198</v>
      </c>
      <c r="E228" s="105" t="s">
        <v>818</v>
      </c>
      <c r="F228" s="62">
        <v>42723</v>
      </c>
    </row>
    <row r="229" spans="1:6" x14ac:dyDescent="0.2">
      <c r="A229" s="88">
        <v>22116</v>
      </c>
      <c r="B229" s="1" t="s">
        <v>2779</v>
      </c>
      <c r="C229" s="1" t="s">
        <v>2780</v>
      </c>
      <c r="D229" s="1" t="s">
        <v>2781</v>
      </c>
      <c r="E229" s="1" t="s">
        <v>2580</v>
      </c>
      <c r="F229" s="62">
        <v>42723</v>
      </c>
    </row>
    <row r="230" spans="1:6" x14ac:dyDescent="0.2">
      <c r="A230" s="88">
        <v>22216</v>
      </c>
      <c r="B230" s="63" t="s">
        <v>2782</v>
      </c>
      <c r="C230" s="63" t="s">
        <v>1946</v>
      </c>
      <c r="D230" s="63" t="s">
        <v>254</v>
      </c>
      <c r="E230" s="63" t="s">
        <v>2649</v>
      </c>
      <c r="F230" s="62">
        <v>42724</v>
      </c>
    </row>
    <row r="231" spans="1:6" x14ac:dyDescent="0.2">
      <c r="A231" s="88">
        <v>22316</v>
      </c>
      <c r="B231" s="63" t="s">
        <v>1940</v>
      </c>
      <c r="C231" s="63" t="s">
        <v>1946</v>
      </c>
      <c r="D231" s="63" t="s">
        <v>254</v>
      </c>
      <c r="E231" s="63" t="s">
        <v>797</v>
      </c>
      <c r="F231" s="62">
        <v>42724</v>
      </c>
    </row>
    <row r="232" spans="1:6" x14ac:dyDescent="0.2">
      <c r="A232" s="83">
        <v>22416</v>
      </c>
      <c r="B232" s="85" t="s">
        <v>2783</v>
      </c>
      <c r="C232" s="141" t="s">
        <v>756</v>
      </c>
      <c r="D232" s="85" t="s">
        <v>2361</v>
      </c>
      <c r="E232" s="85" t="s">
        <v>2653</v>
      </c>
      <c r="F232" s="86">
        <v>42724</v>
      </c>
    </row>
    <row r="233" spans="1:6" x14ac:dyDescent="0.2">
      <c r="A233" s="88">
        <v>22516</v>
      </c>
      <c r="B233" s="63" t="s">
        <v>2784</v>
      </c>
      <c r="C233" s="63" t="s">
        <v>1792</v>
      </c>
      <c r="D233" s="63" t="s">
        <v>254</v>
      </c>
      <c r="E233" s="63" t="s">
        <v>1959</v>
      </c>
      <c r="F233" s="62">
        <v>42724</v>
      </c>
    </row>
    <row r="234" spans="1:6" x14ac:dyDescent="0.2">
      <c r="A234" s="88">
        <v>22616</v>
      </c>
      <c r="B234" s="63" t="s">
        <v>2785</v>
      </c>
      <c r="C234" s="63" t="s">
        <v>1447</v>
      </c>
      <c r="D234" s="63" t="s">
        <v>1198</v>
      </c>
      <c r="E234" s="63" t="s">
        <v>2430</v>
      </c>
      <c r="F234" s="62">
        <v>42724</v>
      </c>
    </row>
    <row r="235" spans="1:6" x14ac:dyDescent="0.2">
      <c r="A235" s="88">
        <v>22716</v>
      </c>
      <c r="B235" s="63" t="s">
        <v>2786</v>
      </c>
      <c r="C235" s="63" t="s">
        <v>1675</v>
      </c>
      <c r="D235" s="63" t="s">
        <v>1198</v>
      </c>
      <c r="E235" s="63" t="s">
        <v>2580</v>
      </c>
      <c r="F235" s="62">
        <v>42724</v>
      </c>
    </row>
    <row r="236" spans="1:6" x14ac:dyDescent="0.2">
      <c r="A236" s="88">
        <v>22816</v>
      </c>
      <c r="B236" s="63" t="s">
        <v>2787</v>
      </c>
      <c r="C236" s="63" t="s">
        <v>2788</v>
      </c>
      <c r="D236" s="63" t="s">
        <v>254</v>
      </c>
      <c r="E236" s="63" t="s">
        <v>803</v>
      </c>
      <c r="F236" s="62">
        <v>42724</v>
      </c>
    </row>
    <row r="237" spans="1:6" x14ac:dyDescent="0.2">
      <c r="A237" s="88">
        <v>22916</v>
      </c>
      <c r="B237" s="63" t="s">
        <v>2789</v>
      </c>
      <c r="C237" s="63" t="s">
        <v>327</v>
      </c>
      <c r="D237" s="63" t="s">
        <v>862</v>
      </c>
      <c r="E237" s="63" t="s">
        <v>814</v>
      </c>
      <c r="F237" s="62">
        <v>42725</v>
      </c>
    </row>
    <row r="238" spans="1:6" x14ac:dyDescent="0.2">
      <c r="A238" s="88">
        <v>23016</v>
      </c>
      <c r="B238" s="63" t="s">
        <v>2790</v>
      </c>
      <c r="C238" s="63" t="s">
        <v>1146</v>
      </c>
      <c r="D238" s="63" t="s">
        <v>1198</v>
      </c>
      <c r="E238" s="63" t="s">
        <v>2683</v>
      </c>
      <c r="F238" s="62">
        <v>42725</v>
      </c>
    </row>
    <row r="239" spans="1:6" x14ac:dyDescent="0.2">
      <c r="A239" s="88">
        <v>23116</v>
      </c>
      <c r="B239" s="63" t="s">
        <v>2791</v>
      </c>
      <c r="C239" s="63" t="s">
        <v>327</v>
      </c>
      <c r="D239" s="63" t="s">
        <v>862</v>
      </c>
      <c r="E239" s="63" t="s">
        <v>487</v>
      </c>
      <c r="F239" s="62">
        <v>42725</v>
      </c>
    </row>
    <row r="240" spans="1:6" x14ac:dyDescent="0.2">
      <c r="A240" s="88">
        <v>23216</v>
      </c>
      <c r="B240" s="63" t="s">
        <v>2792</v>
      </c>
      <c r="C240" s="63" t="s">
        <v>327</v>
      </c>
      <c r="D240" s="63" t="s">
        <v>862</v>
      </c>
      <c r="E240" s="63" t="s">
        <v>1213</v>
      </c>
      <c r="F240" s="62">
        <v>42725</v>
      </c>
    </row>
    <row r="241" spans="1:6" x14ac:dyDescent="0.2">
      <c r="A241" s="88">
        <v>23316</v>
      </c>
      <c r="B241" s="63" t="s">
        <v>2793</v>
      </c>
      <c r="C241" s="63" t="s">
        <v>2794</v>
      </c>
      <c r="D241" s="63" t="s">
        <v>862</v>
      </c>
      <c r="E241" s="63" t="s">
        <v>2641</v>
      </c>
      <c r="F241" s="62">
        <v>42725</v>
      </c>
    </row>
    <row r="242" spans="1:6" x14ac:dyDescent="0.2">
      <c r="A242" s="88">
        <v>23416</v>
      </c>
      <c r="B242" s="63" t="s">
        <v>2795</v>
      </c>
      <c r="C242" s="63" t="s">
        <v>731</v>
      </c>
      <c r="D242" s="63" t="s">
        <v>862</v>
      </c>
      <c r="E242" s="63" t="s">
        <v>2620</v>
      </c>
      <c r="F242" s="62">
        <v>42725</v>
      </c>
    </row>
    <row r="243" spans="1:6" x14ac:dyDescent="0.2">
      <c r="A243" s="88">
        <v>23516</v>
      </c>
      <c r="B243" s="63" t="s">
        <v>2796</v>
      </c>
      <c r="C243" s="63" t="s">
        <v>864</v>
      </c>
      <c r="D243" s="63" t="s">
        <v>862</v>
      </c>
      <c r="E243" s="63" t="s">
        <v>808</v>
      </c>
      <c r="F243" s="62">
        <v>42725</v>
      </c>
    </row>
    <row r="244" spans="1:6" x14ac:dyDescent="0.2">
      <c r="A244" s="88">
        <v>23616</v>
      </c>
      <c r="B244" s="63" t="s">
        <v>2797</v>
      </c>
      <c r="C244" s="63" t="s">
        <v>1138</v>
      </c>
      <c r="D244" s="63" t="s">
        <v>862</v>
      </c>
      <c r="E244" s="63" t="s">
        <v>557</v>
      </c>
      <c r="F244" s="62">
        <v>42730</v>
      </c>
    </row>
    <row r="245" spans="1:6" x14ac:dyDescent="0.2">
      <c r="A245" s="88">
        <v>23716</v>
      </c>
      <c r="B245" s="63" t="s">
        <v>2798</v>
      </c>
      <c r="C245" s="63" t="s">
        <v>859</v>
      </c>
      <c r="D245" s="63" t="s">
        <v>862</v>
      </c>
      <c r="E245" s="63" t="s">
        <v>808</v>
      </c>
      <c r="F245" s="62">
        <v>42726</v>
      </c>
    </row>
    <row r="246" spans="1:6" x14ac:dyDescent="0.2">
      <c r="A246" s="88">
        <v>23816</v>
      </c>
      <c r="B246" s="63" t="s">
        <v>2799</v>
      </c>
      <c r="C246" s="63" t="s">
        <v>327</v>
      </c>
      <c r="D246" s="63" t="s">
        <v>862</v>
      </c>
      <c r="E246" s="63" t="s">
        <v>1183</v>
      </c>
      <c r="F246" s="62">
        <v>42726</v>
      </c>
    </row>
    <row r="247" spans="1:6" x14ac:dyDescent="0.2">
      <c r="A247" s="88">
        <v>23916</v>
      </c>
      <c r="B247" s="63" t="s">
        <v>2800</v>
      </c>
      <c r="C247" s="63" t="s">
        <v>2794</v>
      </c>
      <c r="D247" s="63" t="s">
        <v>862</v>
      </c>
      <c r="E247" s="63" t="s">
        <v>2643</v>
      </c>
      <c r="F247" s="62">
        <v>42726</v>
      </c>
    </row>
    <row r="248" spans="1:6" x14ac:dyDescent="0.2">
      <c r="A248" s="88">
        <v>24016</v>
      </c>
      <c r="B248" s="63" t="s">
        <v>2801</v>
      </c>
      <c r="C248" s="63" t="s">
        <v>859</v>
      </c>
      <c r="D248" s="63" t="s">
        <v>862</v>
      </c>
      <c r="E248" s="63" t="s">
        <v>808</v>
      </c>
      <c r="F248" s="62">
        <v>42726</v>
      </c>
    </row>
    <row r="249" spans="1:6" x14ac:dyDescent="0.2">
      <c r="A249" s="88">
        <v>24116</v>
      </c>
      <c r="B249" s="63" t="s">
        <v>2802</v>
      </c>
      <c r="C249" s="63" t="s">
        <v>859</v>
      </c>
      <c r="D249" s="63" t="s">
        <v>862</v>
      </c>
      <c r="E249" s="63" t="s">
        <v>2683</v>
      </c>
      <c r="F249" s="62">
        <v>42726</v>
      </c>
    </row>
    <row r="250" spans="1:6" x14ac:dyDescent="0.2">
      <c r="A250" s="88">
        <v>24216</v>
      </c>
      <c r="B250" s="63" t="s">
        <v>2803</v>
      </c>
      <c r="C250" s="63" t="s">
        <v>1138</v>
      </c>
      <c r="D250" s="63" t="s">
        <v>862</v>
      </c>
      <c r="E250" s="63" t="s">
        <v>2683</v>
      </c>
      <c r="F250" s="62">
        <v>42726</v>
      </c>
    </row>
    <row r="251" spans="1:6" x14ac:dyDescent="0.2">
      <c r="A251" s="88">
        <v>24316</v>
      </c>
      <c r="B251" s="63" t="s">
        <v>2804</v>
      </c>
      <c r="C251" s="63" t="s">
        <v>859</v>
      </c>
      <c r="D251" s="63" t="s">
        <v>862</v>
      </c>
      <c r="E251" s="63" t="s">
        <v>2687</v>
      </c>
      <c r="F251" s="62">
        <v>42727</v>
      </c>
    </row>
    <row r="252" spans="1:6" x14ac:dyDescent="0.2">
      <c r="A252" s="88">
        <v>24416</v>
      </c>
      <c r="B252" s="63" t="s">
        <v>2805</v>
      </c>
      <c r="C252" s="63" t="s">
        <v>859</v>
      </c>
      <c r="D252" s="63" t="s">
        <v>862</v>
      </c>
      <c r="E252" s="63" t="s">
        <v>740</v>
      </c>
      <c r="F252" s="62">
        <v>42727</v>
      </c>
    </row>
    <row r="253" spans="1:6" x14ac:dyDescent="0.2">
      <c r="A253" s="88">
        <v>24516</v>
      </c>
      <c r="B253" s="63" t="s">
        <v>2806</v>
      </c>
      <c r="C253" s="63" t="s">
        <v>859</v>
      </c>
      <c r="D253" s="63" t="s">
        <v>862</v>
      </c>
      <c r="E253" s="63" t="s">
        <v>2332</v>
      </c>
      <c r="F253" s="62">
        <v>42727</v>
      </c>
    </row>
    <row r="254" spans="1:6" x14ac:dyDescent="0.2">
      <c r="A254" s="88">
        <v>24616</v>
      </c>
      <c r="B254" s="105" t="s">
        <v>2842</v>
      </c>
      <c r="C254" s="63" t="s">
        <v>859</v>
      </c>
      <c r="D254" s="63" t="s">
        <v>862</v>
      </c>
      <c r="E254" s="63" t="s">
        <v>831</v>
      </c>
      <c r="F254" s="62">
        <v>42727</v>
      </c>
    </row>
    <row r="255" spans="1:6" x14ac:dyDescent="0.2">
      <c r="A255" s="88">
        <v>24716</v>
      </c>
      <c r="B255" s="63" t="s">
        <v>2807</v>
      </c>
      <c r="C255" s="63" t="s">
        <v>859</v>
      </c>
      <c r="D255" s="63" t="s">
        <v>862</v>
      </c>
      <c r="E255" s="63" t="s">
        <v>1723</v>
      </c>
      <c r="F255" s="62">
        <v>42727</v>
      </c>
    </row>
    <row r="256" spans="1:6" x14ac:dyDescent="0.2">
      <c r="A256" s="88">
        <v>24816</v>
      </c>
      <c r="B256" s="63" t="s">
        <v>2808</v>
      </c>
      <c r="C256" s="63" t="s">
        <v>1675</v>
      </c>
      <c r="D256" s="63" t="s">
        <v>862</v>
      </c>
      <c r="E256" s="63" t="s">
        <v>2332</v>
      </c>
      <c r="F256" s="62">
        <v>42727</v>
      </c>
    </row>
    <row r="257" spans="1:6" x14ac:dyDescent="0.2">
      <c r="A257" s="88">
        <v>24916</v>
      </c>
      <c r="B257" s="63" t="s">
        <v>2809</v>
      </c>
      <c r="C257" s="63" t="s">
        <v>1138</v>
      </c>
      <c r="D257" s="63" t="s">
        <v>862</v>
      </c>
      <c r="E257" s="63" t="s">
        <v>2332</v>
      </c>
      <c r="F257" s="62">
        <v>42727</v>
      </c>
    </row>
    <row r="258" spans="1:6" x14ac:dyDescent="0.2">
      <c r="A258" s="88">
        <v>25016</v>
      </c>
      <c r="B258" s="63" t="s">
        <v>2810</v>
      </c>
      <c r="C258" s="63" t="s">
        <v>2811</v>
      </c>
      <c r="D258" s="63" t="s">
        <v>863</v>
      </c>
      <c r="E258" s="63" t="s">
        <v>797</v>
      </c>
      <c r="F258" s="62">
        <v>42727</v>
      </c>
    </row>
    <row r="259" spans="1:6" x14ac:dyDescent="0.2">
      <c r="A259" s="88">
        <v>25116</v>
      </c>
      <c r="B259" s="63" t="s">
        <v>2812</v>
      </c>
      <c r="C259" s="63" t="s">
        <v>199</v>
      </c>
      <c r="D259" s="63" t="s">
        <v>862</v>
      </c>
      <c r="E259" s="63" t="s">
        <v>178</v>
      </c>
      <c r="F259" s="62">
        <v>42730</v>
      </c>
    </row>
    <row r="260" spans="1:6" x14ac:dyDescent="0.2">
      <c r="A260" s="88">
        <v>25216</v>
      </c>
      <c r="B260" s="63" t="s">
        <v>2813</v>
      </c>
      <c r="C260" s="63" t="s">
        <v>2334</v>
      </c>
      <c r="D260" s="63" t="s">
        <v>1198</v>
      </c>
      <c r="E260" s="63" t="s">
        <v>2683</v>
      </c>
      <c r="F260" s="62">
        <v>42731</v>
      </c>
    </row>
    <row r="261" spans="1:6" x14ac:dyDescent="0.2">
      <c r="A261" s="88">
        <v>25316</v>
      </c>
      <c r="B261" s="63" t="s">
        <v>2814</v>
      </c>
      <c r="C261" s="63" t="s">
        <v>731</v>
      </c>
      <c r="D261" s="63" t="s">
        <v>862</v>
      </c>
      <c r="E261" s="63" t="s">
        <v>814</v>
      </c>
      <c r="F261" s="62">
        <v>42731</v>
      </c>
    </row>
    <row r="262" spans="1:6" x14ac:dyDescent="0.2">
      <c r="A262" s="88">
        <v>25416</v>
      </c>
      <c r="B262" s="63" t="s">
        <v>2815</v>
      </c>
      <c r="C262" s="63" t="s">
        <v>731</v>
      </c>
      <c r="D262" s="63" t="s">
        <v>862</v>
      </c>
      <c r="E262" s="63" t="s">
        <v>889</v>
      </c>
      <c r="F262" s="62">
        <v>42731</v>
      </c>
    </row>
    <row r="263" spans="1:6" x14ac:dyDescent="0.2">
      <c r="A263" s="88">
        <v>25516</v>
      </c>
      <c r="B263" s="63" t="s">
        <v>2816</v>
      </c>
      <c r="C263" s="63" t="s">
        <v>859</v>
      </c>
      <c r="D263" s="63" t="s">
        <v>862</v>
      </c>
      <c r="E263" s="63" t="s">
        <v>2683</v>
      </c>
      <c r="F263" s="62">
        <v>42731</v>
      </c>
    </row>
    <row r="264" spans="1:6" x14ac:dyDescent="0.2">
      <c r="A264" s="88">
        <v>25616</v>
      </c>
      <c r="B264" s="63" t="s">
        <v>2817</v>
      </c>
      <c r="C264" s="63" t="s">
        <v>2794</v>
      </c>
      <c r="D264" s="63" t="s">
        <v>862</v>
      </c>
      <c r="E264" s="63" t="s">
        <v>814</v>
      </c>
      <c r="F264" s="62">
        <v>42731</v>
      </c>
    </row>
    <row r="265" spans="1:6" x14ac:dyDescent="0.2">
      <c r="A265" s="88">
        <v>25716</v>
      </c>
      <c r="B265" s="63" t="s">
        <v>2818</v>
      </c>
      <c r="C265" s="63" t="s">
        <v>2819</v>
      </c>
      <c r="D265" s="63" t="s">
        <v>863</v>
      </c>
      <c r="E265" s="63" t="s">
        <v>1722</v>
      </c>
      <c r="F265" s="62">
        <v>42732</v>
      </c>
    </row>
    <row r="266" spans="1:6" x14ac:dyDescent="0.2">
      <c r="A266" s="88">
        <v>25816</v>
      </c>
      <c r="B266" s="63" t="s">
        <v>2820</v>
      </c>
      <c r="C266" s="63" t="s">
        <v>1666</v>
      </c>
      <c r="D266" s="63" t="s">
        <v>862</v>
      </c>
      <c r="E266" s="63" t="s">
        <v>829</v>
      </c>
      <c r="F266" s="62">
        <v>42732</v>
      </c>
    </row>
    <row r="267" spans="1:6" x14ac:dyDescent="0.2">
      <c r="A267" s="88">
        <v>25916</v>
      </c>
      <c r="B267" s="63" t="s">
        <v>2821</v>
      </c>
      <c r="C267" s="63" t="s">
        <v>1666</v>
      </c>
      <c r="D267" s="63" t="s">
        <v>862</v>
      </c>
      <c r="E267" s="63" t="s">
        <v>2332</v>
      </c>
      <c r="F267" s="62">
        <v>42732</v>
      </c>
    </row>
    <row r="268" spans="1:6" x14ac:dyDescent="0.2">
      <c r="A268" s="88">
        <v>26016</v>
      </c>
      <c r="B268" s="63" t="s">
        <v>2822</v>
      </c>
      <c r="C268" s="63" t="s">
        <v>1666</v>
      </c>
      <c r="D268" s="63" t="s">
        <v>862</v>
      </c>
      <c r="E268" s="63" t="s">
        <v>2332</v>
      </c>
      <c r="F268" s="62">
        <v>42732</v>
      </c>
    </row>
    <row r="269" spans="1:6" x14ac:dyDescent="0.2">
      <c r="A269" s="88">
        <v>26116</v>
      </c>
      <c r="B269" s="63" t="s">
        <v>2823</v>
      </c>
      <c r="C269" s="63" t="s">
        <v>1675</v>
      </c>
      <c r="D269" s="63" t="s">
        <v>862</v>
      </c>
      <c r="E269" s="63" t="s">
        <v>816</v>
      </c>
      <c r="F269" s="62">
        <v>42732</v>
      </c>
    </row>
    <row r="270" spans="1:6" x14ac:dyDescent="0.2">
      <c r="A270" s="88">
        <v>26216</v>
      </c>
      <c r="B270" s="63" t="s">
        <v>2824</v>
      </c>
      <c r="C270" s="63" t="s">
        <v>327</v>
      </c>
      <c r="D270" s="63" t="s">
        <v>862</v>
      </c>
      <c r="E270" s="63" t="s">
        <v>740</v>
      </c>
      <c r="F270" s="62">
        <v>42732</v>
      </c>
    </row>
    <row r="271" spans="1:6" x14ac:dyDescent="0.2">
      <c r="A271" s="88">
        <v>26316</v>
      </c>
      <c r="B271" s="63" t="s">
        <v>2825</v>
      </c>
      <c r="C271" s="63" t="s">
        <v>731</v>
      </c>
      <c r="D271" s="63" t="s">
        <v>862</v>
      </c>
      <c r="E271" s="63" t="s">
        <v>2641</v>
      </c>
      <c r="F271" s="62">
        <v>42732</v>
      </c>
    </row>
    <row r="272" spans="1:6" x14ac:dyDescent="0.2">
      <c r="A272" s="88">
        <v>26416</v>
      </c>
      <c r="B272" s="63" t="s">
        <v>2826</v>
      </c>
      <c r="C272" s="63" t="s">
        <v>1666</v>
      </c>
      <c r="D272" s="63" t="s">
        <v>862</v>
      </c>
      <c r="E272" s="63" t="s">
        <v>557</v>
      </c>
      <c r="F272" s="62">
        <v>42732</v>
      </c>
    </row>
    <row r="273" spans="1:6" x14ac:dyDescent="0.2">
      <c r="A273" s="88">
        <v>26516</v>
      </c>
      <c r="B273" s="63" t="s">
        <v>2827</v>
      </c>
      <c r="C273" s="63" t="s">
        <v>859</v>
      </c>
      <c r="D273" s="63" t="s">
        <v>862</v>
      </c>
      <c r="E273" s="63" t="s">
        <v>1213</v>
      </c>
      <c r="F273" s="62">
        <v>42732</v>
      </c>
    </row>
    <row r="274" spans="1:6" x14ac:dyDescent="0.2">
      <c r="A274" s="88">
        <v>26616</v>
      </c>
      <c r="B274" s="63" t="s">
        <v>2828</v>
      </c>
      <c r="C274" s="105" t="s">
        <v>2646</v>
      </c>
      <c r="D274" s="63" t="s">
        <v>254</v>
      </c>
      <c r="E274" s="63" t="s">
        <v>797</v>
      </c>
      <c r="F274" s="62">
        <v>42732</v>
      </c>
    </row>
    <row r="275" spans="1:6" x14ac:dyDescent="0.2">
      <c r="A275" s="88">
        <v>26716</v>
      </c>
      <c r="B275" s="63" t="s">
        <v>2829</v>
      </c>
      <c r="C275" s="63" t="s">
        <v>1675</v>
      </c>
      <c r="D275" s="63" t="s">
        <v>1198</v>
      </c>
      <c r="E275" s="63" t="s">
        <v>808</v>
      </c>
      <c r="F275" s="62">
        <v>42732</v>
      </c>
    </row>
    <row r="276" spans="1:6" x14ac:dyDescent="0.2">
      <c r="A276" s="88">
        <v>26816</v>
      </c>
      <c r="B276" s="63" t="s">
        <v>2830</v>
      </c>
      <c r="C276" s="63" t="s">
        <v>2692</v>
      </c>
      <c r="D276" s="63" t="s">
        <v>254</v>
      </c>
      <c r="E276" s="63" t="s">
        <v>1723</v>
      </c>
      <c r="F276" s="62">
        <v>42732</v>
      </c>
    </row>
    <row r="277" spans="1:6" x14ac:dyDescent="0.2">
      <c r="A277" s="88">
        <v>26916</v>
      </c>
      <c r="B277" s="63" t="s">
        <v>2831</v>
      </c>
      <c r="C277" s="63" t="s">
        <v>2794</v>
      </c>
      <c r="D277" s="63" t="s">
        <v>862</v>
      </c>
      <c r="E277" s="63" t="s">
        <v>2580</v>
      </c>
      <c r="F277" s="62">
        <v>42732</v>
      </c>
    </row>
    <row r="278" spans="1:6" x14ac:dyDescent="0.2">
      <c r="A278" s="88">
        <v>27016</v>
      </c>
      <c r="B278" s="63" t="s">
        <v>2832</v>
      </c>
      <c r="C278" s="63" t="s">
        <v>1675</v>
      </c>
      <c r="D278" s="63" t="s">
        <v>862</v>
      </c>
      <c r="E278" s="63" t="s">
        <v>554</v>
      </c>
      <c r="F278" s="62">
        <v>42733</v>
      </c>
    </row>
    <row r="279" spans="1:6" x14ac:dyDescent="0.2">
      <c r="A279" s="88">
        <v>27116</v>
      </c>
      <c r="B279" s="63" t="s">
        <v>2833</v>
      </c>
      <c r="C279" s="63" t="s">
        <v>2794</v>
      </c>
      <c r="D279" s="63" t="s">
        <v>862</v>
      </c>
      <c r="E279" s="63" t="s">
        <v>557</v>
      </c>
      <c r="F279" s="62">
        <v>42733</v>
      </c>
    </row>
    <row r="280" spans="1:6" x14ac:dyDescent="0.2">
      <c r="A280" s="88">
        <v>27216</v>
      </c>
      <c r="B280" s="63" t="s">
        <v>2834</v>
      </c>
      <c r="C280" s="63" t="s">
        <v>2794</v>
      </c>
      <c r="D280" s="63" t="s">
        <v>862</v>
      </c>
      <c r="E280" s="63" t="s">
        <v>816</v>
      </c>
      <c r="F280" s="62">
        <v>42733</v>
      </c>
    </row>
    <row r="281" spans="1:6" x14ac:dyDescent="0.2">
      <c r="A281" s="88">
        <v>27316</v>
      </c>
      <c r="B281" s="63" t="s">
        <v>2835</v>
      </c>
      <c r="C281" s="63" t="s">
        <v>2794</v>
      </c>
      <c r="D281" s="63" t="s">
        <v>862</v>
      </c>
      <c r="E281" s="63" t="s">
        <v>889</v>
      </c>
      <c r="F281" s="62">
        <v>42733</v>
      </c>
    </row>
    <row r="282" spans="1:6" x14ac:dyDescent="0.2">
      <c r="A282" s="88">
        <v>27416</v>
      </c>
      <c r="B282" s="63" t="s">
        <v>2836</v>
      </c>
      <c r="C282" s="63" t="s">
        <v>2837</v>
      </c>
      <c r="D282" s="63" t="s">
        <v>862</v>
      </c>
      <c r="E282" s="63" t="s">
        <v>1213</v>
      </c>
      <c r="F282" s="62">
        <v>42733</v>
      </c>
    </row>
    <row r="283" spans="1:6" x14ac:dyDescent="0.2">
      <c r="A283" s="88">
        <v>27516</v>
      </c>
      <c r="B283" s="63" t="s">
        <v>2838</v>
      </c>
      <c r="C283" s="63" t="s">
        <v>1675</v>
      </c>
      <c r="D283" s="63" t="s">
        <v>862</v>
      </c>
      <c r="E283" s="63" t="s">
        <v>1182</v>
      </c>
      <c r="F283" s="62">
        <v>42733</v>
      </c>
    </row>
    <row r="284" spans="1:6" x14ac:dyDescent="0.2">
      <c r="A284" s="88">
        <v>27616</v>
      </c>
      <c r="B284" s="63" t="s">
        <v>2839</v>
      </c>
      <c r="C284" s="63" t="s">
        <v>2731</v>
      </c>
      <c r="D284" s="63" t="s">
        <v>862</v>
      </c>
      <c r="E284" s="63" t="s">
        <v>1183</v>
      </c>
      <c r="F284" s="62">
        <v>42733</v>
      </c>
    </row>
    <row r="285" spans="1:6" x14ac:dyDescent="0.2">
      <c r="A285" s="83">
        <v>27716</v>
      </c>
      <c r="B285" s="85" t="s">
        <v>2840</v>
      </c>
      <c r="C285" s="141" t="s">
        <v>756</v>
      </c>
      <c r="D285" s="85" t="s">
        <v>2361</v>
      </c>
      <c r="E285" s="85" t="s">
        <v>2841</v>
      </c>
      <c r="F285" s="86">
        <v>42733</v>
      </c>
    </row>
    <row r="65300" spans="6:6" x14ac:dyDescent="0.2">
      <c r="F65300" s="90"/>
    </row>
  </sheetData>
  <autoFilter ref="A8:G285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20</vt:i4>
      </vt:variant>
      <vt:variant>
        <vt:lpstr>Gráficos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27" baseType="lpstr">
      <vt:lpstr>Resumo</vt:lpstr>
      <vt:lpstr>Resumo por Empresa</vt:lpstr>
      <vt:lpstr>Inc. de cultura Emerg.</vt:lpstr>
      <vt:lpstr>Emergenciais 2014</vt:lpstr>
      <vt:lpstr>Emergenciais 2013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Gráfico_Tipo_PT</vt:lpstr>
      <vt:lpstr>Gráfico_Tipo_PF</vt:lpstr>
      <vt:lpstr>PF Baixa Toxicidade</vt:lpstr>
      <vt:lpstr>Registros por Empresa</vt:lpstr>
      <vt:lpstr>'2018'!Area_de_impressao</vt:lpstr>
      <vt:lpstr>'2019'!Area_de_impressao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2019-01-21T12:49:18Z</cp:lastPrinted>
  <dcterms:created xsi:type="dcterms:W3CDTF">2011-04-29T18:20:07Z</dcterms:created>
  <dcterms:modified xsi:type="dcterms:W3CDTF">2019-01-21T16:53:20Z</dcterms:modified>
</cp:coreProperties>
</file>